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<sst xmlns="http://schemas.openxmlformats.org/spreadsheetml/2006/main" count="300" uniqueCount="127">
  <si>
    <t>2010Юлия</t>
  </si>
  <si>
    <t>Сарафан</t>
  </si>
  <si>
    <t>клетка</t>
  </si>
  <si>
    <t>146-72</t>
  </si>
  <si>
    <t>anetka</t>
  </si>
  <si>
    <t>Пижама</t>
  </si>
  <si>
    <t>белый/синяя полоска</t>
  </si>
  <si>
    <t>Darya06</t>
  </si>
  <si>
    <t>Юбка</t>
  </si>
  <si>
    <t>фото</t>
  </si>
  <si>
    <t>134-68</t>
  </si>
  <si>
    <t>Eva_02</t>
  </si>
  <si>
    <t>Бриджи</t>
  </si>
  <si>
    <t>серый меланж</t>
  </si>
  <si>
    <t>152-76</t>
  </si>
  <si>
    <t>fedor</t>
  </si>
  <si>
    <t>Джемпер с длин. Рукавом</t>
  </si>
  <si>
    <t>тм. серый</t>
  </si>
  <si>
    <t xml:space="preserve">Джемпер с длин. рукавом </t>
  </si>
  <si>
    <t>фиолетовый</t>
  </si>
  <si>
    <t>Flarisa</t>
  </si>
  <si>
    <t>Майка для девочки</t>
  </si>
  <si>
    <t>Лимон</t>
  </si>
  <si>
    <t>Серый</t>
  </si>
  <si>
    <t>L'eau</t>
  </si>
  <si>
    <t>Брюки школьные на мальчика</t>
  </si>
  <si>
    <t>Lost angel</t>
  </si>
  <si>
    <t>Джемпер с кор. рукавом</t>
  </si>
  <si>
    <t>красный</t>
  </si>
  <si>
    <t>158-80</t>
  </si>
  <si>
    <t>горчица</t>
  </si>
  <si>
    <t>mamania2008</t>
  </si>
  <si>
    <t>Брюки</t>
  </si>
  <si>
    <t>черный</t>
  </si>
  <si>
    <t>серый</t>
  </si>
  <si>
    <t>N_AT_A</t>
  </si>
  <si>
    <t>164-84</t>
  </si>
  <si>
    <t>natasha1978</t>
  </si>
  <si>
    <t>njilina</t>
  </si>
  <si>
    <t>Sheva</t>
  </si>
  <si>
    <t>белый/розовый</t>
  </si>
  <si>
    <t>110/116</t>
  </si>
  <si>
    <t>бел/роз</t>
  </si>
  <si>
    <t>140/146</t>
  </si>
  <si>
    <t xml:space="preserve">Бриджи </t>
  </si>
  <si>
    <t>сер</t>
  </si>
  <si>
    <t xml:space="preserve">Юбка </t>
  </si>
  <si>
    <t>черн</t>
  </si>
  <si>
    <t>Sonya1981</t>
  </si>
  <si>
    <t>Юбка для девочки</t>
  </si>
  <si>
    <t>лимон/белый</t>
  </si>
  <si>
    <t>116-60</t>
  </si>
  <si>
    <t>Комплект для девочки (блузка, шорты)</t>
  </si>
  <si>
    <t>синий с набивкой + тёмно-синий</t>
  </si>
  <si>
    <t>Джемпер для девочки</t>
  </si>
  <si>
    <t>лимон</t>
  </si>
  <si>
    <t>sunnyday5-ya</t>
  </si>
  <si>
    <t>юбка</t>
  </si>
  <si>
    <t>брюки</t>
  </si>
  <si>
    <t>yant</t>
  </si>
  <si>
    <r>
      <t xml:space="preserve">Блузка для девочки </t>
    </r>
    <r>
      <rPr>
        <b/>
        <sz val="10"/>
        <rFont val="Arial"/>
        <family val="2"/>
      </rPr>
      <t>2 шт.</t>
    </r>
  </si>
  <si>
    <t>белый</t>
  </si>
  <si>
    <t>Yule4ik</t>
  </si>
  <si>
    <t>Черный</t>
  </si>
  <si>
    <t>140-72</t>
  </si>
  <si>
    <t>Клетка</t>
  </si>
  <si>
    <t>ДОЛМАТИНЕЦ</t>
  </si>
  <si>
    <t>Елениум</t>
  </si>
  <si>
    <t>Юбка  черный</t>
  </si>
  <si>
    <t>зеф</t>
  </si>
  <si>
    <t xml:space="preserve">Брюки </t>
  </si>
  <si>
    <t>К@рамель</t>
  </si>
  <si>
    <t xml:space="preserve">Сарафан </t>
  </si>
  <si>
    <r>
      <t xml:space="preserve">Юбка </t>
    </r>
    <r>
      <rPr>
        <b/>
        <sz val="10"/>
        <rFont val="Arial"/>
        <family val="2"/>
      </rPr>
      <t>2 шт.</t>
    </r>
  </si>
  <si>
    <t>ч</t>
  </si>
  <si>
    <t>134, 140</t>
  </si>
  <si>
    <t>ЛарИва</t>
  </si>
  <si>
    <t>розовый/ салат</t>
  </si>
  <si>
    <t>110-60/116-60</t>
  </si>
  <si>
    <t>122-64</t>
  </si>
  <si>
    <t>Джемпер с длин. рукавом</t>
  </si>
  <si>
    <t>т.серый</t>
  </si>
  <si>
    <t>Лено4к@</t>
  </si>
  <si>
    <t>Бриджи для девочки</t>
  </si>
  <si>
    <t>Комплект для девочки (блузка, юбка)</t>
  </si>
  <si>
    <t>лимон с набивкой + белый</t>
  </si>
  <si>
    <t>сиреневый + белый</t>
  </si>
  <si>
    <t>Ленусик и Дашенька</t>
  </si>
  <si>
    <t>Люлюшечка</t>
  </si>
  <si>
    <r>
      <t xml:space="preserve">Джемпер для девочки </t>
    </r>
    <r>
      <rPr>
        <b/>
        <sz val="10"/>
        <rFont val="Arial"/>
        <family val="2"/>
      </rPr>
      <t>2 шт.</t>
    </r>
  </si>
  <si>
    <t>розовый</t>
  </si>
  <si>
    <t>мама Ульяны</t>
  </si>
  <si>
    <t>полоска/серый</t>
  </si>
  <si>
    <t>мама4-х</t>
  </si>
  <si>
    <t>Бело-синий</t>
  </si>
  <si>
    <t>Марина80</t>
  </si>
  <si>
    <t>сорочка для мальчика</t>
  </si>
  <si>
    <t>бирюза/серый</t>
  </si>
  <si>
    <t>Марусель</t>
  </si>
  <si>
    <t>фиолет</t>
  </si>
  <si>
    <t>158/80</t>
  </si>
  <si>
    <t>Норд</t>
  </si>
  <si>
    <t>шорты</t>
  </si>
  <si>
    <t>оливков</t>
  </si>
  <si>
    <t>Юбка(школьная)</t>
  </si>
  <si>
    <t>блузка для девочки</t>
  </si>
  <si>
    <t>олеся vish</t>
  </si>
  <si>
    <r>
      <t xml:space="preserve">Сарафан </t>
    </r>
    <r>
      <rPr>
        <b/>
        <sz val="10"/>
        <rFont val="Arial"/>
        <family val="2"/>
      </rPr>
      <t>2 шт.</t>
    </r>
  </si>
  <si>
    <t>Ольга Тайлакова</t>
  </si>
  <si>
    <t>чёрный</t>
  </si>
  <si>
    <t>Оля Зайцева</t>
  </si>
  <si>
    <r>
      <t xml:space="preserve">Бриджи </t>
    </r>
    <r>
      <rPr>
        <b/>
        <sz val="10"/>
        <rFont val="Arial"/>
        <family val="2"/>
      </rPr>
      <t>3 шт.</t>
    </r>
  </si>
  <si>
    <t>белый, серыеланжй м</t>
  </si>
  <si>
    <t>парапапам</t>
  </si>
  <si>
    <t>бел</t>
  </si>
  <si>
    <t>Соломейка</t>
  </si>
  <si>
    <t>92-52</t>
  </si>
  <si>
    <t>Платье для девочки</t>
  </si>
  <si>
    <t>лимон с набивкой</t>
  </si>
  <si>
    <t>сиреневый+белый</t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</si>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</sst>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0" xfId="0" applyFont="1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 horizontal="right"/>
      <protection/>
    </xf>
    <xf numFmtId="1" fontId="18" fillId="0" borderId="10" xfId="0" applyNumberFormat="1" applyFont="1" applyBorder="1" applyAlignment="1">
      <alignment/>
    </xf>
    <xf numFmtId="1" fontId="0" fillId="0" borderId="10" xfId="0" applyNumberFormat="1" applyFill="1" applyBorder="1" applyAlignment="1" applyProtection="1">
      <alignment/>
      <protection/>
    </xf>
    <xf numFmtId="0" fontId="18" fillId="0" borderId="10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11" xfId="0" applyFont="1" applyBorder="1" applyAlignment="1">
      <alignment horizontal="center"/>
    </xf>
    <xf numFmtId="1" fontId="27" fillId="0" borderId="10" xfId="0" applyNumberFormat="1" applyFont="1" applyFill="1" applyBorder="1" applyAlignment="1" applyProtection="1">
      <alignment/>
      <protection/>
    </xf>
    <xf numFmtId="0" fontId="2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14.00390625" style="0" customWidth="1"/>
    <col min="2" max="2" width="28.28125" style="0" customWidth="1"/>
    <col min="3" max="3" width="14.140625" style="0" customWidth="1"/>
    <col min="4" max="4" width="14.8515625" style="1" customWidth="1"/>
    <col min="5" max="5" width="9.140625" style="1" customWidth="1"/>
    <col min="10" max="10" width="9.140625" style="10" customWidth="1"/>
  </cols>
  <sheetData>
    <row r="1" spans="1:10" ht="15">
      <c r="A1" s="7" t="s">
        <v>120</v>
      </c>
      <c r="B1" s="8" t="s">
        <v>121</v>
      </c>
      <c r="C1" s="8"/>
      <c r="D1" s="8"/>
      <c r="E1" s="8"/>
      <c r="F1" s="7" t="s">
        <v>122</v>
      </c>
      <c r="G1" s="7" t="s">
        <v>123</v>
      </c>
      <c r="H1" s="7" t="s">
        <v>124</v>
      </c>
      <c r="I1" s="7" t="s">
        <v>125</v>
      </c>
      <c r="J1" s="7" t="s">
        <v>126</v>
      </c>
    </row>
    <row r="2" spans="1:10" ht="15">
      <c r="A2" s="2" t="s">
        <v>0</v>
      </c>
      <c r="B2" s="2" t="s">
        <v>1</v>
      </c>
      <c r="C2" s="2">
        <v>124668</v>
      </c>
      <c r="D2" s="3" t="s">
        <v>2</v>
      </c>
      <c r="E2" s="3" t="s">
        <v>3</v>
      </c>
      <c r="F2" s="2">
        <v>148.5</v>
      </c>
      <c r="G2" s="4">
        <f>F2*15%+F2</f>
        <v>170.775</v>
      </c>
      <c r="H2" s="2">
        <v>171</v>
      </c>
      <c r="I2" s="5">
        <f>F2*300/17080.8</f>
        <v>2.608191653786708</v>
      </c>
      <c r="J2" s="9">
        <v>-3</v>
      </c>
    </row>
    <row r="3" spans="1:10" ht="15">
      <c r="A3" s="2"/>
      <c r="B3" s="2"/>
      <c r="C3" s="2"/>
      <c r="D3" s="3"/>
      <c r="E3" s="3"/>
      <c r="F3" s="2"/>
      <c r="G3" s="4"/>
      <c r="H3" s="2"/>
      <c r="I3" s="5"/>
      <c r="J3" s="9"/>
    </row>
    <row r="4" spans="1:10" ht="15">
      <c r="A4" s="2" t="s">
        <v>4</v>
      </c>
      <c r="B4" s="2" t="s">
        <v>5</v>
      </c>
      <c r="C4" s="2">
        <v>142094</v>
      </c>
      <c r="D4" s="3" t="s">
        <v>6</v>
      </c>
      <c r="E4" s="3">
        <v>116</v>
      </c>
      <c r="F4" s="2">
        <v>259.6</v>
      </c>
      <c r="G4" s="4">
        <f>F4*1%+F4</f>
        <v>262.196</v>
      </c>
      <c r="H4" s="2">
        <v>265</v>
      </c>
      <c r="I4" s="5">
        <f>F4*300/17080.8</f>
        <v>4.559505409582689</v>
      </c>
      <c r="J4" s="9">
        <f>H4-G4-I4</f>
        <v>-1.7555054095827156</v>
      </c>
    </row>
    <row r="5" spans="1:10" ht="15">
      <c r="A5" s="2"/>
      <c r="B5" s="2"/>
      <c r="C5" s="2"/>
      <c r="D5" s="3"/>
      <c r="E5" s="3"/>
      <c r="F5" s="2"/>
      <c r="G5" s="4"/>
      <c r="H5" s="2"/>
      <c r="I5" s="5"/>
      <c r="J5" s="9"/>
    </row>
    <row r="6" spans="1:10" ht="15">
      <c r="A6" s="2" t="s">
        <v>7</v>
      </c>
      <c r="B6" s="2" t="s">
        <v>8</v>
      </c>
      <c r="C6" s="2">
        <v>124669</v>
      </c>
      <c r="D6" s="3" t="s">
        <v>9</v>
      </c>
      <c r="E6" s="3" t="s">
        <v>10</v>
      </c>
      <c r="F6" s="2">
        <v>138.6</v>
      </c>
      <c r="G6" s="4">
        <f>F6*15%+F6</f>
        <v>159.39</v>
      </c>
      <c r="H6" s="2"/>
      <c r="I6" s="5"/>
      <c r="J6" s="9"/>
    </row>
    <row r="7" spans="1:10" ht="15">
      <c r="A7" s="2" t="s">
        <v>7</v>
      </c>
      <c r="B7" s="2" t="s">
        <v>1</v>
      </c>
      <c r="C7" s="2">
        <v>104575</v>
      </c>
      <c r="D7" s="3" t="s">
        <v>9</v>
      </c>
      <c r="E7" s="3" t="s">
        <v>10</v>
      </c>
      <c r="F7" s="2">
        <v>148.5</v>
      </c>
      <c r="G7" s="4">
        <f>F7*15%+F7</f>
        <v>170.775</v>
      </c>
      <c r="H7" s="2"/>
      <c r="I7" s="5"/>
      <c r="J7" s="9"/>
    </row>
    <row r="8" spans="1:10" ht="15">
      <c r="A8" s="2"/>
      <c r="B8" s="2"/>
      <c r="C8" s="2"/>
      <c r="D8" s="3"/>
      <c r="E8" s="3"/>
      <c r="F8" s="2">
        <f>SUM(F6:F7)</f>
        <v>287.1</v>
      </c>
      <c r="G8" s="4">
        <f>SUM(G6:G7)</f>
        <v>330.16499999999996</v>
      </c>
      <c r="H8" s="2">
        <v>331</v>
      </c>
      <c r="I8" s="5">
        <f>F8*300/17080.8</f>
        <v>5.042503863987635</v>
      </c>
      <c r="J8" s="9">
        <f>H8-G8-I8</f>
        <v>-4.207503863987599</v>
      </c>
    </row>
    <row r="9" spans="1:10" ht="15">
      <c r="A9" s="2"/>
      <c r="B9" s="2"/>
      <c r="C9" s="2"/>
      <c r="D9" s="3"/>
      <c r="E9" s="3"/>
      <c r="F9" s="2"/>
      <c r="G9" s="4"/>
      <c r="H9" s="2"/>
      <c r="I9" s="5"/>
      <c r="J9" s="9"/>
    </row>
    <row r="10" spans="1:10" ht="15">
      <c r="A10" s="2" t="s">
        <v>11</v>
      </c>
      <c r="B10" s="2" t="s">
        <v>12</v>
      </c>
      <c r="C10" s="2">
        <v>150195</v>
      </c>
      <c r="D10" s="3" t="s">
        <v>13</v>
      </c>
      <c r="E10" s="3" t="s">
        <v>14</v>
      </c>
      <c r="F10" s="2">
        <v>110</v>
      </c>
      <c r="G10" s="4">
        <f>F10*15%+F10</f>
        <v>126.5</v>
      </c>
      <c r="H10" s="2">
        <v>254</v>
      </c>
      <c r="I10" s="5">
        <f>F10*300/17080.8</f>
        <v>1.9319938176197837</v>
      </c>
      <c r="J10" s="9">
        <f>H10-G10-I10</f>
        <v>125.56800618238022</v>
      </c>
    </row>
    <row r="11" spans="1:10" ht="15">
      <c r="A11" s="2"/>
      <c r="B11" s="2"/>
      <c r="C11" s="2"/>
      <c r="D11" s="3"/>
      <c r="E11" s="3"/>
      <c r="F11" s="2"/>
      <c r="G11" s="4"/>
      <c r="H11" s="2"/>
      <c r="I11" s="5"/>
      <c r="J11" s="9"/>
    </row>
    <row r="12" spans="1:10" ht="15">
      <c r="A12" s="2" t="s">
        <v>15</v>
      </c>
      <c r="B12" s="2" t="s">
        <v>16</v>
      </c>
      <c r="C12" s="2">
        <v>120500</v>
      </c>
      <c r="D12" s="3" t="s">
        <v>17</v>
      </c>
      <c r="E12" s="3">
        <v>164</v>
      </c>
      <c r="F12" s="2">
        <v>99</v>
      </c>
      <c r="G12" s="4">
        <f>F12*15%+F12</f>
        <v>113.85</v>
      </c>
      <c r="H12" s="2"/>
      <c r="I12" s="5"/>
      <c r="J12" s="9"/>
    </row>
    <row r="13" spans="1:10" ht="15">
      <c r="A13" s="2" t="s">
        <v>15</v>
      </c>
      <c r="B13" s="2" t="s">
        <v>18</v>
      </c>
      <c r="C13" s="2">
        <v>120500</v>
      </c>
      <c r="D13" s="3" t="s">
        <v>19</v>
      </c>
      <c r="E13" s="3">
        <v>164</v>
      </c>
      <c r="F13" s="2">
        <v>99</v>
      </c>
      <c r="G13" s="4">
        <f>F13*15%+F13</f>
        <v>113.85</v>
      </c>
      <c r="H13" s="2"/>
      <c r="I13" s="5"/>
      <c r="J13" s="9"/>
    </row>
    <row r="14" spans="1:10" ht="15">
      <c r="A14" s="2"/>
      <c r="B14" s="2"/>
      <c r="C14" s="2"/>
      <c r="D14" s="3"/>
      <c r="E14" s="3"/>
      <c r="F14" s="2">
        <f>SUM(F12:F13)</f>
        <v>198</v>
      </c>
      <c r="G14" s="4">
        <f>SUM(G12:G13)</f>
        <v>227.7</v>
      </c>
      <c r="H14" s="2">
        <v>228</v>
      </c>
      <c r="I14" s="5">
        <f>F14*300/17080.8</f>
        <v>3.4775888717156107</v>
      </c>
      <c r="J14" s="9">
        <f>H14-G14-I14</f>
        <v>-3.1775888717155993</v>
      </c>
    </row>
    <row r="15" spans="1:10" ht="15">
      <c r="A15" s="2"/>
      <c r="B15" s="2"/>
      <c r="C15" s="2"/>
      <c r="D15" s="3"/>
      <c r="E15" s="3"/>
      <c r="F15" s="2"/>
      <c r="G15" s="4"/>
      <c r="H15" s="2"/>
      <c r="I15" s="5"/>
      <c r="J15" s="9"/>
    </row>
    <row r="16" spans="1:10" ht="15">
      <c r="A16" s="2" t="s">
        <v>20</v>
      </c>
      <c r="B16" s="2" t="s">
        <v>21</v>
      </c>
      <c r="C16" s="2">
        <v>150158</v>
      </c>
      <c r="D16" s="3" t="s">
        <v>22</v>
      </c>
      <c r="E16" s="3">
        <v>86</v>
      </c>
      <c r="F16" s="2">
        <v>93.5</v>
      </c>
      <c r="G16" s="4">
        <f>F16*15%+F16</f>
        <v>107.525</v>
      </c>
      <c r="H16" s="2"/>
      <c r="I16" s="5"/>
      <c r="J16" s="9"/>
    </row>
    <row r="17" spans="1:10" ht="15">
      <c r="A17" s="2" t="s">
        <v>20</v>
      </c>
      <c r="B17" s="2" t="s">
        <v>12</v>
      </c>
      <c r="C17" s="2">
        <v>150159</v>
      </c>
      <c r="D17" s="3" t="s">
        <v>23</v>
      </c>
      <c r="E17" s="3">
        <v>86</v>
      </c>
      <c r="F17" s="2">
        <v>110</v>
      </c>
      <c r="G17" s="4">
        <f>F17*15%+F17</f>
        <v>126.5</v>
      </c>
      <c r="H17" s="2"/>
      <c r="I17" s="5"/>
      <c r="J17" s="9"/>
    </row>
    <row r="18" spans="1:10" ht="15">
      <c r="A18" s="2"/>
      <c r="B18" s="2"/>
      <c r="C18" s="2"/>
      <c r="D18" s="3"/>
      <c r="E18" s="3"/>
      <c r="F18" s="2">
        <f>SUM(F16:F17)</f>
        <v>203.5</v>
      </c>
      <c r="G18" s="4">
        <f>SUM(G16:G17)</f>
        <v>234.025</v>
      </c>
      <c r="H18" s="2">
        <v>235</v>
      </c>
      <c r="I18" s="5">
        <f>F18*300/17080.8</f>
        <v>3.5741885625966</v>
      </c>
      <c r="J18" s="9">
        <f>H18-G18-I18</f>
        <v>-2.5991885625966056</v>
      </c>
    </row>
    <row r="19" spans="1:10" ht="15">
      <c r="A19" s="2"/>
      <c r="B19" s="2"/>
      <c r="C19" s="2"/>
      <c r="D19" s="3"/>
      <c r="E19" s="3"/>
      <c r="F19" s="2"/>
      <c r="G19" s="4"/>
      <c r="H19" s="2"/>
      <c r="I19" s="5"/>
      <c r="J19" s="9"/>
    </row>
    <row r="20" spans="1:10" ht="15">
      <c r="A20" s="2" t="s">
        <v>24</v>
      </c>
      <c r="B20" s="2" t="s">
        <v>25</v>
      </c>
      <c r="C20" s="2">
        <v>124673</v>
      </c>
      <c r="D20" s="3" t="s">
        <v>9</v>
      </c>
      <c r="E20" s="3" t="s">
        <v>3</v>
      </c>
      <c r="F20" s="2">
        <v>138.6</v>
      </c>
      <c r="G20" s="4">
        <f>F20*15%+F20</f>
        <v>159.39</v>
      </c>
      <c r="H20" s="2">
        <v>160</v>
      </c>
      <c r="I20" s="5">
        <f>F20*300/17080.8</f>
        <v>2.4343122102009276</v>
      </c>
      <c r="J20" s="9">
        <f>H20-G20-I20</f>
        <v>-1.824312210200914</v>
      </c>
    </row>
    <row r="21" spans="1:10" ht="15">
      <c r="A21" s="2"/>
      <c r="B21" s="2"/>
      <c r="C21" s="2"/>
      <c r="D21" s="3"/>
      <c r="E21" s="3"/>
      <c r="F21" s="2"/>
      <c r="G21" s="4"/>
      <c r="H21" s="2"/>
      <c r="I21" s="5"/>
      <c r="J21" s="9"/>
    </row>
    <row r="22" spans="1:10" ht="15">
      <c r="A22" s="2" t="s">
        <v>26</v>
      </c>
      <c r="B22" s="2" t="s">
        <v>27</v>
      </c>
      <c r="C22" s="2">
        <v>130861</v>
      </c>
      <c r="D22" s="3" t="s">
        <v>28</v>
      </c>
      <c r="E22" s="3" t="s">
        <v>29</v>
      </c>
      <c r="F22" s="2">
        <v>88</v>
      </c>
      <c r="G22" s="4">
        <f>F22*11%+F22</f>
        <v>97.68</v>
      </c>
      <c r="H22" s="2"/>
      <c r="I22" s="5"/>
      <c r="J22" s="9"/>
    </row>
    <row r="23" spans="1:10" ht="15">
      <c r="A23" s="2" t="s">
        <v>26</v>
      </c>
      <c r="B23" s="2" t="s">
        <v>27</v>
      </c>
      <c r="C23" s="2">
        <v>130862</v>
      </c>
      <c r="D23" s="3" t="s">
        <v>30</v>
      </c>
      <c r="E23" s="3" t="s">
        <v>29</v>
      </c>
      <c r="F23" s="2">
        <v>88</v>
      </c>
      <c r="G23" s="4">
        <f>F23*11%+F23</f>
        <v>97.68</v>
      </c>
      <c r="H23" s="2"/>
      <c r="I23" s="5"/>
      <c r="J23" s="9"/>
    </row>
    <row r="24" spans="1:10" ht="15">
      <c r="A24" s="2"/>
      <c r="B24" s="2"/>
      <c r="C24" s="2"/>
      <c r="D24" s="3"/>
      <c r="E24" s="3"/>
      <c r="F24" s="2">
        <f>SUM(F22:F23)</f>
        <v>176</v>
      </c>
      <c r="G24" s="4">
        <f>SUM(G22:G23)</f>
        <v>195.36</v>
      </c>
      <c r="H24" s="2">
        <v>196</v>
      </c>
      <c r="I24" s="5">
        <f>F24*300/17080.8</f>
        <v>3.091190108191654</v>
      </c>
      <c r="J24" s="9">
        <f>H24-G24-I24</f>
        <v>-2.4511901081916676</v>
      </c>
    </row>
    <row r="25" spans="1:10" ht="15">
      <c r="A25" s="2"/>
      <c r="B25" s="2"/>
      <c r="C25" s="2"/>
      <c r="D25" s="3"/>
      <c r="E25" s="3"/>
      <c r="F25" s="2"/>
      <c r="G25" s="4"/>
      <c r="H25" s="2"/>
      <c r="I25" s="5"/>
      <c r="J25" s="9"/>
    </row>
    <row r="26" spans="1:10" ht="15">
      <c r="A26" s="2" t="s">
        <v>31</v>
      </c>
      <c r="B26" s="2" t="s">
        <v>32</v>
      </c>
      <c r="C26" s="2">
        <v>104567</v>
      </c>
      <c r="D26" s="3" t="s">
        <v>33</v>
      </c>
      <c r="E26" s="3">
        <v>128</v>
      </c>
      <c r="F26" s="2">
        <v>138.6</v>
      </c>
      <c r="G26" s="4">
        <f>F26*15%+F26</f>
        <v>159.39</v>
      </c>
      <c r="H26" s="2"/>
      <c r="I26" s="5"/>
      <c r="J26" s="9"/>
    </row>
    <row r="27" spans="1:10" ht="15">
      <c r="A27" s="2" t="s">
        <v>31</v>
      </c>
      <c r="B27" s="2" t="s">
        <v>8</v>
      </c>
      <c r="C27" s="2">
        <v>124669</v>
      </c>
      <c r="D27" s="3" t="s">
        <v>34</v>
      </c>
      <c r="E27" s="3">
        <v>128</v>
      </c>
      <c r="F27" s="2">
        <v>138.6</v>
      </c>
      <c r="G27" s="4">
        <f>F27*15%+F27</f>
        <v>159.39</v>
      </c>
      <c r="H27" s="2"/>
      <c r="I27" s="5"/>
      <c r="J27" s="9"/>
    </row>
    <row r="28" spans="1:10" ht="15">
      <c r="A28" s="2" t="s">
        <v>31</v>
      </c>
      <c r="B28" s="2" t="s">
        <v>1</v>
      </c>
      <c r="C28" s="2">
        <v>124668</v>
      </c>
      <c r="D28" s="3" t="s">
        <v>34</v>
      </c>
      <c r="E28" s="3">
        <v>128</v>
      </c>
      <c r="F28" s="2">
        <v>148.5</v>
      </c>
      <c r="G28" s="4">
        <f>F28*15%+F28</f>
        <v>170.775</v>
      </c>
      <c r="H28" s="2"/>
      <c r="I28" s="5"/>
      <c r="J28" s="9"/>
    </row>
    <row r="29" spans="1:10" ht="15">
      <c r="A29" s="2"/>
      <c r="B29" s="2"/>
      <c r="C29" s="2"/>
      <c r="D29" s="3"/>
      <c r="E29" s="3"/>
      <c r="F29" s="2">
        <f>SUM(F26:F28)</f>
        <v>425.7</v>
      </c>
      <c r="G29" s="4">
        <f>SUM(G26:G28)</f>
        <v>489.55499999999995</v>
      </c>
      <c r="H29" s="2">
        <v>491</v>
      </c>
      <c r="I29" s="5">
        <f>F29*300/17080.8</f>
        <v>7.476816074188563</v>
      </c>
      <c r="J29" s="9">
        <f>H29-G29-I29</f>
        <v>-6.031816074188513</v>
      </c>
    </row>
    <row r="30" spans="1:10" ht="15">
      <c r="A30" s="2"/>
      <c r="B30" s="2"/>
      <c r="C30" s="2"/>
      <c r="D30" s="3"/>
      <c r="E30" s="3"/>
      <c r="F30" s="2"/>
      <c r="G30" s="4"/>
      <c r="H30" s="2"/>
      <c r="I30" s="5"/>
      <c r="J30" s="9"/>
    </row>
    <row r="31" spans="1:10" ht="15">
      <c r="A31" s="2" t="s">
        <v>35</v>
      </c>
      <c r="B31" s="2" t="s">
        <v>8</v>
      </c>
      <c r="C31" s="2">
        <v>84401</v>
      </c>
      <c r="D31" s="3" t="s">
        <v>33</v>
      </c>
      <c r="E31" s="3" t="s">
        <v>36</v>
      </c>
      <c r="F31" s="2">
        <v>99</v>
      </c>
      <c r="G31" s="4">
        <f>F31*15%+F31</f>
        <v>113.85</v>
      </c>
      <c r="H31" s="2">
        <v>114</v>
      </c>
      <c r="I31" s="5">
        <f>F31*300/17080.8</f>
        <v>1.7387944358578054</v>
      </c>
      <c r="J31" s="9">
        <f>H31-G31-I31</f>
        <v>-1.5887944358577997</v>
      </c>
    </row>
    <row r="32" spans="1:10" ht="15">
      <c r="A32" s="2"/>
      <c r="B32" s="2"/>
      <c r="C32" s="2"/>
      <c r="D32" s="3"/>
      <c r="E32" s="3"/>
      <c r="F32" s="2"/>
      <c r="G32" s="4"/>
      <c r="H32" s="2"/>
      <c r="I32" s="5"/>
      <c r="J32" s="9"/>
    </row>
    <row r="33" spans="1:10" ht="15">
      <c r="A33" s="2" t="s">
        <v>37</v>
      </c>
      <c r="B33" s="2" t="s">
        <v>1</v>
      </c>
      <c r="C33" s="2">
        <v>124668</v>
      </c>
      <c r="D33" s="3" t="s">
        <v>2</v>
      </c>
      <c r="E33" s="3" t="s">
        <v>14</v>
      </c>
      <c r="F33" s="2">
        <v>148.5</v>
      </c>
      <c r="G33" s="4">
        <f>F33*15%+F33</f>
        <v>170.775</v>
      </c>
      <c r="H33" s="2">
        <v>171</v>
      </c>
      <c r="I33" s="5">
        <f>F33*300/17080.8</f>
        <v>2.608191653786708</v>
      </c>
      <c r="J33" s="9">
        <f>H33-G33-I33</f>
        <v>-2.3831916537867137</v>
      </c>
    </row>
    <row r="34" spans="1:10" ht="15">
      <c r="A34" s="2"/>
      <c r="B34" s="2"/>
      <c r="C34" s="2"/>
      <c r="D34" s="3"/>
      <c r="E34" s="3"/>
      <c r="F34" s="2"/>
      <c r="G34" s="4"/>
      <c r="H34" s="2"/>
      <c r="I34" s="5"/>
      <c r="J34" s="9"/>
    </row>
    <row r="35" spans="1:10" ht="15">
      <c r="A35" s="2" t="s">
        <v>38</v>
      </c>
      <c r="B35" s="2" t="s">
        <v>32</v>
      </c>
      <c r="C35" s="2">
        <v>124673</v>
      </c>
      <c r="D35" s="3" t="s">
        <v>33</v>
      </c>
      <c r="E35" s="3" t="s">
        <v>29</v>
      </c>
      <c r="F35" s="2">
        <v>138.6</v>
      </c>
      <c r="G35" s="4">
        <f>F35*15%+F35</f>
        <v>159.39</v>
      </c>
      <c r="H35" s="2"/>
      <c r="I35" s="5"/>
      <c r="J35" s="9"/>
    </row>
    <row r="36" spans="1:10" ht="15">
      <c r="A36" s="2" t="s">
        <v>38</v>
      </c>
      <c r="B36" s="2" t="s">
        <v>32</v>
      </c>
      <c r="C36" s="2">
        <v>124673</v>
      </c>
      <c r="D36" s="3" t="s">
        <v>33</v>
      </c>
      <c r="E36" s="3" t="s">
        <v>36</v>
      </c>
      <c r="F36" s="2">
        <v>138.6</v>
      </c>
      <c r="G36" s="4">
        <f>F36*15%+F36</f>
        <v>159.39</v>
      </c>
      <c r="H36" s="2"/>
      <c r="I36" s="5"/>
      <c r="J36" s="9"/>
    </row>
    <row r="37" spans="1:10" ht="15">
      <c r="A37" s="2"/>
      <c r="B37" s="2"/>
      <c r="C37" s="2"/>
      <c r="D37" s="3"/>
      <c r="E37" s="3"/>
      <c r="F37" s="2">
        <f>SUM(F35:F36)</f>
        <v>277.2</v>
      </c>
      <c r="G37" s="4">
        <f>SUM(G35:G36)</f>
        <v>318.78</v>
      </c>
      <c r="H37" s="2">
        <v>320</v>
      </c>
      <c r="I37" s="5">
        <f>F37*300/17080.8</f>
        <v>4.868624420401855</v>
      </c>
      <c r="J37" s="9">
        <f>H37-G37-I37</f>
        <v>-3.648624420401828</v>
      </c>
    </row>
    <row r="38" spans="1:10" ht="15">
      <c r="A38" s="2"/>
      <c r="B38" s="2"/>
      <c r="C38" s="2"/>
      <c r="D38" s="3"/>
      <c r="E38" s="3"/>
      <c r="F38" s="2"/>
      <c r="G38" s="4"/>
      <c r="H38" s="2"/>
      <c r="I38" s="5"/>
      <c r="J38" s="9"/>
    </row>
    <row r="39" spans="1:10" ht="15">
      <c r="A39" s="2" t="s">
        <v>39</v>
      </c>
      <c r="B39" s="2" t="s">
        <v>27</v>
      </c>
      <c r="C39" s="2">
        <v>130861</v>
      </c>
      <c r="D39" s="3" t="s">
        <v>40</v>
      </c>
      <c r="E39" s="3" t="s">
        <v>41</v>
      </c>
      <c r="F39" s="2">
        <v>88</v>
      </c>
      <c r="G39" s="4">
        <f aca="true" t="shared" si="0" ref="G39:G46">F39*15%+F39</f>
        <v>101.2</v>
      </c>
      <c r="H39" s="2"/>
      <c r="I39" s="5"/>
      <c r="J39" s="9"/>
    </row>
    <row r="40" spans="1:10" ht="15">
      <c r="A40" s="2" t="s">
        <v>39</v>
      </c>
      <c r="B40" s="2" t="s">
        <v>27</v>
      </c>
      <c r="C40" s="2">
        <v>130861</v>
      </c>
      <c r="D40" s="3" t="s">
        <v>42</v>
      </c>
      <c r="E40" s="3" t="s">
        <v>43</v>
      </c>
      <c r="F40" s="2">
        <v>88</v>
      </c>
      <c r="G40" s="4">
        <f t="shared" si="0"/>
        <v>101.2</v>
      </c>
      <c r="H40" s="2"/>
      <c r="I40" s="5"/>
      <c r="J40" s="9"/>
    </row>
    <row r="41" spans="1:10" ht="15">
      <c r="A41" s="2" t="s">
        <v>39</v>
      </c>
      <c r="B41" s="2" t="s">
        <v>44</v>
      </c>
      <c r="C41" s="2">
        <v>150195</v>
      </c>
      <c r="D41" s="3" t="s">
        <v>13</v>
      </c>
      <c r="E41" s="3">
        <v>152</v>
      </c>
      <c r="F41" s="2">
        <v>110</v>
      </c>
      <c r="G41" s="4">
        <f t="shared" si="0"/>
        <v>126.5</v>
      </c>
      <c r="H41" s="2"/>
      <c r="I41" s="5"/>
      <c r="J41" s="9"/>
    </row>
    <row r="42" spans="1:10" ht="15">
      <c r="A42" s="2" t="s">
        <v>39</v>
      </c>
      <c r="B42" s="2" t="s">
        <v>8</v>
      </c>
      <c r="C42" s="2">
        <v>124669</v>
      </c>
      <c r="D42" s="3" t="s">
        <v>45</v>
      </c>
      <c r="E42" s="3">
        <v>146</v>
      </c>
      <c r="F42" s="2">
        <v>138.6</v>
      </c>
      <c r="G42" s="4">
        <f t="shared" si="0"/>
        <v>159.39</v>
      </c>
      <c r="H42" s="2"/>
      <c r="I42" s="5"/>
      <c r="J42" s="9"/>
    </row>
    <row r="43" spans="1:10" ht="15">
      <c r="A43" s="2" t="s">
        <v>39</v>
      </c>
      <c r="B43" s="2" t="s">
        <v>32</v>
      </c>
      <c r="C43" s="2">
        <v>124670</v>
      </c>
      <c r="D43" s="3" t="s">
        <v>34</v>
      </c>
      <c r="E43" s="3">
        <v>146</v>
      </c>
      <c r="F43" s="2">
        <v>138.6</v>
      </c>
      <c r="G43" s="4">
        <f t="shared" si="0"/>
        <v>159.39</v>
      </c>
      <c r="H43" s="2"/>
      <c r="I43" s="5"/>
      <c r="J43" s="9"/>
    </row>
    <row r="44" spans="1:10" ht="15">
      <c r="A44" s="2" t="s">
        <v>39</v>
      </c>
      <c r="B44" s="2" t="s">
        <v>46</v>
      </c>
      <c r="C44" s="2">
        <v>124756</v>
      </c>
      <c r="D44" s="3" t="s">
        <v>47</v>
      </c>
      <c r="E44" s="3">
        <v>152</v>
      </c>
      <c r="F44" s="2">
        <v>138.6</v>
      </c>
      <c r="G44" s="4">
        <f t="shared" si="0"/>
        <v>159.39</v>
      </c>
      <c r="H44" s="2"/>
      <c r="I44" s="5"/>
      <c r="J44" s="9"/>
    </row>
    <row r="45" spans="1:10" ht="15">
      <c r="A45" s="2" t="s">
        <v>39</v>
      </c>
      <c r="B45" s="2" t="s">
        <v>32</v>
      </c>
      <c r="C45" s="2">
        <v>124757</v>
      </c>
      <c r="D45" s="3" t="s">
        <v>33</v>
      </c>
      <c r="E45" s="3">
        <v>152</v>
      </c>
      <c r="F45" s="2">
        <v>138.6</v>
      </c>
      <c r="G45" s="4">
        <f t="shared" si="0"/>
        <v>159.39</v>
      </c>
      <c r="H45" s="6"/>
      <c r="I45" s="5"/>
      <c r="J45" s="9"/>
    </row>
    <row r="46" spans="1:10" ht="15">
      <c r="A46" s="2" t="s">
        <v>39</v>
      </c>
      <c r="B46" s="2" t="s">
        <v>1</v>
      </c>
      <c r="C46" s="2">
        <v>124668</v>
      </c>
      <c r="D46" s="3" t="s">
        <v>47</v>
      </c>
      <c r="E46" s="3">
        <v>146</v>
      </c>
      <c r="F46" s="2">
        <v>148.5</v>
      </c>
      <c r="G46" s="4">
        <f t="shared" si="0"/>
        <v>170.775</v>
      </c>
      <c r="H46" s="2"/>
      <c r="I46" s="5"/>
      <c r="J46" s="9"/>
    </row>
    <row r="47" spans="1:10" ht="15">
      <c r="A47" s="2"/>
      <c r="B47" s="2"/>
      <c r="C47" s="2"/>
      <c r="D47" s="3"/>
      <c r="E47" s="3"/>
      <c r="F47" s="2">
        <f>SUM(F39:F46)</f>
        <v>988.9000000000001</v>
      </c>
      <c r="G47" s="4">
        <f>SUM(G39:G46)</f>
        <v>1137.235</v>
      </c>
      <c r="H47" s="2">
        <v>1142</v>
      </c>
      <c r="I47" s="5">
        <f>F47*300/17080.8</f>
        <v>17.368624420401854</v>
      </c>
      <c r="J47" s="9">
        <f>H47-G47-I47</f>
        <v>-12.603624420401754</v>
      </c>
    </row>
    <row r="48" spans="1:10" ht="15">
      <c r="A48" s="2"/>
      <c r="B48" s="2"/>
      <c r="C48" s="2"/>
      <c r="D48" s="3"/>
      <c r="E48" s="3"/>
      <c r="F48" s="2"/>
      <c r="G48" s="4"/>
      <c r="H48" s="2"/>
      <c r="I48" s="5"/>
      <c r="J48" s="9"/>
    </row>
    <row r="49" spans="1:10" ht="15">
      <c r="A49" s="2" t="s">
        <v>48</v>
      </c>
      <c r="B49" s="2" t="s">
        <v>49</v>
      </c>
      <c r="C49" s="2">
        <v>151215</v>
      </c>
      <c r="D49" s="3" t="s">
        <v>50</v>
      </c>
      <c r="E49" s="3" t="s">
        <v>51</v>
      </c>
      <c r="F49" s="2">
        <v>199.1</v>
      </c>
      <c r="G49" s="4">
        <f>F49*12%+F49</f>
        <v>222.992</v>
      </c>
      <c r="H49" s="2"/>
      <c r="I49" s="5"/>
      <c r="J49" s="9"/>
    </row>
    <row r="50" spans="1:10" ht="15">
      <c r="A50" s="2" t="s">
        <v>48</v>
      </c>
      <c r="B50" s="2" t="s">
        <v>52</v>
      </c>
      <c r="C50" s="2">
        <v>150167</v>
      </c>
      <c r="D50" s="3" t="s">
        <v>53</v>
      </c>
      <c r="E50" s="3" t="s">
        <v>51</v>
      </c>
      <c r="F50" s="2">
        <v>260.7</v>
      </c>
      <c r="G50" s="4">
        <f>F50*12%+F50</f>
        <v>291.984</v>
      </c>
      <c r="H50" s="2"/>
      <c r="I50" s="5"/>
      <c r="J50" s="9"/>
    </row>
    <row r="51" spans="1:10" ht="15">
      <c r="A51" s="2" t="s">
        <v>48</v>
      </c>
      <c r="B51" s="2" t="s">
        <v>54</v>
      </c>
      <c r="C51" s="2">
        <v>150084</v>
      </c>
      <c r="D51" s="3" t="s">
        <v>55</v>
      </c>
      <c r="E51" s="3" t="s">
        <v>51</v>
      </c>
      <c r="F51" s="2">
        <v>278.3</v>
      </c>
      <c r="G51" s="4">
        <f>F51*12%+F51</f>
        <v>311.696</v>
      </c>
      <c r="H51" s="2"/>
      <c r="I51" s="5"/>
      <c r="J51" s="9"/>
    </row>
    <row r="52" spans="1:10" ht="15">
      <c r="A52" s="2"/>
      <c r="B52" s="2"/>
      <c r="C52" s="2"/>
      <c r="D52" s="3"/>
      <c r="E52" s="3"/>
      <c r="F52" s="2">
        <f>SUM(F49:F51)</f>
        <v>738.0999999999999</v>
      </c>
      <c r="G52" s="4">
        <f>SUM(G49:G51)</f>
        <v>826.672</v>
      </c>
      <c r="H52" s="2">
        <v>827</v>
      </c>
      <c r="I52" s="5">
        <f>F52*300/17080.8</f>
        <v>12.963678516228747</v>
      </c>
      <c r="J52" s="9">
        <f>H52-G52-I52</f>
        <v>-12.635678516228772</v>
      </c>
    </row>
    <row r="53" spans="1:10" ht="15">
      <c r="A53" s="2"/>
      <c r="B53" s="2"/>
      <c r="C53" s="2"/>
      <c r="D53" s="3"/>
      <c r="E53" s="3"/>
      <c r="F53" s="2"/>
      <c r="G53" s="4"/>
      <c r="H53" s="2"/>
      <c r="I53" s="5"/>
      <c r="J53" s="9"/>
    </row>
    <row r="54" spans="1:10" ht="15">
      <c r="A54" s="2" t="s">
        <v>56</v>
      </c>
      <c r="B54" s="2" t="s">
        <v>57</v>
      </c>
      <c r="C54" s="2">
        <v>124669</v>
      </c>
      <c r="D54" s="3" t="s">
        <v>34</v>
      </c>
      <c r="E54" s="3" t="s">
        <v>3</v>
      </c>
      <c r="F54" s="2">
        <v>138.6</v>
      </c>
      <c r="G54" s="4">
        <f>F54*15%+F54</f>
        <v>159.39</v>
      </c>
      <c r="H54" s="2"/>
      <c r="I54" s="5"/>
      <c r="J54" s="9"/>
    </row>
    <row r="55" spans="1:10" ht="15">
      <c r="A55" s="2" t="s">
        <v>56</v>
      </c>
      <c r="B55" s="2" t="s">
        <v>58</v>
      </c>
      <c r="C55" s="2">
        <v>124670</v>
      </c>
      <c r="D55" s="3" t="s">
        <v>34</v>
      </c>
      <c r="E55" s="3" t="s">
        <v>3</v>
      </c>
      <c r="F55" s="2">
        <v>138.6</v>
      </c>
      <c r="G55" s="4">
        <f>F55*15%+F55</f>
        <v>159.39</v>
      </c>
      <c r="H55" s="2"/>
      <c r="I55" s="5"/>
      <c r="J55" s="9"/>
    </row>
    <row r="56" spans="1:10" ht="15">
      <c r="A56" s="2" t="s">
        <v>56</v>
      </c>
      <c r="B56" s="2" t="s">
        <v>57</v>
      </c>
      <c r="C56" s="2">
        <v>124756</v>
      </c>
      <c r="D56" s="3" t="s">
        <v>34</v>
      </c>
      <c r="E56" s="3" t="s">
        <v>29</v>
      </c>
      <c r="F56" s="2">
        <v>138.6</v>
      </c>
      <c r="G56" s="4">
        <f>F56*15%+F56</f>
        <v>159.39</v>
      </c>
      <c r="H56" s="2"/>
      <c r="I56" s="5"/>
      <c r="J56" s="9"/>
    </row>
    <row r="57" spans="1:10" ht="15">
      <c r="A57" s="2"/>
      <c r="B57" s="2"/>
      <c r="C57" s="2"/>
      <c r="D57" s="3"/>
      <c r="E57" s="3"/>
      <c r="F57" s="2">
        <f>SUM(F54:F56)</f>
        <v>415.79999999999995</v>
      </c>
      <c r="G57" s="4">
        <f>SUM(G54:G56)</f>
        <v>478.16999999999996</v>
      </c>
      <c r="H57" s="2">
        <v>480</v>
      </c>
      <c r="I57" s="5">
        <f>F57*300/17080.8</f>
        <v>7.302936630602781</v>
      </c>
      <c r="J57" s="9">
        <f>H57-G57-I57</f>
        <v>-5.4729366306027405</v>
      </c>
    </row>
    <row r="58" spans="1:10" ht="15">
      <c r="A58" s="2"/>
      <c r="B58" s="2"/>
      <c r="C58" s="2"/>
      <c r="D58" s="3"/>
      <c r="E58" s="3"/>
      <c r="F58" s="2"/>
      <c r="G58" s="4"/>
      <c r="H58" s="2"/>
      <c r="I58" s="5"/>
      <c r="J58" s="9"/>
    </row>
    <row r="59" spans="1:10" ht="15">
      <c r="A59" s="2" t="s">
        <v>59</v>
      </c>
      <c r="B59" s="2" t="s">
        <v>60</v>
      </c>
      <c r="C59" s="2">
        <v>150194</v>
      </c>
      <c r="D59" s="3" t="s">
        <v>61</v>
      </c>
      <c r="E59" s="3">
        <v>158</v>
      </c>
      <c r="F59" s="2">
        <f>239.8*2</f>
        <v>479.6</v>
      </c>
      <c r="G59" s="4">
        <f>F59*15%+F59</f>
        <v>551.54</v>
      </c>
      <c r="H59" s="2">
        <v>552</v>
      </c>
      <c r="I59" s="5">
        <f>F59*300/17080.8</f>
        <v>8.423493044822257</v>
      </c>
      <c r="J59" s="9">
        <f>H59-G59-I59</f>
        <v>-7.96349304482222</v>
      </c>
    </row>
    <row r="60" spans="1:10" ht="15">
      <c r="A60" s="2"/>
      <c r="B60" s="2"/>
      <c r="C60" s="2"/>
      <c r="D60" s="3"/>
      <c r="E60" s="3"/>
      <c r="F60" s="2"/>
      <c r="G60" s="4"/>
      <c r="H60" s="2"/>
      <c r="I60" s="5"/>
      <c r="J60" s="9"/>
    </row>
    <row r="61" spans="1:10" ht="15">
      <c r="A61" s="2" t="s">
        <v>62</v>
      </c>
      <c r="B61" s="2" t="s">
        <v>12</v>
      </c>
      <c r="C61" s="2">
        <v>150195</v>
      </c>
      <c r="D61" s="3" t="s">
        <v>63</v>
      </c>
      <c r="E61" s="3" t="s">
        <v>64</v>
      </c>
      <c r="F61" s="2">
        <v>110</v>
      </c>
      <c r="G61" s="4">
        <f>F61*15%+F61</f>
        <v>126.5</v>
      </c>
      <c r="H61" s="2"/>
      <c r="I61" s="5"/>
      <c r="J61" s="9"/>
    </row>
    <row r="62" spans="1:10" ht="15">
      <c r="A62" s="2" t="s">
        <v>62</v>
      </c>
      <c r="B62" s="2" t="s">
        <v>8</v>
      </c>
      <c r="C62" s="2">
        <v>124669</v>
      </c>
      <c r="D62" s="3" t="s">
        <v>23</v>
      </c>
      <c r="E62" s="3">
        <v>134</v>
      </c>
      <c r="F62" s="2">
        <v>138.6</v>
      </c>
      <c r="G62" s="4">
        <f>F62*15%+F62</f>
        <v>159.39</v>
      </c>
      <c r="H62" s="2"/>
      <c r="I62" s="5"/>
      <c r="J62" s="9"/>
    </row>
    <row r="63" spans="1:10" ht="15">
      <c r="A63" s="2" t="s">
        <v>62</v>
      </c>
      <c r="B63" s="2" t="s">
        <v>32</v>
      </c>
      <c r="C63" s="2">
        <v>124670</v>
      </c>
      <c r="D63" s="3" t="s">
        <v>23</v>
      </c>
      <c r="E63" s="3">
        <v>134</v>
      </c>
      <c r="F63" s="2">
        <v>138.6</v>
      </c>
      <c r="G63" s="4">
        <f>F63*15%+F63</f>
        <v>159.39</v>
      </c>
      <c r="H63" s="2"/>
      <c r="I63" s="5"/>
      <c r="J63" s="9"/>
    </row>
    <row r="64" spans="1:10" ht="15">
      <c r="A64" s="2" t="s">
        <v>62</v>
      </c>
      <c r="B64" s="2" t="s">
        <v>1</v>
      </c>
      <c r="C64" s="2">
        <v>124668</v>
      </c>
      <c r="D64" s="3" t="s">
        <v>65</v>
      </c>
      <c r="E64" s="3">
        <v>134</v>
      </c>
      <c r="F64" s="2">
        <v>148.5</v>
      </c>
      <c r="G64" s="4">
        <f>F64*15%+F64</f>
        <v>170.775</v>
      </c>
      <c r="H64" s="2"/>
      <c r="I64" s="5"/>
      <c r="J64" s="9"/>
    </row>
    <row r="65" spans="1:10" ht="15">
      <c r="A65" s="2"/>
      <c r="B65" s="2"/>
      <c r="C65" s="2"/>
      <c r="D65" s="3"/>
      <c r="E65" s="3"/>
      <c r="F65" s="2">
        <f>SUM(F61:F64)</f>
        <v>535.7</v>
      </c>
      <c r="G65" s="4">
        <f>SUM(G61:G64)</f>
        <v>616.055</v>
      </c>
      <c r="H65" s="2">
        <v>618</v>
      </c>
      <c r="I65" s="5">
        <f>F65*300/17080.8</f>
        <v>9.408809891808346</v>
      </c>
      <c r="J65" s="9">
        <f>H65-G65-I65</f>
        <v>-7.463809891808296</v>
      </c>
    </row>
    <row r="66" spans="1:10" ht="15">
      <c r="A66" s="2"/>
      <c r="B66" s="2"/>
      <c r="C66" s="2"/>
      <c r="D66" s="3"/>
      <c r="E66" s="3"/>
      <c r="F66" s="2"/>
      <c r="G66" s="4"/>
      <c r="H66" s="2"/>
      <c r="I66" s="5"/>
      <c r="J66" s="9"/>
    </row>
    <row r="67" spans="1:10" ht="15">
      <c r="A67" s="2" t="s">
        <v>66</v>
      </c>
      <c r="B67" s="2" t="s">
        <v>8</v>
      </c>
      <c r="C67" s="2">
        <v>124669</v>
      </c>
      <c r="D67" s="3">
        <v>0</v>
      </c>
      <c r="E67" s="3">
        <v>134</v>
      </c>
      <c r="F67" s="2">
        <v>138.6</v>
      </c>
      <c r="G67" s="4">
        <f>F67*15%+F67</f>
        <v>159.39</v>
      </c>
      <c r="H67" s="2"/>
      <c r="I67" s="5"/>
      <c r="J67" s="9"/>
    </row>
    <row r="68" spans="1:10" ht="15">
      <c r="A68" s="2" t="s">
        <v>66</v>
      </c>
      <c r="B68" s="2" t="s">
        <v>32</v>
      </c>
      <c r="C68" s="2">
        <v>124670</v>
      </c>
      <c r="D68" s="3" t="s">
        <v>34</v>
      </c>
      <c r="E68" s="3">
        <v>134</v>
      </c>
      <c r="F68" s="2">
        <v>138.6</v>
      </c>
      <c r="G68" s="4">
        <f>F68*15%+F68</f>
        <v>159.39</v>
      </c>
      <c r="H68" s="2"/>
      <c r="I68" s="5"/>
      <c r="J68" s="9"/>
    </row>
    <row r="69" spans="1:10" ht="15">
      <c r="A69" s="2" t="s">
        <v>66</v>
      </c>
      <c r="B69" s="2" t="s">
        <v>32</v>
      </c>
      <c r="C69" s="2">
        <v>124757</v>
      </c>
      <c r="D69" s="3" t="s">
        <v>47</v>
      </c>
      <c r="E69" s="3">
        <v>152</v>
      </c>
      <c r="F69" s="2">
        <v>138.6</v>
      </c>
      <c r="G69" s="4">
        <f>F69*15%+F69</f>
        <v>159.39</v>
      </c>
      <c r="H69" s="6"/>
      <c r="I69" s="5"/>
      <c r="J69" s="9"/>
    </row>
    <row r="70" spans="1:10" ht="15">
      <c r="A70" s="2" t="s">
        <v>66</v>
      </c>
      <c r="B70" s="2" t="s">
        <v>1</v>
      </c>
      <c r="C70" s="2">
        <v>124668</v>
      </c>
      <c r="D70" s="3">
        <v>0</v>
      </c>
      <c r="E70" s="3">
        <v>134</v>
      </c>
      <c r="F70" s="2">
        <v>148.5</v>
      </c>
      <c r="G70" s="4">
        <f>F70*15%+F70</f>
        <v>170.775</v>
      </c>
      <c r="H70" s="2"/>
      <c r="I70" s="5"/>
      <c r="J70" s="9"/>
    </row>
    <row r="71" spans="1:10" ht="15">
      <c r="A71" s="2"/>
      <c r="B71" s="2"/>
      <c r="C71" s="2"/>
      <c r="D71" s="3"/>
      <c r="E71" s="3"/>
      <c r="F71" s="2">
        <f>SUM(F67:F70)</f>
        <v>564.3</v>
      </c>
      <c r="G71" s="4">
        <f>SUM(G67:G70)</f>
        <v>648.9449999999999</v>
      </c>
      <c r="H71" s="2">
        <v>651</v>
      </c>
      <c r="I71" s="5">
        <f>F71*300/17080.8</f>
        <v>9.911128284389491</v>
      </c>
      <c r="J71" s="9">
        <f>H71-G71-I71</f>
        <v>-7.856128284389428</v>
      </c>
    </row>
    <row r="72" spans="1:10" ht="15">
      <c r="A72" s="2"/>
      <c r="B72" s="2"/>
      <c r="C72" s="2"/>
      <c r="D72" s="3"/>
      <c r="E72" s="3"/>
      <c r="F72" s="2"/>
      <c r="G72" s="4"/>
      <c r="H72" s="2"/>
      <c r="I72" s="5"/>
      <c r="J72" s="9"/>
    </row>
    <row r="73" spans="1:10" ht="15">
      <c r="A73" s="2" t="s">
        <v>67</v>
      </c>
      <c r="B73" s="2" t="s">
        <v>68</v>
      </c>
      <c r="C73" s="2">
        <v>84401</v>
      </c>
      <c r="D73" s="3" t="s">
        <v>33</v>
      </c>
      <c r="E73" s="3" t="s">
        <v>36</v>
      </c>
      <c r="F73" s="2">
        <v>99</v>
      </c>
      <c r="G73" s="4">
        <f>F73*11%+F73</f>
        <v>109.89</v>
      </c>
      <c r="H73" s="2"/>
      <c r="I73" s="5"/>
      <c r="J73" s="9"/>
    </row>
    <row r="74" spans="1:10" ht="15">
      <c r="A74" s="2" t="s">
        <v>67</v>
      </c>
      <c r="B74" s="2" t="s">
        <v>8</v>
      </c>
      <c r="C74" s="2">
        <v>124756</v>
      </c>
      <c r="D74" s="3" t="s">
        <v>34</v>
      </c>
      <c r="E74" s="3" t="s">
        <v>14</v>
      </c>
      <c r="F74" s="2">
        <v>138.6</v>
      </c>
      <c r="G74" s="4">
        <f>F74*11%+F74</f>
        <v>153.846</v>
      </c>
      <c r="H74" s="2"/>
      <c r="I74" s="5"/>
      <c r="J74" s="9"/>
    </row>
    <row r="75" spans="1:10" ht="15">
      <c r="A75" s="2" t="s">
        <v>67</v>
      </c>
      <c r="B75" s="2" t="s">
        <v>8</v>
      </c>
      <c r="C75" s="2">
        <v>124756</v>
      </c>
      <c r="D75" s="3" t="s">
        <v>34</v>
      </c>
      <c r="E75" s="3" t="s">
        <v>36</v>
      </c>
      <c r="F75" s="2">
        <v>138.6</v>
      </c>
      <c r="G75" s="4">
        <f>F75*11%+F75</f>
        <v>153.846</v>
      </c>
      <c r="H75" s="2"/>
      <c r="I75" s="5"/>
      <c r="J75" s="9"/>
    </row>
    <row r="76" spans="1:10" ht="15">
      <c r="A76" s="2" t="s">
        <v>67</v>
      </c>
      <c r="B76" s="2" t="s">
        <v>32</v>
      </c>
      <c r="C76" s="2">
        <v>124757</v>
      </c>
      <c r="D76" s="3" t="s">
        <v>33</v>
      </c>
      <c r="E76" s="3" t="s">
        <v>14</v>
      </c>
      <c r="F76" s="2">
        <v>138.6</v>
      </c>
      <c r="G76" s="4">
        <f>F76*11%+F76</f>
        <v>153.846</v>
      </c>
      <c r="H76" s="6"/>
      <c r="I76" s="5"/>
      <c r="J76" s="9"/>
    </row>
    <row r="77" spans="1:10" ht="15">
      <c r="A77" s="2" t="s">
        <v>67</v>
      </c>
      <c r="B77" s="2" t="s">
        <v>32</v>
      </c>
      <c r="C77" s="2">
        <v>124757</v>
      </c>
      <c r="D77" s="3" t="s">
        <v>33</v>
      </c>
      <c r="E77" s="3" t="s">
        <v>36</v>
      </c>
      <c r="F77" s="2">
        <v>138.6</v>
      </c>
      <c r="G77" s="4">
        <f>F77*11%+F77</f>
        <v>153.846</v>
      </c>
      <c r="H77" s="6"/>
      <c r="I77" s="5"/>
      <c r="J77" s="9"/>
    </row>
    <row r="78" spans="1:10" ht="15">
      <c r="A78" s="2"/>
      <c r="B78" s="2"/>
      <c r="C78" s="2"/>
      <c r="D78" s="3"/>
      <c r="E78" s="3"/>
      <c r="F78" s="2">
        <f>SUM(F73:F77)</f>
        <v>653.4</v>
      </c>
      <c r="G78" s="4">
        <f>SUM(G73:G77)</f>
        <v>725.274</v>
      </c>
      <c r="H78" s="6">
        <v>849</v>
      </c>
      <c r="I78" s="5">
        <f>F78*300/17080.8</f>
        <v>11.476043276661516</v>
      </c>
      <c r="J78" s="9">
        <f>H78-G78-I78</f>
        <v>112.24995672333849</v>
      </c>
    </row>
    <row r="79" spans="1:10" ht="15">
      <c r="A79" s="2"/>
      <c r="B79" s="2"/>
      <c r="C79" s="2"/>
      <c r="D79" s="3"/>
      <c r="E79" s="3"/>
      <c r="F79" s="2"/>
      <c r="G79" s="4"/>
      <c r="H79" s="6"/>
      <c r="I79" s="5"/>
      <c r="J79" s="9"/>
    </row>
    <row r="80" spans="1:10" ht="15">
      <c r="A80" s="2" t="s">
        <v>69</v>
      </c>
      <c r="B80" s="2" t="s">
        <v>70</v>
      </c>
      <c r="C80" s="2">
        <v>124757</v>
      </c>
      <c r="D80" s="3" t="s">
        <v>33</v>
      </c>
      <c r="E80" s="3" t="s">
        <v>14</v>
      </c>
      <c r="F80" s="2">
        <v>138.6</v>
      </c>
      <c r="G80" s="4">
        <f>F80*15%+F80</f>
        <v>159.39</v>
      </c>
      <c r="H80" s="2">
        <v>160</v>
      </c>
      <c r="I80" s="5">
        <f>F80*300/17080.8</f>
        <v>2.4343122102009276</v>
      </c>
      <c r="J80" s="9">
        <f>H80-G80-I80</f>
        <v>-1.824312210200914</v>
      </c>
    </row>
    <row r="81" spans="1:10" ht="15">
      <c r="A81" s="2"/>
      <c r="B81" s="2"/>
      <c r="C81" s="2"/>
      <c r="D81" s="3"/>
      <c r="E81" s="3"/>
      <c r="F81" s="2"/>
      <c r="G81" s="4"/>
      <c r="H81" s="2"/>
      <c r="I81" s="5"/>
      <c r="J81" s="9"/>
    </row>
    <row r="82" spans="1:10" ht="15">
      <c r="A82" s="2" t="s">
        <v>71</v>
      </c>
      <c r="B82" s="2" t="s">
        <v>32</v>
      </c>
      <c r="C82" s="2">
        <v>124670</v>
      </c>
      <c r="D82" s="3" t="s">
        <v>34</v>
      </c>
      <c r="E82" s="3">
        <v>134</v>
      </c>
      <c r="F82" s="2">
        <v>138.6</v>
      </c>
      <c r="G82" s="4">
        <f>F82*15%+F82</f>
        <v>159.39</v>
      </c>
      <c r="H82" s="6"/>
      <c r="I82" s="5"/>
      <c r="J82" s="9"/>
    </row>
    <row r="83" spans="1:10" ht="15">
      <c r="A83" s="2" t="s">
        <v>71</v>
      </c>
      <c r="B83" s="2" t="s">
        <v>72</v>
      </c>
      <c r="C83" s="2">
        <v>104575</v>
      </c>
      <c r="D83" s="3" t="s">
        <v>47</v>
      </c>
      <c r="E83" s="3">
        <v>134</v>
      </c>
      <c r="F83" s="2">
        <v>148.5</v>
      </c>
      <c r="G83" s="4">
        <f>F83*15%+F83</f>
        <v>170.775</v>
      </c>
      <c r="H83" s="6"/>
      <c r="I83" s="5"/>
      <c r="J83" s="9"/>
    </row>
    <row r="84" spans="1:10" ht="15">
      <c r="A84" s="2" t="s">
        <v>71</v>
      </c>
      <c r="B84" s="2" t="s">
        <v>73</v>
      </c>
      <c r="C84" s="2">
        <v>124669</v>
      </c>
      <c r="D84" s="3" t="s">
        <v>74</v>
      </c>
      <c r="E84" s="3" t="s">
        <v>75</v>
      </c>
      <c r="F84" s="2">
        <f>138.6*2</f>
        <v>277.2</v>
      </c>
      <c r="G84" s="4">
        <f>F84*15%+F84</f>
        <v>318.78</v>
      </c>
      <c r="H84" s="2"/>
      <c r="I84" s="5"/>
      <c r="J84" s="9"/>
    </row>
    <row r="85" spans="1:10" ht="15">
      <c r="A85" s="2"/>
      <c r="B85" s="2"/>
      <c r="C85" s="2"/>
      <c r="D85" s="3"/>
      <c r="E85" s="3"/>
      <c r="F85" s="2">
        <f>SUM(F82:F84)</f>
        <v>564.3</v>
      </c>
      <c r="G85" s="4">
        <f>SUM(G82:G84)</f>
        <v>648.9449999999999</v>
      </c>
      <c r="H85" s="2">
        <v>650</v>
      </c>
      <c r="I85" s="5">
        <f>F85*300/17080.8</f>
        <v>9.911128284389491</v>
      </c>
      <c r="J85" s="9">
        <f>H85-G85-I85</f>
        <v>-8.856128284389428</v>
      </c>
    </row>
    <row r="86" spans="1:10" ht="15">
      <c r="A86" s="2"/>
      <c r="B86" s="2"/>
      <c r="C86" s="2"/>
      <c r="D86" s="3"/>
      <c r="E86" s="3"/>
      <c r="F86" s="2"/>
      <c r="G86" s="4"/>
      <c r="H86" s="2"/>
      <c r="I86" s="5"/>
      <c r="J86" s="9"/>
    </row>
    <row r="87" spans="1:10" ht="15">
      <c r="A87" s="2" t="s">
        <v>76</v>
      </c>
      <c r="B87" s="2" t="s">
        <v>27</v>
      </c>
      <c r="C87" s="2">
        <v>120555</v>
      </c>
      <c r="D87" s="3" t="s">
        <v>77</v>
      </c>
      <c r="E87" s="3" t="s">
        <v>78</v>
      </c>
      <c r="F87" s="2">
        <v>88</v>
      </c>
      <c r="G87" s="4">
        <f>F87*11%+F87</f>
        <v>97.68</v>
      </c>
      <c r="H87" s="6"/>
      <c r="I87" s="5"/>
      <c r="J87" s="9"/>
    </row>
    <row r="88" spans="1:10" ht="15">
      <c r="A88" s="2" t="s">
        <v>76</v>
      </c>
      <c r="B88" s="2" t="s">
        <v>8</v>
      </c>
      <c r="C88" s="2">
        <v>94155</v>
      </c>
      <c r="D88" s="3" t="s">
        <v>2</v>
      </c>
      <c r="E88" s="3" t="s">
        <v>79</v>
      </c>
      <c r="F88" s="2">
        <v>99</v>
      </c>
      <c r="G88" s="4">
        <f>F88*11%+F88</f>
        <v>109.89</v>
      </c>
      <c r="H88" s="2"/>
      <c r="I88" s="5"/>
      <c r="J88" s="9"/>
    </row>
    <row r="89" spans="1:10" ht="15">
      <c r="A89" s="2" t="s">
        <v>76</v>
      </c>
      <c r="B89" s="2" t="s">
        <v>80</v>
      </c>
      <c r="C89" s="2">
        <v>120500</v>
      </c>
      <c r="D89" s="3" t="s">
        <v>81</v>
      </c>
      <c r="E89" s="3" t="s">
        <v>36</v>
      </c>
      <c r="F89" s="2">
        <v>99</v>
      </c>
      <c r="G89" s="4">
        <f>F89*11%+F89</f>
        <v>109.89</v>
      </c>
      <c r="H89" s="6"/>
      <c r="I89" s="5"/>
      <c r="J89" s="9"/>
    </row>
    <row r="90" spans="1:10" ht="15">
      <c r="A90" s="2" t="s">
        <v>76</v>
      </c>
      <c r="B90" s="2" t="s">
        <v>1</v>
      </c>
      <c r="C90" s="2">
        <v>104596</v>
      </c>
      <c r="D90" s="3" t="s">
        <v>34</v>
      </c>
      <c r="E90" s="3" t="s">
        <v>51</v>
      </c>
      <c r="F90" s="2">
        <v>148.5</v>
      </c>
      <c r="G90" s="4">
        <f>F90*11%+F90</f>
        <v>164.835</v>
      </c>
      <c r="H90" s="6"/>
      <c r="I90" s="5"/>
      <c r="J90" s="9"/>
    </row>
    <row r="91" spans="1:10" ht="15">
      <c r="A91" s="2" t="s">
        <v>76</v>
      </c>
      <c r="B91" s="2" t="s">
        <v>1</v>
      </c>
      <c r="C91" s="2">
        <v>104596</v>
      </c>
      <c r="D91" s="3" t="s">
        <v>34</v>
      </c>
      <c r="E91" s="3" t="s">
        <v>79</v>
      </c>
      <c r="F91" s="2">
        <v>148.5</v>
      </c>
      <c r="G91" s="4">
        <f>F91*11%+F91</f>
        <v>164.835</v>
      </c>
      <c r="H91" s="6"/>
      <c r="I91" s="5"/>
      <c r="J91" s="9"/>
    </row>
    <row r="92" spans="1:10" ht="15">
      <c r="A92" s="2"/>
      <c r="B92" s="2"/>
      <c r="C92" s="2"/>
      <c r="D92" s="3"/>
      <c r="E92" s="3"/>
      <c r="F92" s="2">
        <f>SUM(F87:F91)</f>
        <v>583</v>
      </c>
      <c r="G92" s="4">
        <f>SUM(G87:G91)</f>
        <v>647.13</v>
      </c>
      <c r="H92" s="6">
        <v>648</v>
      </c>
      <c r="I92" s="5">
        <f>F92*300/17080.8</f>
        <v>10.239567233384854</v>
      </c>
      <c r="J92" s="9">
        <f>H92-G92-I92</f>
        <v>-9.36956723338485</v>
      </c>
    </row>
    <row r="93" spans="1:10" ht="15">
      <c r="A93" s="2"/>
      <c r="B93" s="2"/>
      <c r="C93" s="2"/>
      <c r="D93" s="3"/>
      <c r="E93" s="3"/>
      <c r="F93" s="2"/>
      <c r="G93" s="4"/>
      <c r="H93" s="6"/>
      <c r="I93" s="5"/>
      <c r="J93" s="9"/>
    </row>
    <row r="94" spans="1:10" ht="15">
      <c r="A94" s="2" t="s">
        <v>82</v>
      </c>
      <c r="B94" s="2" t="s">
        <v>83</v>
      </c>
      <c r="C94" s="2">
        <v>150159</v>
      </c>
      <c r="D94" s="3" t="s">
        <v>13</v>
      </c>
      <c r="E94" s="3">
        <v>86</v>
      </c>
      <c r="F94" s="2">
        <v>110</v>
      </c>
      <c r="G94" s="4">
        <f>F94*15%+F94</f>
        <v>126.5</v>
      </c>
      <c r="H94" s="2"/>
      <c r="I94" s="5"/>
      <c r="J94" s="9"/>
    </row>
    <row r="95" spans="1:10" ht="15">
      <c r="A95" s="2" t="s">
        <v>82</v>
      </c>
      <c r="B95" s="2" t="s">
        <v>84</v>
      </c>
      <c r="C95" s="2">
        <v>150166</v>
      </c>
      <c r="D95" s="3" t="s">
        <v>85</v>
      </c>
      <c r="E95" s="3">
        <v>86</v>
      </c>
      <c r="F95" s="2">
        <v>245.3</v>
      </c>
      <c r="G95" s="4">
        <f>F95*15%+F95</f>
        <v>282.095</v>
      </c>
      <c r="H95" s="2"/>
      <c r="I95" s="5"/>
      <c r="J95" s="9"/>
    </row>
    <row r="96" spans="1:10" ht="15">
      <c r="A96" s="2" t="s">
        <v>82</v>
      </c>
      <c r="B96" s="2" t="s">
        <v>54</v>
      </c>
      <c r="C96" s="2">
        <v>150038</v>
      </c>
      <c r="D96" s="3" t="s">
        <v>86</v>
      </c>
      <c r="E96" s="3">
        <v>86</v>
      </c>
      <c r="F96" s="2">
        <v>261.8</v>
      </c>
      <c r="G96" s="4">
        <f>F96*15%+F96</f>
        <v>301.07</v>
      </c>
      <c r="H96" s="2"/>
      <c r="I96" s="5"/>
      <c r="J96" s="9"/>
    </row>
    <row r="97" spans="1:10" ht="15">
      <c r="A97" s="2"/>
      <c r="B97" s="2"/>
      <c r="C97" s="2"/>
      <c r="D97" s="3"/>
      <c r="E97" s="3"/>
      <c r="F97" s="2">
        <f>SUM(F94:F96)</f>
        <v>617.1</v>
      </c>
      <c r="G97" s="4">
        <f>SUM(G94:G96)</f>
        <v>709.665</v>
      </c>
      <c r="H97" s="2">
        <v>712</v>
      </c>
      <c r="I97" s="5">
        <f>F97*300/17080.8</f>
        <v>10.838485316846986</v>
      </c>
      <c r="J97" s="9">
        <f>H97-G97-I97</f>
        <v>-8.50348531684695</v>
      </c>
    </row>
    <row r="98" spans="1:10" ht="15">
      <c r="A98" s="2"/>
      <c r="B98" s="2"/>
      <c r="C98" s="2"/>
      <c r="D98" s="3"/>
      <c r="E98" s="3"/>
      <c r="F98" s="2"/>
      <c r="G98" s="4"/>
      <c r="H98" s="2"/>
      <c r="I98" s="5"/>
      <c r="J98" s="9"/>
    </row>
    <row r="99" spans="1:10" ht="15">
      <c r="A99" s="2" t="s">
        <v>87</v>
      </c>
      <c r="B99" s="2" t="s">
        <v>57</v>
      </c>
      <c r="C99" s="2">
        <v>124669</v>
      </c>
      <c r="D99" s="3" t="s">
        <v>34</v>
      </c>
      <c r="E99" s="3" t="s">
        <v>3</v>
      </c>
      <c r="F99" s="2">
        <v>138.6</v>
      </c>
      <c r="G99" s="4">
        <f>F99*13%+F99</f>
        <v>156.618</v>
      </c>
      <c r="H99" s="2"/>
      <c r="I99" s="5"/>
      <c r="J99" s="9"/>
    </row>
    <row r="100" spans="1:10" ht="15">
      <c r="A100" s="2" t="s">
        <v>87</v>
      </c>
      <c r="B100" s="2" t="s">
        <v>58</v>
      </c>
      <c r="C100" s="2">
        <v>124670</v>
      </c>
      <c r="D100" s="3" t="s">
        <v>34</v>
      </c>
      <c r="E100" s="3" t="s">
        <v>3</v>
      </c>
      <c r="F100" s="2">
        <v>138.6</v>
      </c>
      <c r="G100" s="4">
        <f>F100*13%+F100</f>
        <v>156.618</v>
      </c>
      <c r="H100" s="2"/>
      <c r="I100" s="5"/>
      <c r="J100" s="9"/>
    </row>
    <row r="101" spans="1:10" ht="15">
      <c r="A101" s="2"/>
      <c r="B101" s="2"/>
      <c r="C101" s="2"/>
      <c r="D101" s="3"/>
      <c r="E101" s="3"/>
      <c r="F101" s="2">
        <f>SUM(F99:F100)</f>
        <v>277.2</v>
      </c>
      <c r="G101" s="4">
        <f>SUM(G99:G100)</f>
        <v>313.236</v>
      </c>
      <c r="H101" s="2">
        <v>314</v>
      </c>
      <c r="I101" s="5">
        <f>F101*300/17080.8</f>
        <v>4.868624420401855</v>
      </c>
      <c r="J101" s="9">
        <f>H101-G101-I101</f>
        <v>-4.104624420401845</v>
      </c>
    </row>
    <row r="102" spans="1:10" ht="15">
      <c r="A102" s="2"/>
      <c r="B102" s="2"/>
      <c r="C102" s="2"/>
      <c r="D102" s="3"/>
      <c r="E102" s="3"/>
      <c r="F102" s="2"/>
      <c r="G102" s="4"/>
      <c r="H102" s="2"/>
      <c r="I102" s="5"/>
      <c r="J102" s="9"/>
    </row>
    <row r="103" spans="1:10" ht="15">
      <c r="A103" s="2" t="s">
        <v>88</v>
      </c>
      <c r="B103" s="2" t="s">
        <v>89</v>
      </c>
      <c r="C103" s="2">
        <v>150128</v>
      </c>
      <c r="D103" s="3" t="s">
        <v>90</v>
      </c>
      <c r="E103" s="3" t="s">
        <v>10</v>
      </c>
      <c r="F103" s="2">
        <v>572</v>
      </c>
      <c r="G103" s="4">
        <f>F103*15%+F103</f>
        <v>657.8</v>
      </c>
      <c r="H103" s="2">
        <v>658</v>
      </c>
      <c r="I103" s="5">
        <f>F103*300/17080.8</f>
        <v>10.046367851622875</v>
      </c>
      <c r="J103" s="9">
        <f>H103-G103-I103</f>
        <v>-9.84636785162283</v>
      </c>
    </row>
    <row r="104" spans="1:10" ht="15">
      <c r="A104" s="2"/>
      <c r="B104" s="2"/>
      <c r="C104" s="2"/>
      <c r="D104" s="3"/>
      <c r="E104" s="3"/>
      <c r="F104" s="2"/>
      <c r="G104" s="4"/>
      <c r="H104" s="2"/>
      <c r="I104" s="5"/>
      <c r="J104" s="9"/>
    </row>
    <row r="105" spans="1:10" ht="15">
      <c r="A105" s="2" t="s">
        <v>91</v>
      </c>
      <c r="B105" s="2" t="s">
        <v>8</v>
      </c>
      <c r="C105" s="2">
        <v>124756</v>
      </c>
      <c r="D105" s="3" t="s">
        <v>34</v>
      </c>
      <c r="E105" s="3" t="s">
        <v>14</v>
      </c>
      <c r="F105" s="2">
        <v>138.6</v>
      </c>
      <c r="G105" s="4">
        <f>F105*15%+F105</f>
        <v>159.39</v>
      </c>
      <c r="H105" s="2"/>
      <c r="I105" s="5"/>
      <c r="J105" s="9"/>
    </row>
    <row r="106" spans="1:10" ht="15">
      <c r="A106" s="2" t="s">
        <v>91</v>
      </c>
      <c r="B106" s="2" t="s">
        <v>32</v>
      </c>
      <c r="C106" s="2">
        <v>124757</v>
      </c>
      <c r="D106" s="3" t="s">
        <v>33</v>
      </c>
      <c r="E106" s="3" t="s">
        <v>14</v>
      </c>
      <c r="F106" s="2">
        <v>138.6</v>
      </c>
      <c r="G106" s="4">
        <f>F106*15%+F106</f>
        <v>159.39</v>
      </c>
      <c r="H106" s="6"/>
      <c r="I106" s="5"/>
      <c r="J106" s="9"/>
    </row>
    <row r="107" spans="1:10" ht="15">
      <c r="A107" s="2" t="s">
        <v>91</v>
      </c>
      <c r="B107" s="2" t="s">
        <v>1</v>
      </c>
      <c r="C107" s="2">
        <v>124668</v>
      </c>
      <c r="D107" s="3" t="s">
        <v>2</v>
      </c>
      <c r="E107" s="3" t="s">
        <v>14</v>
      </c>
      <c r="F107" s="2">
        <v>148.5</v>
      </c>
      <c r="G107" s="4">
        <f>F107*15%+F107</f>
        <v>170.775</v>
      </c>
      <c r="H107" s="2"/>
      <c r="I107" s="5"/>
      <c r="J107" s="9"/>
    </row>
    <row r="108" spans="1:10" ht="15">
      <c r="A108" s="2" t="s">
        <v>91</v>
      </c>
      <c r="B108" s="2" t="s">
        <v>54</v>
      </c>
      <c r="C108" s="2">
        <v>150130</v>
      </c>
      <c r="D108" s="3" t="s">
        <v>92</v>
      </c>
      <c r="E108" s="3" t="s">
        <v>14</v>
      </c>
      <c r="F108" s="2">
        <v>282.7</v>
      </c>
      <c r="G108" s="4">
        <f>F108*15%+F108</f>
        <v>325.10499999999996</v>
      </c>
      <c r="H108" s="2"/>
      <c r="I108" s="5"/>
      <c r="J108" s="9"/>
    </row>
    <row r="109" spans="1:10" ht="15">
      <c r="A109" s="2"/>
      <c r="B109" s="2"/>
      <c r="C109" s="2"/>
      <c r="D109" s="3"/>
      <c r="E109" s="3"/>
      <c r="F109" s="2">
        <f>SUM(F105:F108)</f>
        <v>708.4</v>
      </c>
      <c r="G109" s="4">
        <f>SUM(G105:G108)</f>
        <v>814.6599999999999</v>
      </c>
      <c r="H109" s="2">
        <v>817</v>
      </c>
      <c r="I109" s="5">
        <f>F109*300/17080.8</f>
        <v>12.442040185471408</v>
      </c>
      <c r="J109" s="9">
        <f>H109-G109-I109</f>
        <v>-10.102040185471262</v>
      </c>
    </row>
    <row r="110" spans="1:10" ht="15">
      <c r="A110" s="2"/>
      <c r="B110" s="2"/>
      <c r="C110" s="2"/>
      <c r="D110" s="3"/>
      <c r="E110" s="3"/>
      <c r="F110" s="2"/>
      <c r="G110" s="4"/>
      <c r="H110" s="2"/>
      <c r="I110" s="5"/>
      <c r="J110" s="9"/>
    </row>
    <row r="111" spans="1:10" ht="15">
      <c r="A111" s="2" t="s">
        <v>93</v>
      </c>
      <c r="B111" s="2" t="s">
        <v>5</v>
      </c>
      <c r="C111" s="2">
        <v>142094</v>
      </c>
      <c r="D111" s="3" t="s">
        <v>94</v>
      </c>
      <c r="E111" s="3">
        <v>122</v>
      </c>
      <c r="F111" s="2">
        <v>259.6</v>
      </c>
      <c r="G111" s="4">
        <f>F111*15%+F111</f>
        <v>298.54</v>
      </c>
      <c r="H111" s="2">
        <v>299</v>
      </c>
      <c r="I111" s="5">
        <f>F111*300/17080.8</f>
        <v>4.559505409582689</v>
      </c>
      <c r="J111" s="9">
        <f>H111-G111-I111</f>
        <v>-4.09950540958271</v>
      </c>
    </row>
    <row r="112" spans="1:10" ht="15">
      <c r="A112" s="2"/>
      <c r="B112" s="2"/>
      <c r="C112" s="2"/>
      <c r="D112" s="3"/>
      <c r="E112" s="3"/>
      <c r="F112" s="2"/>
      <c r="G112" s="4"/>
      <c r="H112" s="2"/>
      <c r="I112" s="5"/>
      <c r="J112" s="9"/>
    </row>
    <row r="113" spans="1:10" ht="15">
      <c r="A113" s="2" t="s">
        <v>95</v>
      </c>
      <c r="B113" s="2" t="s">
        <v>96</v>
      </c>
      <c r="C113" s="2">
        <v>150203</v>
      </c>
      <c r="D113" s="3" t="s">
        <v>97</v>
      </c>
      <c r="E113" s="3" t="s">
        <v>14</v>
      </c>
      <c r="F113" s="2">
        <v>218.9</v>
      </c>
      <c r="G113" s="4">
        <f>F113*15%+F113</f>
        <v>251.735</v>
      </c>
      <c r="H113" s="6">
        <v>252</v>
      </c>
      <c r="I113" s="5">
        <f>F113*300/17080.8</f>
        <v>3.8446676970633695</v>
      </c>
      <c r="J113" s="9">
        <f>H113-G113-I113</f>
        <v>-3.579667697063383</v>
      </c>
    </row>
    <row r="114" spans="1:10" ht="15">
      <c r="A114" s="2"/>
      <c r="B114" s="2"/>
      <c r="C114" s="2"/>
      <c r="D114" s="3"/>
      <c r="E114" s="3"/>
      <c r="F114" s="2"/>
      <c r="G114" s="4"/>
      <c r="H114" s="6"/>
      <c r="I114" s="5"/>
      <c r="J114" s="9"/>
    </row>
    <row r="115" spans="1:10" ht="15">
      <c r="A115" s="2" t="s">
        <v>98</v>
      </c>
      <c r="B115" s="2" t="s">
        <v>18</v>
      </c>
      <c r="C115" s="2">
        <v>120500</v>
      </c>
      <c r="D115" s="3" t="s">
        <v>99</v>
      </c>
      <c r="E115" s="3" t="s">
        <v>100</v>
      </c>
      <c r="F115" s="2">
        <v>99</v>
      </c>
      <c r="G115" s="4">
        <f>F115*15%+F115</f>
        <v>113.85</v>
      </c>
      <c r="H115" s="6">
        <v>114</v>
      </c>
      <c r="I115" s="5">
        <f>F115*300/17080.8</f>
        <v>1.7387944358578054</v>
      </c>
      <c r="J115" s="9">
        <f>H115-G115-I115</f>
        <v>-1.5887944358577997</v>
      </c>
    </row>
    <row r="116" spans="1:10" ht="15">
      <c r="A116" s="2"/>
      <c r="B116" s="2"/>
      <c r="C116" s="2"/>
      <c r="D116" s="3"/>
      <c r="E116" s="3"/>
      <c r="F116" s="2"/>
      <c r="G116" s="4"/>
      <c r="H116" s="6"/>
      <c r="I116" s="5"/>
      <c r="J116" s="9"/>
    </row>
    <row r="117" spans="1:10" ht="15">
      <c r="A117" s="2" t="s">
        <v>101</v>
      </c>
      <c r="B117" s="2" t="s">
        <v>102</v>
      </c>
      <c r="C117" s="2">
        <v>140187</v>
      </c>
      <c r="D117" s="3" t="s">
        <v>103</v>
      </c>
      <c r="E117" s="3">
        <v>110</v>
      </c>
      <c r="F117" s="2">
        <v>77</v>
      </c>
      <c r="G117" s="4">
        <f>F117*15%+F117</f>
        <v>88.55</v>
      </c>
      <c r="H117" s="2"/>
      <c r="I117" s="5"/>
      <c r="J117" s="9"/>
    </row>
    <row r="118" spans="1:10" ht="15">
      <c r="A118" s="2" t="s">
        <v>101</v>
      </c>
      <c r="B118" s="2" t="s">
        <v>104</v>
      </c>
      <c r="C118" s="2">
        <v>124756</v>
      </c>
      <c r="D118" s="3" t="s">
        <v>34</v>
      </c>
      <c r="E118" s="3">
        <v>152</v>
      </c>
      <c r="F118" s="2">
        <v>138.6</v>
      </c>
      <c r="G118" s="4">
        <f>F118*15%+F118</f>
        <v>159.39</v>
      </c>
      <c r="H118" s="2"/>
      <c r="I118" s="5"/>
      <c r="J118" s="9"/>
    </row>
    <row r="119" spans="1:10" ht="15">
      <c r="A119" s="2" t="s">
        <v>101</v>
      </c>
      <c r="B119" s="2" t="s">
        <v>105</v>
      </c>
      <c r="C119" s="2">
        <v>150194</v>
      </c>
      <c r="D119" s="3" t="s">
        <v>61</v>
      </c>
      <c r="E119" s="3">
        <v>146</v>
      </c>
      <c r="F119" s="2">
        <v>239.8</v>
      </c>
      <c r="G119" s="4">
        <f>F119*15%+F119</f>
        <v>275.77</v>
      </c>
      <c r="H119" s="2"/>
      <c r="I119" s="5"/>
      <c r="J119" s="9"/>
    </row>
    <row r="120" spans="1:10" ht="15">
      <c r="A120" s="2"/>
      <c r="B120" s="2"/>
      <c r="C120" s="2"/>
      <c r="D120" s="3"/>
      <c r="E120" s="3"/>
      <c r="F120" s="2">
        <f>SUM(F117:F119)</f>
        <v>455.4</v>
      </c>
      <c r="G120" s="4">
        <f>SUM(G117:G119)</f>
        <v>523.71</v>
      </c>
      <c r="H120" s="2">
        <v>525</v>
      </c>
      <c r="I120" s="5">
        <f>F120*300/17080.8</f>
        <v>7.998454404945904</v>
      </c>
      <c r="J120" s="9">
        <f>H120-G120-I120</f>
        <v>-6.7084544049459405</v>
      </c>
    </row>
    <row r="121" spans="1:10" ht="15">
      <c r="A121" s="2"/>
      <c r="B121" s="2"/>
      <c r="C121" s="2"/>
      <c r="D121" s="3"/>
      <c r="E121" s="3"/>
      <c r="F121" s="2"/>
      <c r="G121" s="4"/>
      <c r="H121" s="2"/>
      <c r="I121" s="5"/>
      <c r="J121" s="9"/>
    </row>
    <row r="122" spans="1:10" ht="15">
      <c r="A122" s="2" t="s">
        <v>106</v>
      </c>
      <c r="B122" s="2" t="s">
        <v>107</v>
      </c>
      <c r="C122" s="2">
        <v>124668</v>
      </c>
      <c r="D122" s="3" t="s">
        <v>2</v>
      </c>
      <c r="E122" s="3" t="s">
        <v>10</v>
      </c>
      <c r="F122" s="2">
        <f>148.5*2</f>
        <v>297</v>
      </c>
      <c r="G122" s="4">
        <f>F122*15%+F122</f>
        <v>341.55</v>
      </c>
      <c r="H122" s="6">
        <v>342</v>
      </c>
      <c r="I122" s="5">
        <f>F122*300/17080.8</f>
        <v>5.216383307573416</v>
      </c>
      <c r="J122" s="9">
        <f>H122-G122-I122</f>
        <v>-4.766383307573427</v>
      </c>
    </row>
    <row r="123" spans="1:10" ht="15">
      <c r="A123" s="2"/>
      <c r="B123" s="2"/>
      <c r="C123" s="2"/>
      <c r="D123" s="3"/>
      <c r="E123" s="3"/>
      <c r="F123" s="2"/>
      <c r="G123" s="4"/>
      <c r="H123" s="6"/>
      <c r="I123" s="5"/>
      <c r="J123" s="9"/>
    </row>
    <row r="124" spans="1:10" ht="15">
      <c r="A124" s="2" t="s">
        <v>108</v>
      </c>
      <c r="B124" s="2" t="s">
        <v>83</v>
      </c>
      <c r="C124" s="2">
        <v>150195</v>
      </c>
      <c r="D124" s="3" t="s">
        <v>13</v>
      </c>
      <c r="E124" s="3">
        <v>134</v>
      </c>
      <c r="F124" s="2">
        <v>110</v>
      </c>
      <c r="G124" s="4">
        <f>F124*15%+F124</f>
        <v>126.5</v>
      </c>
      <c r="H124" s="2"/>
      <c r="I124" s="5"/>
      <c r="J124" s="9"/>
    </row>
    <row r="125" spans="1:10" ht="15">
      <c r="A125" s="2" t="s">
        <v>108</v>
      </c>
      <c r="B125" s="2" t="s">
        <v>83</v>
      </c>
      <c r="C125" s="2">
        <v>150195</v>
      </c>
      <c r="D125" s="3" t="s">
        <v>109</v>
      </c>
      <c r="E125" s="3">
        <v>146</v>
      </c>
      <c r="F125" s="2">
        <v>110</v>
      </c>
      <c r="G125" s="4">
        <f>F125*15%+F125</f>
        <v>126.5</v>
      </c>
      <c r="H125" s="2"/>
      <c r="I125" s="5"/>
      <c r="J125" s="9"/>
    </row>
    <row r="126" spans="1:10" ht="15">
      <c r="A126" s="2"/>
      <c r="B126" s="2"/>
      <c r="C126" s="2"/>
      <c r="D126" s="3"/>
      <c r="E126" s="3"/>
      <c r="F126" s="2">
        <f>SUM(F124:F125)</f>
        <v>220</v>
      </c>
      <c r="G126" s="4">
        <f>SUM(G124:G125)</f>
        <v>253</v>
      </c>
      <c r="H126" s="2">
        <v>254</v>
      </c>
      <c r="I126" s="5">
        <f>F126*300/17080.8</f>
        <v>3.8639876352395675</v>
      </c>
      <c r="J126" s="9">
        <f>H126-G126-I126</f>
        <v>-2.8639876352395675</v>
      </c>
    </row>
    <row r="127" spans="1:10" ht="15">
      <c r="A127" s="2"/>
      <c r="B127" s="2"/>
      <c r="C127" s="2"/>
      <c r="D127" s="3"/>
      <c r="E127" s="3"/>
      <c r="F127" s="2"/>
      <c r="G127" s="4"/>
      <c r="H127" s="2"/>
      <c r="I127" s="5"/>
      <c r="J127" s="9"/>
    </row>
    <row r="128" spans="1:10" ht="15">
      <c r="A128" s="2" t="s">
        <v>110</v>
      </c>
      <c r="B128" s="2" t="s">
        <v>111</v>
      </c>
      <c r="C128" s="2">
        <v>150159</v>
      </c>
      <c r="D128" s="3" t="s">
        <v>112</v>
      </c>
      <c r="E128" s="3">
        <v>92</v>
      </c>
      <c r="F128" s="2">
        <v>330</v>
      </c>
      <c r="G128" s="4">
        <f>F128*15%+F128</f>
        <v>379.5</v>
      </c>
      <c r="H128" s="2">
        <v>380</v>
      </c>
      <c r="I128" s="5">
        <f>F128*300/17080.8</f>
        <v>5.795981452859351</v>
      </c>
      <c r="J128" s="9">
        <f>H128-G128-I128</f>
        <v>-5.295981452859351</v>
      </c>
    </row>
    <row r="129" spans="1:10" ht="15">
      <c r="A129" s="2"/>
      <c r="B129" s="2"/>
      <c r="C129" s="2"/>
      <c r="D129" s="3"/>
      <c r="E129" s="3"/>
      <c r="F129" s="2"/>
      <c r="G129" s="4"/>
      <c r="H129" s="2"/>
      <c r="I129" s="5"/>
      <c r="J129" s="9"/>
    </row>
    <row r="130" spans="1:10" ht="15">
      <c r="A130" s="2" t="s">
        <v>113</v>
      </c>
      <c r="B130" s="2" t="s">
        <v>12</v>
      </c>
      <c r="C130" s="2">
        <v>150159</v>
      </c>
      <c r="D130" s="3" t="s">
        <v>34</v>
      </c>
      <c r="E130" s="3">
        <v>110</v>
      </c>
      <c r="F130" s="2">
        <v>110</v>
      </c>
      <c r="G130" s="4">
        <f>F130*15%+F130</f>
        <v>126.5</v>
      </c>
      <c r="H130" s="6"/>
      <c r="I130" s="5"/>
      <c r="J130" s="9"/>
    </row>
    <row r="131" spans="1:10" ht="15">
      <c r="A131" s="2" t="s">
        <v>113</v>
      </c>
      <c r="B131" s="2" t="s">
        <v>12</v>
      </c>
      <c r="C131" s="2">
        <v>150159</v>
      </c>
      <c r="D131" s="3" t="s">
        <v>45</v>
      </c>
      <c r="E131" s="3">
        <v>116</v>
      </c>
      <c r="F131" s="2">
        <v>110</v>
      </c>
      <c r="G131" s="4">
        <f>F131*15%+F131</f>
        <v>126.5</v>
      </c>
      <c r="H131" s="2"/>
      <c r="I131" s="5"/>
      <c r="J131" s="9"/>
    </row>
    <row r="132" spans="1:10" ht="15">
      <c r="A132" s="2" t="s">
        <v>113</v>
      </c>
      <c r="B132" s="2" t="s">
        <v>12</v>
      </c>
      <c r="C132" s="2">
        <v>150159</v>
      </c>
      <c r="D132" s="3" t="s">
        <v>114</v>
      </c>
      <c r="E132" s="3">
        <v>116</v>
      </c>
      <c r="F132" s="2">
        <v>110</v>
      </c>
      <c r="G132" s="4">
        <f>F132*15%+F132</f>
        <v>126.5</v>
      </c>
      <c r="H132" s="2"/>
      <c r="I132" s="5"/>
      <c r="J132" s="9"/>
    </row>
    <row r="133" spans="1:10" ht="15">
      <c r="A133" s="2"/>
      <c r="B133" s="2"/>
      <c r="C133" s="2"/>
      <c r="D133" s="3"/>
      <c r="E133" s="3"/>
      <c r="F133" s="2">
        <f>SUM(F130:F132)</f>
        <v>330</v>
      </c>
      <c r="G133" s="4">
        <f>SUM(G130:G132)</f>
        <v>379.5</v>
      </c>
      <c r="H133" s="2">
        <v>381</v>
      </c>
      <c r="I133" s="5">
        <f>F133*300/17080.8</f>
        <v>5.795981452859351</v>
      </c>
      <c r="J133" s="9">
        <f>H133-G133-I133</f>
        <v>-4.295981452859351</v>
      </c>
    </row>
    <row r="134" spans="1:10" ht="15">
      <c r="A134" s="2"/>
      <c r="B134" s="2"/>
      <c r="C134" s="2"/>
      <c r="D134" s="3"/>
      <c r="E134" s="3"/>
      <c r="F134" s="2"/>
      <c r="G134" s="4"/>
      <c r="H134" s="2"/>
      <c r="I134" s="5"/>
      <c r="J134" s="9"/>
    </row>
    <row r="135" spans="1:10" ht="15">
      <c r="A135" s="2" t="s">
        <v>115</v>
      </c>
      <c r="B135" s="2" t="s">
        <v>21</v>
      </c>
      <c r="C135" s="2">
        <v>150158</v>
      </c>
      <c r="D135" s="3" t="s">
        <v>61</v>
      </c>
      <c r="E135" s="3" t="s">
        <v>116</v>
      </c>
      <c r="F135" s="2">
        <v>93.5</v>
      </c>
      <c r="G135" s="4">
        <f>F135*15%+F135</f>
        <v>107.525</v>
      </c>
      <c r="H135" s="2"/>
      <c r="I135" s="5"/>
      <c r="J135" s="9"/>
    </row>
    <row r="136" spans="1:10" ht="15">
      <c r="A136" s="2" t="s">
        <v>115</v>
      </c>
      <c r="B136" s="2" t="s">
        <v>117</v>
      </c>
      <c r="C136" s="2">
        <v>150163</v>
      </c>
      <c r="D136" s="3" t="s">
        <v>55</v>
      </c>
      <c r="E136" s="3" t="s">
        <v>116</v>
      </c>
      <c r="F136" s="2">
        <v>195.8</v>
      </c>
      <c r="G136" s="4">
        <f>F136*15%+F136</f>
        <v>225.17000000000002</v>
      </c>
      <c r="H136" s="2"/>
      <c r="I136" s="5"/>
      <c r="J136" s="9"/>
    </row>
    <row r="137" spans="1:10" ht="15">
      <c r="A137" s="2" t="s">
        <v>115</v>
      </c>
      <c r="B137" s="2" t="s">
        <v>84</v>
      </c>
      <c r="C137" s="2">
        <v>150166</v>
      </c>
      <c r="D137" s="3" t="s">
        <v>118</v>
      </c>
      <c r="E137" s="3" t="s">
        <v>116</v>
      </c>
      <c r="F137" s="2">
        <v>245.3</v>
      </c>
      <c r="G137" s="4">
        <f>F137*15%+F137</f>
        <v>282.095</v>
      </c>
      <c r="H137" s="2"/>
      <c r="I137" s="5"/>
      <c r="J137" s="9"/>
    </row>
    <row r="138" spans="1:10" ht="15">
      <c r="A138" s="2" t="s">
        <v>115</v>
      </c>
      <c r="B138" s="2" t="s">
        <v>54</v>
      </c>
      <c r="C138" s="2">
        <v>150038</v>
      </c>
      <c r="D138" s="3" t="s">
        <v>119</v>
      </c>
      <c r="E138" s="3" t="s">
        <v>116</v>
      </c>
      <c r="F138" s="2">
        <v>261.8</v>
      </c>
      <c r="G138" s="4">
        <f>F138*15%+F138</f>
        <v>301.07</v>
      </c>
      <c r="H138" s="6"/>
      <c r="I138" s="5"/>
      <c r="J138" s="9"/>
    </row>
    <row r="139" spans="1:10" ht="15">
      <c r="A139" s="2"/>
      <c r="B139" s="2"/>
      <c r="C139" s="2"/>
      <c r="D139" s="3"/>
      <c r="E139" s="3"/>
      <c r="F139" s="2">
        <f>SUM(F135:F138)</f>
        <v>796.4000000000001</v>
      </c>
      <c r="G139" s="4">
        <f>SUM(G135:G138)</f>
        <v>915.8600000000001</v>
      </c>
      <c r="H139" s="2">
        <v>919</v>
      </c>
      <c r="I139" s="5">
        <f>F139*300/17080.8</f>
        <v>13.987635239567236</v>
      </c>
      <c r="J139" s="9">
        <f>H139-G139-I139</f>
        <v>-10.847635239567364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2015-06-18T01:43:37Z</dcterms:created>
  <dcterms:modified xsi:type="dcterms:W3CDTF">2015-06-18T01:46:31Z</dcterms:modified>
  <cp:category/>
  <cp:version/>
  <cp:contentType/>
  <cp:contentStatus/>
</cp:coreProperties>
</file>