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<sst xmlns="http://schemas.openxmlformats.org/spreadsheetml/2006/main" count="231" uniqueCount="144">
  <si>
    <t>@Лорик@</t>
  </si>
  <si>
    <t xml:space="preserve">150082 Джемпер для девочки </t>
  </si>
  <si>
    <t>белый</t>
  </si>
  <si>
    <t>104-56</t>
  </si>
  <si>
    <t xml:space="preserve">150159 Бриджи </t>
  </si>
  <si>
    <t>Anita_bb</t>
  </si>
  <si>
    <t>Розовый</t>
  </si>
  <si>
    <t>150158 Майка для девочки</t>
  </si>
  <si>
    <t>Белый</t>
  </si>
  <si>
    <t>Серый</t>
  </si>
  <si>
    <t>Anna-arisha</t>
  </si>
  <si>
    <t>143033 Пальто для девочки (трансформер)</t>
  </si>
  <si>
    <t>т.умбра</t>
  </si>
  <si>
    <t>158-80</t>
  </si>
  <si>
    <t>cool</t>
  </si>
  <si>
    <t>126331 Боди с дл. рукавом на застежке для мальчиков</t>
  </si>
  <si>
    <t>белый/голубой</t>
  </si>
  <si>
    <t>136072 Комбинезон</t>
  </si>
  <si>
    <t>желтый</t>
  </si>
  <si>
    <t xml:space="preserve">153128 Полукомбинезон </t>
  </si>
  <si>
    <t>т.графит</t>
  </si>
  <si>
    <t>146080 Ползунки длинные ясельные</t>
  </si>
  <si>
    <t>полоска/голубой</t>
  </si>
  <si>
    <t>156055 Полукомбинезон ясельный (боди)</t>
  </si>
  <si>
    <t>т.желтый</t>
  </si>
  <si>
    <t>№6 Комплект ясельный</t>
  </si>
  <si>
    <t>голубой</t>
  </si>
  <si>
    <t>G_gala</t>
  </si>
  <si>
    <t>151152 Сарафан для девочки</t>
  </si>
  <si>
    <t>бирюза</t>
  </si>
  <si>
    <t>Julyana</t>
  </si>
  <si>
    <t>152309 фуфайка для мальчика 132</t>
  </si>
  <si>
    <t>Синий</t>
  </si>
  <si>
    <t>152316 фуфайка для мальчика 132</t>
  </si>
  <si>
    <t>1_шт салатовый, 1-шт синий</t>
  </si>
  <si>
    <t>Серый и лайм</t>
  </si>
  <si>
    <t>Салатовый и синий</t>
  </si>
  <si>
    <t>knopa80</t>
  </si>
  <si>
    <t>152193 Пижама</t>
  </si>
  <si>
    <t>полоска</t>
  </si>
  <si>
    <t>122-64</t>
  </si>
  <si>
    <t>Lorinda</t>
  </si>
  <si>
    <t>156046 Платье</t>
  </si>
  <si>
    <t>св.коралл</t>
  </si>
  <si>
    <t>св.сиреневый</t>
  </si>
  <si>
    <t>розовый</t>
  </si>
  <si>
    <t>lya</t>
  </si>
  <si>
    <t xml:space="preserve">153008 Комбинезон </t>
  </si>
  <si>
    <t>молоко/розовый</t>
  </si>
  <si>
    <t>86-52</t>
  </si>
  <si>
    <t>Margoshka0</t>
  </si>
  <si>
    <t>152319 фуфайка для мальчика</t>
  </si>
  <si>
    <t>оранжев</t>
  </si>
  <si>
    <t xml:space="preserve">160015  фуфайка для девочки </t>
  </si>
  <si>
    <t>сиреневый</t>
  </si>
  <si>
    <t>n-pankova</t>
  </si>
  <si>
    <t>142131 Жакет</t>
  </si>
  <si>
    <t>серый меланж</t>
  </si>
  <si>
    <t>160028 фуфайка</t>
  </si>
  <si>
    <t>салатовый</t>
  </si>
  <si>
    <t>160029 фуфайка</t>
  </si>
  <si>
    <t>синий</t>
  </si>
  <si>
    <t>rassvets</t>
  </si>
  <si>
    <t>133208 Куртка (со съёмной подстёжкой)</t>
  </si>
  <si>
    <t>Udiviza</t>
  </si>
  <si>
    <t xml:space="preserve">150102 Джемпер для мальчика </t>
  </si>
  <si>
    <t>серый меланж/лимон</t>
  </si>
  <si>
    <t xml:space="preserve">150103 Джемпер для мальчика </t>
  </si>
  <si>
    <t>белый + голубой</t>
  </si>
  <si>
    <t>150179 Сорочка для мальчика</t>
  </si>
  <si>
    <t xml:space="preserve">151097 Брюки для мальчика </t>
  </si>
  <si>
    <t>151096 Брюки для мальчика</t>
  </si>
  <si>
    <t>коричневый</t>
  </si>
  <si>
    <t>152184 Фуфайка</t>
  </si>
  <si>
    <t>деним</t>
  </si>
  <si>
    <t>98-56</t>
  </si>
  <si>
    <t>Буса</t>
  </si>
  <si>
    <t xml:space="preserve">150142 Джемпер для мальчика </t>
  </si>
  <si>
    <t xml:space="preserve">150143 Джемпер для мальчика </t>
  </si>
  <si>
    <t>коралл</t>
  </si>
  <si>
    <t>бел.лим, фукс</t>
  </si>
  <si>
    <t>92-52</t>
  </si>
  <si>
    <t xml:space="preserve">150158 Майка для девочки </t>
  </si>
  <si>
    <t>сер</t>
  </si>
  <si>
    <t>бел</t>
  </si>
  <si>
    <t>сер, крас</t>
  </si>
  <si>
    <t>146-72</t>
  </si>
  <si>
    <t>151197 Шорты для мальчика</t>
  </si>
  <si>
    <t>беж</t>
  </si>
  <si>
    <t xml:space="preserve">160039 фуфайка для мальчика </t>
  </si>
  <si>
    <t>оранж</t>
  </si>
  <si>
    <t xml:space="preserve">160041 фуфайка для мальчика </t>
  </si>
  <si>
    <t xml:space="preserve">2141-2207 Брюки джинсовые для мальчика </t>
  </si>
  <si>
    <t>син</t>
  </si>
  <si>
    <t>142097 Сарафан</t>
  </si>
  <si>
    <t>Ирина СВ.</t>
  </si>
  <si>
    <t>152310 фуфайка для мальчика</t>
  </si>
  <si>
    <t>серый</t>
  </si>
  <si>
    <t>110/60</t>
  </si>
  <si>
    <t>160027 фуфайка для мальчика</t>
  </si>
  <si>
    <t>красный</t>
  </si>
  <si>
    <t>110-60</t>
  </si>
  <si>
    <t>бирюзовый</t>
  </si>
  <si>
    <t>116-60</t>
  </si>
  <si>
    <t>ЛарИва</t>
  </si>
  <si>
    <t xml:space="preserve">143033 Пальто для девочки </t>
  </si>
  <si>
    <t>Лелесик</t>
  </si>
  <si>
    <t>143069 Пальто для девочки</t>
  </si>
  <si>
    <t>т. розовый</t>
  </si>
  <si>
    <t>150121 Платье для девочки</t>
  </si>
  <si>
    <t>140-72</t>
  </si>
  <si>
    <t>150147 Джемпер для мальчика</t>
  </si>
  <si>
    <t>Марусель</t>
  </si>
  <si>
    <t>150189 Платье для девочки</t>
  </si>
  <si>
    <t>164-84</t>
  </si>
  <si>
    <t>Милина24</t>
  </si>
  <si>
    <t>Приветливая</t>
  </si>
  <si>
    <t>152301 фуфайка для девочки</t>
  </si>
  <si>
    <t>сирень</t>
  </si>
  <si>
    <t>160015 фуфайка для девочки</t>
  </si>
  <si>
    <t>152195 Пижама</t>
  </si>
  <si>
    <t>св.серый/набивка</t>
  </si>
  <si>
    <t>128/64</t>
  </si>
  <si>
    <t>рано</t>
  </si>
  <si>
    <t xml:space="preserve">152142 Фуфайка </t>
  </si>
  <si>
    <t>св. розовый</t>
  </si>
  <si>
    <t xml:space="preserve">152175 Жакет </t>
  </si>
  <si>
    <t>изумруд</t>
  </si>
  <si>
    <t>Совсем другая</t>
  </si>
  <si>
    <t>146099 Ползунки ясельные</t>
  </si>
  <si>
    <r>
      <t xml:space="preserve">156088 ползунки ясельные </t>
    </r>
    <r>
      <rPr>
        <b/>
        <sz val="11"/>
        <rFont val="Times New Roman"/>
        <family val="1"/>
      </rPr>
      <t xml:space="preserve"> 2 шт</t>
    </r>
  </si>
  <si>
    <r>
      <t>160026 фуфайка для мальчика</t>
    </r>
    <r>
      <rPr>
        <b/>
        <sz val="11"/>
        <rFont val="Times New Roman"/>
        <family val="1"/>
      </rPr>
      <t xml:space="preserve"> 2 шт.</t>
    </r>
  </si>
  <si>
    <r>
      <t xml:space="preserve">160029 фуфайка для мальчика </t>
    </r>
    <r>
      <rPr>
        <b/>
        <sz val="11"/>
        <rFont val="Times New Roman"/>
        <family val="1"/>
      </rPr>
      <t xml:space="preserve"> 2 шт.</t>
    </r>
  </si>
  <si>
    <r>
      <t xml:space="preserve">160039 фуфайка для мальчика  </t>
    </r>
    <r>
      <rPr>
        <b/>
        <sz val="11"/>
        <rFont val="Times New Roman"/>
        <family val="1"/>
      </rPr>
      <t>2 шт.</t>
    </r>
  </si>
  <si>
    <r>
      <t xml:space="preserve">146099 Ползунки ясельные </t>
    </r>
    <r>
      <rPr>
        <b/>
        <sz val="11"/>
        <rFont val="Times New Roman"/>
        <family val="1"/>
      </rPr>
      <t>2 шт</t>
    </r>
  </si>
  <si>
    <r>
      <t xml:space="preserve">150157 Блузка для девочки </t>
    </r>
    <r>
      <rPr>
        <b/>
        <sz val="11"/>
        <rFont val="Times New Roman"/>
        <family val="1"/>
      </rPr>
      <t>3 шт.</t>
    </r>
  </si>
  <si>
    <r>
      <t>150203 Сорочка для мальчика</t>
    </r>
    <r>
      <rPr>
        <b/>
        <sz val="11"/>
        <rFont val="Times New Roman"/>
        <family val="1"/>
      </rPr>
      <t xml:space="preserve"> 2 шт.</t>
    </r>
  </si>
  <si>
    <t>НИК</t>
  </si>
  <si>
    <t>Заказ</t>
  </si>
  <si>
    <t>Без ОРГ</t>
  </si>
  <si>
    <t>С ОРГ</t>
  </si>
  <si>
    <t xml:space="preserve">Сдано </t>
  </si>
  <si>
    <t>Трансп.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</si>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</sst>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right"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89">
      <selection activeCell="M62" sqref="M62"/>
    </sheetView>
  </sheetViews>
  <sheetFormatPr defaultColWidth="9.140625" defaultRowHeight="15"/>
  <cols>
    <col min="1" max="1" width="16.7109375" style="0" customWidth="1"/>
    <col min="2" max="2" width="50.140625" style="0" customWidth="1"/>
    <col min="3" max="3" width="14.8515625" style="0" customWidth="1"/>
    <col min="4" max="4" width="9.140625" style="9" customWidth="1"/>
    <col min="9" max="9" width="9.140625" style="14" customWidth="1"/>
  </cols>
  <sheetData>
    <row r="1" spans="1:9" ht="15">
      <c r="A1" s="10" t="s">
        <v>137</v>
      </c>
      <c r="B1" s="11" t="s">
        <v>138</v>
      </c>
      <c r="C1" s="11"/>
      <c r="D1" s="11"/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</row>
    <row r="2" spans="1:9" ht="15">
      <c r="A2" s="1" t="s">
        <v>0</v>
      </c>
      <c r="B2" s="3" t="s">
        <v>1</v>
      </c>
      <c r="C2" s="4" t="s">
        <v>2</v>
      </c>
      <c r="D2" s="5" t="s">
        <v>3</v>
      </c>
      <c r="E2" s="3">
        <v>213.62</v>
      </c>
      <c r="F2" s="6">
        <f>E2+E2*15%</f>
        <v>245.663</v>
      </c>
      <c r="G2" s="3"/>
      <c r="H2" s="2"/>
      <c r="I2" s="12"/>
    </row>
    <row r="3" spans="1:9" ht="15">
      <c r="A3" s="1" t="s">
        <v>0</v>
      </c>
      <c r="B3" s="3" t="s">
        <v>4</v>
      </c>
      <c r="C3" s="4" t="s">
        <v>2</v>
      </c>
      <c r="D3" s="5" t="s">
        <v>3</v>
      </c>
      <c r="E3" s="3">
        <v>110</v>
      </c>
      <c r="F3" s="6">
        <f>E3+E3*15%</f>
        <v>126.5</v>
      </c>
      <c r="G3" s="3"/>
      <c r="H3" s="2"/>
      <c r="I3" s="12"/>
    </row>
    <row r="4" spans="1:9" ht="15">
      <c r="A4" s="1"/>
      <c r="B4" s="3"/>
      <c r="C4" s="4"/>
      <c r="D4" s="5"/>
      <c r="E4" s="3">
        <f>SUM(E2:E3)</f>
        <v>323.62</v>
      </c>
      <c r="F4" s="6">
        <f>SUM(F2:F3)</f>
        <v>372.163</v>
      </c>
      <c r="G4" s="3">
        <v>373</v>
      </c>
      <c r="H4" s="2">
        <f>E4*399.4/30965.88</f>
        <v>4.174072495275444</v>
      </c>
      <c r="I4" s="13">
        <f>G4-H4-F4</f>
        <v>-3.337072495275436</v>
      </c>
    </row>
    <row r="5" spans="1:9" ht="15">
      <c r="A5" s="1"/>
      <c r="B5" s="3"/>
      <c r="C5" s="4"/>
      <c r="D5" s="5"/>
      <c r="E5" s="3"/>
      <c r="F5" s="6"/>
      <c r="G5" s="3"/>
      <c r="H5" s="2"/>
      <c r="I5" s="13"/>
    </row>
    <row r="6" spans="1:9" ht="15">
      <c r="A6" s="1" t="s">
        <v>5</v>
      </c>
      <c r="B6" s="3" t="s">
        <v>130</v>
      </c>
      <c r="C6" s="3" t="s">
        <v>6</v>
      </c>
      <c r="D6" s="5">
        <v>86</v>
      </c>
      <c r="E6" s="3">
        <f>141.9*2</f>
        <v>283.8</v>
      </c>
      <c r="F6" s="6">
        <f>E6+E6*15%</f>
        <v>326.37</v>
      </c>
      <c r="G6" s="3"/>
      <c r="H6" s="2"/>
      <c r="I6" s="13"/>
    </row>
    <row r="7" spans="1:9" ht="15">
      <c r="A7" s="1" t="s">
        <v>5</v>
      </c>
      <c r="B7" s="3" t="s">
        <v>7</v>
      </c>
      <c r="C7" s="3" t="s">
        <v>8</v>
      </c>
      <c r="D7" s="5">
        <v>86</v>
      </c>
      <c r="E7" s="3">
        <v>93.5</v>
      </c>
      <c r="F7" s="6">
        <f>E7+E7*15%</f>
        <v>107.525</v>
      </c>
      <c r="G7" s="3"/>
      <c r="H7" s="2"/>
      <c r="I7" s="13"/>
    </row>
    <row r="8" spans="1:9" ht="15">
      <c r="A8" s="1" t="s">
        <v>5</v>
      </c>
      <c r="B8" s="3" t="s">
        <v>7</v>
      </c>
      <c r="C8" s="3" t="s">
        <v>9</v>
      </c>
      <c r="D8" s="5">
        <v>86</v>
      </c>
      <c r="E8" s="3">
        <v>93.5</v>
      </c>
      <c r="F8" s="6">
        <f>E8+E8*15%</f>
        <v>107.525</v>
      </c>
      <c r="G8" s="3"/>
      <c r="H8" s="2"/>
      <c r="I8" s="13"/>
    </row>
    <row r="9" spans="1:9" ht="15">
      <c r="A9" s="1"/>
      <c r="B9" s="3"/>
      <c r="C9" s="3"/>
      <c r="D9" s="5"/>
      <c r="E9" s="3">
        <f>SUM(E6:E8)</f>
        <v>470.8</v>
      </c>
      <c r="F9" s="6">
        <f>SUM(F6:F8)</f>
        <v>541.42</v>
      </c>
      <c r="G9" s="3">
        <v>543</v>
      </c>
      <c r="H9" s="2">
        <f>E9*399.4/30965.88</f>
        <v>6.072410020319138</v>
      </c>
      <c r="I9" s="13">
        <f>G9-H9-F9</f>
        <v>-4.492410020319085</v>
      </c>
    </row>
    <row r="10" spans="1:9" ht="15">
      <c r="A10" s="1"/>
      <c r="B10" s="3"/>
      <c r="C10" s="3"/>
      <c r="D10" s="5"/>
      <c r="E10" s="3"/>
      <c r="F10" s="6"/>
      <c r="G10" s="3"/>
      <c r="H10" s="2"/>
      <c r="I10" s="13"/>
    </row>
    <row r="11" spans="1:9" ht="15">
      <c r="A11" s="1" t="s">
        <v>10</v>
      </c>
      <c r="B11" s="3" t="s">
        <v>11</v>
      </c>
      <c r="C11" s="4" t="s">
        <v>12</v>
      </c>
      <c r="D11" s="5" t="s">
        <v>13</v>
      </c>
      <c r="E11" s="3">
        <v>998.8</v>
      </c>
      <c r="F11" s="6">
        <f>E11+E11*15%</f>
        <v>1148.62</v>
      </c>
      <c r="G11" s="3">
        <v>1200</v>
      </c>
      <c r="H11" s="2">
        <f>E11*399.4/30965.88</f>
        <v>12.882589482359291</v>
      </c>
      <c r="I11" s="13">
        <f>G11-H11-F11</f>
        <v>38.4974105176409</v>
      </c>
    </row>
    <row r="12" spans="1:9" ht="15">
      <c r="A12" s="1"/>
      <c r="B12" s="3"/>
      <c r="C12" s="4"/>
      <c r="D12" s="5"/>
      <c r="E12" s="3"/>
      <c r="F12" s="6"/>
      <c r="G12" s="3"/>
      <c r="H12" s="2"/>
      <c r="I12" s="13"/>
    </row>
    <row r="13" spans="1:9" ht="15">
      <c r="A13" s="1" t="s">
        <v>14</v>
      </c>
      <c r="B13" s="3" t="s">
        <v>15</v>
      </c>
      <c r="C13" s="3" t="s">
        <v>16</v>
      </c>
      <c r="D13" s="8">
        <v>62</v>
      </c>
      <c r="E13" s="3">
        <v>139.7</v>
      </c>
      <c r="F13" s="6">
        <f>E13+E13*15%</f>
        <v>160.65499999999997</v>
      </c>
      <c r="G13" s="3"/>
      <c r="H13" s="2"/>
      <c r="I13" s="13"/>
    </row>
    <row r="14" spans="1:9" ht="15">
      <c r="A14" s="1" t="s">
        <v>14</v>
      </c>
      <c r="B14" s="3" t="s">
        <v>17</v>
      </c>
      <c r="C14" s="3" t="s">
        <v>18</v>
      </c>
      <c r="D14" s="8">
        <v>62</v>
      </c>
      <c r="E14" s="3">
        <v>139.7</v>
      </c>
      <c r="F14" s="6">
        <f>E14+E14*15%</f>
        <v>160.65499999999997</v>
      </c>
      <c r="G14" s="3"/>
      <c r="H14" s="2"/>
      <c r="I14" s="13"/>
    </row>
    <row r="15" spans="1:9" ht="15">
      <c r="A15" s="1" t="s">
        <v>14</v>
      </c>
      <c r="B15" s="3" t="s">
        <v>19</v>
      </c>
      <c r="C15" s="3" t="s">
        <v>20</v>
      </c>
      <c r="D15" s="8">
        <v>128</v>
      </c>
      <c r="E15" s="3">
        <v>1173.7</v>
      </c>
      <c r="F15" s="6">
        <f>E15+E15*15%</f>
        <v>1349.755</v>
      </c>
      <c r="G15" s="3"/>
      <c r="H15" s="2"/>
      <c r="I15" s="13"/>
    </row>
    <row r="16" spans="1:9" ht="15">
      <c r="A16" s="1" t="s">
        <v>14</v>
      </c>
      <c r="B16" s="3" t="s">
        <v>21</v>
      </c>
      <c r="C16" s="3" t="s">
        <v>22</v>
      </c>
      <c r="D16" s="5">
        <v>62</v>
      </c>
      <c r="E16" s="3">
        <v>148.5</v>
      </c>
      <c r="F16" s="3">
        <v>171</v>
      </c>
      <c r="G16" s="3"/>
      <c r="H16" s="2"/>
      <c r="I16" s="13"/>
    </row>
    <row r="17" spans="1:9" ht="15">
      <c r="A17" s="1" t="s">
        <v>14</v>
      </c>
      <c r="B17" s="3" t="s">
        <v>23</v>
      </c>
      <c r="C17" s="3" t="s">
        <v>24</v>
      </c>
      <c r="D17" s="5">
        <v>68</v>
      </c>
      <c r="E17" s="3">
        <v>151.8</v>
      </c>
      <c r="F17" s="3">
        <v>175</v>
      </c>
      <c r="G17" s="3"/>
      <c r="H17" s="2"/>
      <c r="I17" s="13"/>
    </row>
    <row r="18" spans="1:9" ht="15">
      <c r="A18" s="1" t="s">
        <v>14</v>
      </c>
      <c r="B18" s="3" t="s">
        <v>25</v>
      </c>
      <c r="C18" s="3" t="s">
        <v>26</v>
      </c>
      <c r="D18" s="5">
        <v>62</v>
      </c>
      <c r="E18" s="3">
        <v>222.75</v>
      </c>
      <c r="F18" s="3">
        <v>257</v>
      </c>
      <c r="G18" s="3"/>
      <c r="H18" s="2"/>
      <c r="I18" s="13"/>
    </row>
    <row r="19" spans="1:9" ht="15">
      <c r="A19" s="1" t="s">
        <v>14</v>
      </c>
      <c r="B19" s="3" t="s">
        <v>25</v>
      </c>
      <c r="C19" s="3" t="s">
        <v>22</v>
      </c>
      <c r="D19" s="5">
        <v>62</v>
      </c>
      <c r="E19" s="3">
        <v>222.75</v>
      </c>
      <c r="F19" s="3">
        <v>257</v>
      </c>
      <c r="G19" s="3"/>
      <c r="H19" s="2"/>
      <c r="I19" s="13"/>
    </row>
    <row r="20" spans="1:9" ht="15">
      <c r="A20" s="1"/>
      <c r="B20" s="3"/>
      <c r="C20" s="3"/>
      <c r="D20" s="8"/>
      <c r="E20" s="3">
        <f>SUM(E13:E19)</f>
        <v>2198.8999999999996</v>
      </c>
      <c r="F20" s="6">
        <f>SUM(F13:F19)</f>
        <v>2531.065</v>
      </c>
      <c r="G20" s="3">
        <v>2532</v>
      </c>
      <c r="H20" s="2">
        <f>E20*399.4/30965.88</f>
        <v>28.36155988462139</v>
      </c>
      <c r="I20" s="13">
        <f>G20-H20-F20</f>
        <v>-27.426559884621383</v>
      </c>
    </row>
    <row r="21" spans="1:9" ht="15">
      <c r="A21" s="1"/>
      <c r="B21" s="3"/>
      <c r="C21" s="3"/>
      <c r="D21" s="8"/>
      <c r="E21" s="3"/>
      <c r="F21" s="6"/>
      <c r="G21" s="3"/>
      <c r="H21" s="2"/>
      <c r="I21" s="13"/>
    </row>
    <row r="22" spans="1:9" ht="15">
      <c r="A22" s="1" t="s">
        <v>27</v>
      </c>
      <c r="B22" s="3" t="s">
        <v>28</v>
      </c>
      <c r="C22" s="4" t="s">
        <v>29</v>
      </c>
      <c r="D22" s="5">
        <v>116</v>
      </c>
      <c r="E22" s="3">
        <v>349.8</v>
      </c>
      <c r="F22" s="6">
        <f>E22+E22*15%</f>
        <v>402.27</v>
      </c>
      <c r="G22" s="3">
        <v>403</v>
      </c>
      <c r="H22" s="2">
        <f>E22*399.4/30965.88</f>
        <v>4.5117438936016026</v>
      </c>
      <c r="I22" s="13">
        <f>G22-H22-F22</f>
        <v>-3.781743893601572</v>
      </c>
    </row>
    <row r="23" spans="1:9" ht="15">
      <c r="A23" s="1"/>
      <c r="B23" s="3"/>
      <c r="C23" s="3"/>
      <c r="D23" s="8"/>
      <c r="E23" s="3"/>
      <c r="F23" s="6"/>
      <c r="G23" s="3"/>
      <c r="H23" s="2"/>
      <c r="I23" s="13"/>
    </row>
    <row r="24" spans="1:9" ht="15">
      <c r="A24" s="1" t="s">
        <v>30</v>
      </c>
      <c r="B24" s="3" t="s">
        <v>31</v>
      </c>
      <c r="C24" s="3" t="s">
        <v>32</v>
      </c>
      <c r="D24" s="5">
        <v>104</v>
      </c>
      <c r="E24" s="3">
        <v>132</v>
      </c>
      <c r="F24" s="3">
        <v>152</v>
      </c>
      <c r="G24" s="3"/>
      <c r="H24" s="2"/>
      <c r="I24" s="13"/>
    </row>
    <row r="25" spans="1:9" ht="15">
      <c r="A25" s="1" t="s">
        <v>30</v>
      </c>
      <c r="B25" s="3" t="s">
        <v>33</v>
      </c>
      <c r="C25" s="3" t="s">
        <v>9</v>
      </c>
      <c r="D25" s="5">
        <v>104</v>
      </c>
      <c r="E25" s="3">
        <v>132</v>
      </c>
      <c r="F25" s="3">
        <v>152</v>
      </c>
      <c r="G25" s="3"/>
      <c r="H25" s="2"/>
      <c r="I25" s="13"/>
    </row>
    <row r="26" spans="1:9" ht="15">
      <c r="A26" s="1" t="s">
        <v>30</v>
      </c>
      <c r="B26" s="3" t="s">
        <v>131</v>
      </c>
      <c r="C26" s="3" t="s">
        <v>34</v>
      </c>
      <c r="D26" s="5">
        <v>104</v>
      </c>
      <c r="E26" s="3">
        <f>132*2</f>
        <v>264</v>
      </c>
      <c r="F26" s="3">
        <v>304</v>
      </c>
      <c r="G26" s="3"/>
      <c r="H26" s="2"/>
      <c r="I26" s="13"/>
    </row>
    <row r="27" spans="1:9" ht="15">
      <c r="A27" s="1" t="s">
        <v>30</v>
      </c>
      <c r="B27" s="3" t="s">
        <v>132</v>
      </c>
      <c r="C27" s="3" t="s">
        <v>35</v>
      </c>
      <c r="D27" s="5">
        <v>104</v>
      </c>
      <c r="E27" s="3">
        <f>132*2</f>
        <v>264</v>
      </c>
      <c r="F27" s="3">
        <v>304</v>
      </c>
      <c r="G27" s="3"/>
      <c r="H27" s="2"/>
      <c r="I27" s="13"/>
    </row>
    <row r="28" spans="1:9" ht="15">
      <c r="A28" s="1" t="s">
        <v>30</v>
      </c>
      <c r="B28" s="3" t="s">
        <v>133</v>
      </c>
      <c r="C28" s="3" t="s">
        <v>36</v>
      </c>
      <c r="D28" s="5">
        <v>132</v>
      </c>
      <c r="E28" s="3">
        <f>132*2</f>
        <v>264</v>
      </c>
      <c r="F28" s="3">
        <v>304</v>
      </c>
      <c r="G28" s="3"/>
      <c r="H28" s="2"/>
      <c r="I28" s="13"/>
    </row>
    <row r="29" spans="1:9" ht="15">
      <c r="A29" s="1"/>
      <c r="B29" s="3"/>
      <c r="C29" s="3"/>
      <c r="D29" s="5"/>
      <c r="E29" s="3">
        <f>SUM(E24:E28)</f>
        <v>1056</v>
      </c>
      <c r="F29" s="3">
        <f>SUM(F24:F28)</f>
        <v>1216</v>
      </c>
      <c r="G29" s="3">
        <v>1216</v>
      </c>
      <c r="H29" s="2">
        <f>E29*399.4/30965.88</f>
        <v>13.620358924080309</v>
      </c>
      <c r="I29" s="13">
        <f>G29-H29-F29</f>
        <v>-13.620358924080392</v>
      </c>
    </row>
    <row r="30" spans="1:9" ht="15">
      <c r="A30" s="1"/>
      <c r="B30" s="3"/>
      <c r="C30" s="3"/>
      <c r="D30" s="5"/>
      <c r="E30" s="3"/>
      <c r="F30" s="3"/>
      <c r="G30" s="3"/>
      <c r="H30" s="2"/>
      <c r="I30" s="13"/>
    </row>
    <row r="31" spans="1:9" ht="15">
      <c r="A31" s="1" t="s">
        <v>37</v>
      </c>
      <c r="B31" s="3" t="s">
        <v>38</v>
      </c>
      <c r="C31" s="3" t="s">
        <v>39</v>
      </c>
      <c r="D31" s="5" t="s">
        <v>40</v>
      </c>
      <c r="E31" s="3">
        <v>250.8</v>
      </c>
      <c r="F31" s="3">
        <v>289</v>
      </c>
      <c r="G31" s="3">
        <v>289</v>
      </c>
      <c r="H31" s="2">
        <f>E31*399.4/30965.88</f>
        <v>3.234835244469074</v>
      </c>
      <c r="I31" s="13">
        <f>G31-H31-F31</f>
        <v>-3.2348352444690818</v>
      </c>
    </row>
    <row r="32" spans="1:9" ht="15">
      <c r="A32" s="1"/>
      <c r="B32" s="3"/>
      <c r="C32" s="3"/>
      <c r="D32" s="5"/>
      <c r="E32" s="3"/>
      <c r="F32" s="3"/>
      <c r="G32" s="3"/>
      <c r="H32" s="2"/>
      <c r="I32" s="13"/>
    </row>
    <row r="33" spans="1:9" ht="15">
      <c r="A33" s="1" t="s">
        <v>41</v>
      </c>
      <c r="B33" s="3" t="s">
        <v>42</v>
      </c>
      <c r="C33" s="3" t="s">
        <v>43</v>
      </c>
      <c r="D33" s="5">
        <v>86</v>
      </c>
      <c r="E33" s="3">
        <v>438.9</v>
      </c>
      <c r="F33" s="6">
        <v>488</v>
      </c>
      <c r="G33" s="3"/>
      <c r="H33" s="2"/>
      <c r="I33" s="13"/>
    </row>
    <row r="34" spans="1:9" ht="15">
      <c r="A34" s="1" t="s">
        <v>41</v>
      </c>
      <c r="B34" s="3" t="s">
        <v>42</v>
      </c>
      <c r="C34" s="3" t="s">
        <v>44</v>
      </c>
      <c r="D34" s="5">
        <v>86</v>
      </c>
      <c r="E34" s="3">
        <v>438.9</v>
      </c>
      <c r="F34" s="6">
        <v>488</v>
      </c>
      <c r="G34" s="3"/>
      <c r="H34" s="2"/>
      <c r="I34" s="13"/>
    </row>
    <row r="35" spans="1:9" ht="15">
      <c r="A35" s="1" t="s">
        <v>41</v>
      </c>
      <c r="B35" s="3" t="s">
        <v>134</v>
      </c>
      <c r="C35" s="4" t="s">
        <v>45</v>
      </c>
      <c r="D35" s="5">
        <v>80</v>
      </c>
      <c r="E35" s="3">
        <f>100.65*2</f>
        <v>201.3</v>
      </c>
      <c r="F35" s="6">
        <v>224</v>
      </c>
      <c r="G35" s="3"/>
      <c r="H35" s="2"/>
      <c r="I35" s="13"/>
    </row>
    <row r="36" spans="1:9" ht="15">
      <c r="A36" s="1" t="s">
        <v>41</v>
      </c>
      <c r="B36" s="3" t="s">
        <v>134</v>
      </c>
      <c r="C36" s="4" t="s">
        <v>45</v>
      </c>
      <c r="D36" s="5">
        <v>74</v>
      </c>
      <c r="E36" s="3">
        <f>100.65*2</f>
        <v>201.3</v>
      </c>
      <c r="F36" s="6">
        <v>224</v>
      </c>
      <c r="G36" s="3"/>
      <c r="H36" s="2"/>
      <c r="I36" s="13"/>
    </row>
    <row r="37" spans="1:9" ht="15">
      <c r="A37" s="1"/>
      <c r="B37" s="3"/>
      <c r="C37" s="4"/>
      <c r="D37" s="5"/>
      <c r="E37" s="3">
        <f>SUM(E33:E36)</f>
        <v>1280.3999999999999</v>
      </c>
      <c r="F37" s="6">
        <f>SUM(F33:F36)</f>
        <v>1424</v>
      </c>
      <c r="G37" s="3">
        <v>1474</v>
      </c>
      <c r="H37" s="2">
        <f>E37*399.4/30965.88</f>
        <v>16.514685195447374</v>
      </c>
      <c r="I37" s="13">
        <f>G37-H37-F37</f>
        <v>33.48531480455267</v>
      </c>
    </row>
    <row r="38" spans="1:9" ht="15">
      <c r="A38" s="1"/>
      <c r="B38" s="3"/>
      <c r="C38" s="4"/>
      <c r="D38" s="5"/>
      <c r="E38" s="3"/>
      <c r="F38" s="6"/>
      <c r="G38" s="3"/>
      <c r="H38" s="2"/>
      <c r="I38" s="13"/>
    </row>
    <row r="39" spans="1:9" ht="15">
      <c r="A39" s="1" t="s">
        <v>46</v>
      </c>
      <c r="B39" s="3" t="s">
        <v>47</v>
      </c>
      <c r="C39" s="3" t="s">
        <v>48</v>
      </c>
      <c r="D39" s="5" t="s">
        <v>49</v>
      </c>
      <c r="E39" s="3">
        <v>1796.3</v>
      </c>
      <c r="F39" s="6">
        <f>E39+E39*15%</f>
        <v>2065.745</v>
      </c>
      <c r="G39" s="3">
        <v>2066</v>
      </c>
      <c r="H39" s="2">
        <f>E39*399.4/30965.88</f>
        <v>23.168798044815777</v>
      </c>
      <c r="I39" s="13">
        <f>G39-H39-F39</f>
        <v>-22.91379804481562</v>
      </c>
    </row>
    <row r="40" spans="1:9" ht="15">
      <c r="A40" s="1"/>
      <c r="B40" s="3"/>
      <c r="C40" s="3"/>
      <c r="D40" s="5"/>
      <c r="E40" s="3"/>
      <c r="F40" s="6"/>
      <c r="G40" s="3"/>
      <c r="H40" s="2"/>
      <c r="I40" s="13"/>
    </row>
    <row r="41" spans="1:9" ht="15">
      <c r="A41" s="1" t="s">
        <v>50</v>
      </c>
      <c r="B41" s="3" t="s">
        <v>51</v>
      </c>
      <c r="C41" s="3" t="s">
        <v>52</v>
      </c>
      <c r="D41" s="8">
        <v>92</v>
      </c>
      <c r="E41" s="3">
        <v>132</v>
      </c>
      <c r="F41" s="6">
        <f>E41+E41*15%</f>
        <v>151.8</v>
      </c>
      <c r="G41" s="3"/>
      <c r="H41" s="2"/>
      <c r="I41" s="13"/>
    </row>
    <row r="42" spans="1:9" ht="15">
      <c r="A42" s="1" t="s">
        <v>50</v>
      </c>
      <c r="B42" s="3" t="s">
        <v>53</v>
      </c>
      <c r="C42" s="3" t="s">
        <v>54</v>
      </c>
      <c r="D42" s="8">
        <v>116</v>
      </c>
      <c r="E42" s="3">
        <v>132</v>
      </c>
      <c r="F42" s="6">
        <f>E42+E42*15%</f>
        <v>151.8</v>
      </c>
      <c r="G42" s="3"/>
      <c r="H42" s="2"/>
      <c r="I42" s="13"/>
    </row>
    <row r="43" spans="1:9" ht="15">
      <c r="A43" s="1"/>
      <c r="B43" s="3"/>
      <c r="C43" s="3"/>
      <c r="D43" s="8"/>
      <c r="E43" s="3">
        <f>SUM(E41:E42)</f>
        <v>264</v>
      </c>
      <c r="F43" s="6">
        <f>SUM(F41:F42)</f>
        <v>303.6</v>
      </c>
      <c r="G43" s="3">
        <v>304</v>
      </c>
      <c r="H43" s="2">
        <f>E43*399.4/30965.88</f>
        <v>3.405089731020077</v>
      </c>
      <c r="I43" s="13">
        <f>G43-H43-F43</f>
        <v>-3.005089731020121</v>
      </c>
    </row>
    <row r="44" spans="1:9" ht="15">
      <c r="A44" s="1"/>
      <c r="B44" s="3"/>
      <c r="C44" s="3"/>
      <c r="D44" s="8"/>
      <c r="E44" s="3"/>
      <c r="F44" s="6"/>
      <c r="G44" s="3"/>
      <c r="H44" s="2"/>
      <c r="I44" s="13"/>
    </row>
    <row r="45" spans="1:9" ht="15">
      <c r="A45" s="1" t="s">
        <v>55</v>
      </c>
      <c r="B45" s="3" t="s">
        <v>56</v>
      </c>
      <c r="C45" s="3" t="s">
        <v>57</v>
      </c>
      <c r="D45" s="8">
        <v>164</v>
      </c>
      <c r="E45" s="3">
        <v>548.9</v>
      </c>
      <c r="F45" s="6">
        <f>E45+E45*15%</f>
        <v>631.235</v>
      </c>
      <c r="G45" s="3"/>
      <c r="H45" s="2"/>
      <c r="I45" s="13"/>
    </row>
    <row r="46" spans="1:9" ht="15">
      <c r="A46" s="1" t="s">
        <v>55</v>
      </c>
      <c r="B46" s="3" t="s">
        <v>58</v>
      </c>
      <c r="C46" s="3" t="s">
        <v>59</v>
      </c>
      <c r="D46" s="8">
        <v>122</v>
      </c>
      <c r="E46" s="3">
        <v>132</v>
      </c>
      <c r="F46" s="6">
        <f>E46+E46*15%</f>
        <v>151.8</v>
      </c>
      <c r="G46" s="3"/>
      <c r="H46" s="2"/>
      <c r="I46" s="13"/>
    </row>
    <row r="47" spans="1:9" ht="15">
      <c r="A47" s="1" t="s">
        <v>55</v>
      </c>
      <c r="B47" s="3" t="s">
        <v>60</v>
      </c>
      <c r="C47" s="3" t="s">
        <v>61</v>
      </c>
      <c r="D47" s="8">
        <v>122</v>
      </c>
      <c r="E47" s="3">
        <v>132</v>
      </c>
      <c r="F47" s="6">
        <f>E47+E47*15%</f>
        <v>151.8</v>
      </c>
      <c r="G47" s="3"/>
      <c r="H47" s="2"/>
      <c r="I47" s="13"/>
    </row>
    <row r="48" spans="1:9" ht="15">
      <c r="A48" s="1"/>
      <c r="B48" s="3"/>
      <c r="C48" s="3"/>
      <c r="D48" s="8"/>
      <c r="E48" s="3">
        <f>SUM(E45:E47)</f>
        <v>812.9</v>
      </c>
      <c r="F48" s="6">
        <f>SUM(F45:F47)</f>
        <v>934.835</v>
      </c>
      <c r="G48" s="3">
        <v>936</v>
      </c>
      <c r="H48" s="2">
        <f>E48*399.4/30965.88</f>
        <v>10.484838796765986</v>
      </c>
      <c r="I48" s="13">
        <f>G48-H48-F48</f>
        <v>-9.319838796766021</v>
      </c>
    </row>
    <row r="49" spans="1:9" ht="15">
      <c r="A49" s="1"/>
      <c r="B49" s="3"/>
      <c r="C49" s="3"/>
      <c r="D49" s="8"/>
      <c r="E49" s="3"/>
      <c r="F49" s="6"/>
      <c r="G49" s="3"/>
      <c r="H49" s="2"/>
      <c r="I49" s="13"/>
    </row>
    <row r="50" spans="1:9" ht="15">
      <c r="A50" s="1" t="s">
        <v>62</v>
      </c>
      <c r="B50" s="3" t="s">
        <v>63</v>
      </c>
      <c r="C50" s="3" t="s">
        <v>20</v>
      </c>
      <c r="D50" s="8">
        <v>92</v>
      </c>
      <c r="E50" s="3">
        <v>1399.2</v>
      </c>
      <c r="F50" s="6">
        <f>E50+E50*13%</f>
        <v>1581.096</v>
      </c>
      <c r="G50" s="3"/>
      <c r="H50" s="2">
        <f>E50*399.4/30965.88</f>
        <v>18.04697557440641</v>
      </c>
      <c r="I50" s="13">
        <f>G50-H50-F50</f>
        <v>-1599.1429755744064</v>
      </c>
    </row>
    <row r="51" spans="1:9" ht="15">
      <c r="A51" s="1"/>
      <c r="B51" s="3"/>
      <c r="C51" s="3"/>
      <c r="D51" s="8"/>
      <c r="E51" s="3"/>
      <c r="F51" s="6"/>
      <c r="G51" s="3"/>
      <c r="H51" s="2"/>
      <c r="I51" s="13"/>
    </row>
    <row r="52" spans="1:9" ht="15">
      <c r="A52" s="1" t="s">
        <v>64</v>
      </c>
      <c r="B52" s="3" t="s">
        <v>65</v>
      </c>
      <c r="C52" s="3" t="s">
        <v>66</v>
      </c>
      <c r="D52" s="8">
        <v>98</v>
      </c>
      <c r="E52" s="3">
        <v>182.27</v>
      </c>
      <c r="F52" s="6">
        <f>E52+E52*15%</f>
        <v>209.6105</v>
      </c>
      <c r="G52" s="3"/>
      <c r="H52" s="2"/>
      <c r="I52" s="13"/>
    </row>
    <row r="53" spans="1:9" ht="15">
      <c r="A53" s="1" t="s">
        <v>64</v>
      </c>
      <c r="B53" s="3" t="s">
        <v>67</v>
      </c>
      <c r="C53" s="3" t="s">
        <v>68</v>
      </c>
      <c r="D53" s="8">
        <v>122</v>
      </c>
      <c r="E53" s="3">
        <v>202.95</v>
      </c>
      <c r="F53" s="6">
        <f>E53+E53*15%</f>
        <v>233.39249999999998</v>
      </c>
      <c r="G53" s="3"/>
      <c r="H53" s="2"/>
      <c r="I53" s="13"/>
    </row>
    <row r="54" spans="1:9" ht="15">
      <c r="A54" s="1" t="s">
        <v>64</v>
      </c>
      <c r="B54" s="3" t="s">
        <v>69</v>
      </c>
      <c r="C54" s="3" t="s">
        <v>29</v>
      </c>
      <c r="D54" s="8">
        <v>122</v>
      </c>
      <c r="E54" s="3">
        <v>199.1</v>
      </c>
      <c r="F54" s="6">
        <f>E54+E54*15%</f>
        <v>228.965</v>
      </c>
      <c r="G54" s="3"/>
      <c r="H54" s="2"/>
      <c r="I54" s="13"/>
    </row>
    <row r="55" spans="1:9" ht="15">
      <c r="A55" s="1" t="s">
        <v>64</v>
      </c>
      <c r="B55" s="3" t="s">
        <v>70</v>
      </c>
      <c r="C55" s="3" t="s">
        <v>26</v>
      </c>
      <c r="D55" s="8">
        <v>122</v>
      </c>
      <c r="E55" s="3">
        <v>579.92</v>
      </c>
      <c r="F55" s="6">
        <f>E55+E55*15%</f>
        <v>666.9079999999999</v>
      </c>
      <c r="G55" s="3"/>
      <c r="H55" s="2"/>
      <c r="I55" s="13"/>
    </row>
    <row r="56" spans="1:9" ht="15">
      <c r="A56" s="1" t="s">
        <v>64</v>
      </c>
      <c r="B56" s="3" t="s">
        <v>71</v>
      </c>
      <c r="C56" s="3" t="s">
        <v>72</v>
      </c>
      <c r="D56" s="5" t="s">
        <v>40</v>
      </c>
      <c r="E56" s="3">
        <v>575.85</v>
      </c>
      <c r="F56" s="3">
        <v>663</v>
      </c>
      <c r="G56" s="3"/>
      <c r="H56" s="2"/>
      <c r="I56" s="13"/>
    </row>
    <row r="57" spans="1:9" ht="15">
      <c r="A57" s="1" t="s">
        <v>64</v>
      </c>
      <c r="B57" s="3" t="s">
        <v>73</v>
      </c>
      <c r="C57" s="3" t="s">
        <v>74</v>
      </c>
      <c r="D57" s="5" t="s">
        <v>75</v>
      </c>
      <c r="E57" s="3">
        <v>181.5</v>
      </c>
      <c r="F57" s="3">
        <v>209</v>
      </c>
      <c r="G57" s="3"/>
      <c r="H57" s="2"/>
      <c r="I57" s="13"/>
    </row>
    <row r="58" spans="1:9" ht="15">
      <c r="A58" s="1" t="s">
        <v>64</v>
      </c>
      <c r="B58" s="3" t="s">
        <v>73</v>
      </c>
      <c r="C58" s="3" t="s">
        <v>74</v>
      </c>
      <c r="D58" s="5" t="s">
        <v>40</v>
      </c>
      <c r="E58" s="3">
        <v>181.5</v>
      </c>
      <c r="F58" s="3">
        <v>209</v>
      </c>
      <c r="G58" s="3"/>
      <c r="H58" s="2"/>
      <c r="I58" s="13"/>
    </row>
    <row r="59" spans="1:9" ht="15">
      <c r="A59" s="1"/>
      <c r="B59" s="3"/>
      <c r="C59" s="3"/>
      <c r="D59" s="8"/>
      <c r="E59" s="3">
        <f>SUM(E52:E58)</f>
        <v>2103.09</v>
      </c>
      <c r="F59" s="6">
        <f>SUM(F52:F58)</f>
        <v>2419.8759999999997</v>
      </c>
      <c r="G59" s="3">
        <v>2421</v>
      </c>
      <c r="H59" s="2">
        <f>E59*399.4/30965.88</f>
        <v>27.125796069738694</v>
      </c>
      <c r="I59" s="13">
        <f>G59-H59-F59</f>
        <v>-26.001796069738248</v>
      </c>
    </row>
    <row r="60" spans="1:9" ht="15">
      <c r="A60" s="1"/>
      <c r="B60" s="3"/>
      <c r="C60" s="3"/>
      <c r="D60" s="8"/>
      <c r="E60" s="3"/>
      <c r="F60" s="6"/>
      <c r="G60" s="3"/>
      <c r="H60" s="2"/>
      <c r="I60" s="13"/>
    </row>
    <row r="61" spans="1:9" ht="15">
      <c r="A61" s="1" t="s">
        <v>76</v>
      </c>
      <c r="B61" s="3" t="s">
        <v>77</v>
      </c>
      <c r="C61" s="4" t="s">
        <v>74</v>
      </c>
      <c r="D61" s="5">
        <v>146</v>
      </c>
      <c r="E61" s="3">
        <v>294.47</v>
      </c>
      <c r="F61" s="6">
        <f aca="true" t="shared" si="0" ref="F61:F70">E61+E61*15%</f>
        <v>338.64050000000003</v>
      </c>
      <c r="G61" s="3"/>
      <c r="H61" s="2"/>
      <c r="I61" s="13"/>
    </row>
    <row r="62" spans="1:9" ht="15">
      <c r="A62" s="1" t="s">
        <v>76</v>
      </c>
      <c r="B62" s="3" t="s">
        <v>78</v>
      </c>
      <c r="C62" s="4" t="s">
        <v>79</v>
      </c>
      <c r="D62" s="5">
        <v>146</v>
      </c>
      <c r="E62" s="3">
        <v>256.52</v>
      </c>
      <c r="F62" s="6">
        <f t="shared" si="0"/>
        <v>294.998</v>
      </c>
      <c r="G62" s="3"/>
      <c r="H62" s="2"/>
      <c r="I62" s="13"/>
    </row>
    <row r="63" spans="1:9" ht="15">
      <c r="A63" s="1" t="s">
        <v>76</v>
      </c>
      <c r="B63" s="3" t="s">
        <v>135</v>
      </c>
      <c r="C63" s="4" t="s">
        <v>80</v>
      </c>
      <c r="D63" s="5" t="s">
        <v>81</v>
      </c>
      <c r="E63" s="3">
        <f>199.1*3</f>
        <v>597.3</v>
      </c>
      <c r="F63" s="6">
        <f t="shared" si="0"/>
        <v>686.895</v>
      </c>
      <c r="G63" s="3"/>
      <c r="H63" s="2"/>
      <c r="I63" s="13"/>
    </row>
    <row r="64" spans="1:9" ht="15">
      <c r="A64" s="1" t="s">
        <v>76</v>
      </c>
      <c r="B64" s="3" t="s">
        <v>82</v>
      </c>
      <c r="C64" s="4" t="s">
        <v>83</v>
      </c>
      <c r="D64" s="5" t="s">
        <v>81</v>
      </c>
      <c r="E64" s="3">
        <v>93.5</v>
      </c>
      <c r="F64" s="6">
        <f t="shared" si="0"/>
        <v>107.525</v>
      </c>
      <c r="G64" s="3"/>
      <c r="H64" s="2"/>
      <c r="I64" s="13"/>
    </row>
    <row r="65" spans="1:9" ht="15">
      <c r="A65" s="1" t="s">
        <v>76</v>
      </c>
      <c r="B65" s="3" t="s">
        <v>4</v>
      </c>
      <c r="C65" s="4" t="s">
        <v>84</v>
      </c>
      <c r="D65" s="5" t="s">
        <v>81</v>
      </c>
      <c r="E65" s="3">
        <v>110</v>
      </c>
      <c r="F65" s="6">
        <f t="shared" si="0"/>
        <v>126.5</v>
      </c>
      <c r="G65" s="3"/>
      <c r="H65" s="2"/>
      <c r="I65" s="13"/>
    </row>
    <row r="66" spans="1:9" ht="15">
      <c r="A66" s="1" t="s">
        <v>76</v>
      </c>
      <c r="B66" s="3" t="s">
        <v>136</v>
      </c>
      <c r="C66" s="4" t="s">
        <v>85</v>
      </c>
      <c r="D66" s="5" t="s">
        <v>86</v>
      </c>
      <c r="E66" s="3">
        <f>199.1*2</f>
        <v>398.2</v>
      </c>
      <c r="F66" s="6">
        <f t="shared" si="0"/>
        <v>457.93</v>
      </c>
      <c r="G66" s="3"/>
      <c r="H66" s="2"/>
      <c r="I66" s="13"/>
    </row>
    <row r="67" spans="1:9" ht="15">
      <c r="A67" s="1" t="s">
        <v>76</v>
      </c>
      <c r="B67" s="3" t="s">
        <v>87</v>
      </c>
      <c r="C67" s="4" t="s">
        <v>88</v>
      </c>
      <c r="D67" s="5" t="s">
        <v>86</v>
      </c>
      <c r="E67" s="3">
        <v>349.8</v>
      </c>
      <c r="F67" s="6">
        <f t="shared" si="0"/>
        <v>402.27</v>
      </c>
      <c r="G67" s="3"/>
      <c r="H67" s="2"/>
      <c r="I67" s="13"/>
    </row>
    <row r="68" spans="1:9" ht="15">
      <c r="A68" s="1" t="s">
        <v>76</v>
      </c>
      <c r="B68" s="3" t="s">
        <v>89</v>
      </c>
      <c r="C68" s="4" t="s">
        <v>90</v>
      </c>
      <c r="D68" s="5">
        <v>146</v>
      </c>
      <c r="E68" s="3">
        <v>132</v>
      </c>
      <c r="F68" s="6">
        <f t="shared" si="0"/>
        <v>151.8</v>
      </c>
      <c r="G68" s="3"/>
      <c r="H68" s="2"/>
      <c r="I68" s="13"/>
    </row>
    <row r="69" spans="1:9" ht="15">
      <c r="A69" s="1" t="s">
        <v>76</v>
      </c>
      <c r="B69" s="3" t="s">
        <v>91</v>
      </c>
      <c r="C69" s="4" t="s">
        <v>26</v>
      </c>
      <c r="D69" s="5">
        <v>146</v>
      </c>
      <c r="E69" s="3">
        <v>132</v>
      </c>
      <c r="F69" s="6">
        <f t="shared" si="0"/>
        <v>151.8</v>
      </c>
      <c r="G69" s="3"/>
      <c r="H69" s="2"/>
      <c r="I69" s="13"/>
    </row>
    <row r="70" spans="1:9" ht="15">
      <c r="A70" s="1" t="s">
        <v>76</v>
      </c>
      <c r="B70" s="3" t="s">
        <v>92</v>
      </c>
      <c r="C70" s="4" t="s">
        <v>93</v>
      </c>
      <c r="D70" s="5">
        <v>152</v>
      </c>
      <c r="E70" s="3">
        <v>660</v>
      </c>
      <c r="F70" s="6">
        <f t="shared" si="0"/>
        <v>759</v>
      </c>
      <c r="G70" s="3"/>
      <c r="H70" s="2"/>
      <c r="I70" s="13"/>
    </row>
    <row r="71" spans="1:9" ht="15">
      <c r="A71" s="1" t="s">
        <v>76</v>
      </c>
      <c r="B71" s="3" t="s">
        <v>94</v>
      </c>
      <c r="C71" s="3"/>
      <c r="D71" s="8"/>
      <c r="E71" s="3">
        <v>550</v>
      </c>
      <c r="F71" s="6">
        <f>E71+E71*15%</f>
        <v>632.5</v>
      </c>
      <c r="G71" s="3"/>
      <c r="H71" s="2"/>
      <c r="I71" s="13"/>
    </row>
    <row r="72" spans="1:9" ht="15">
      <c r="A72" s="1"/>
      <c r="B72" s="3"/>
      <c r="C72" s="3"/>
      <c r="D72" s="8"/>
      <c r="E72" s="3">
        <f>SUM(E61:E71)</f>
        <v>3573.79</v>
      </c>
      <c r="F72" s="6">
        <f>SUM(F61:F71)</f>
        <v>4109.8585</v>
      </c>
      <c r="G72" s="3">
        <v>4113</v>
      </c>
      <c r="H72" s="2">
        <f>E72*399.4/30965.88</f>
        <v>46.09498344629637</v>
      </c>
      <c r="I72" s="13">
        <f>G72-H72-F72</f>
        <v>-42.95348344629656</v>
      </c>
    </row>
    <row r="73" spans="1:9" ht="15">
      <c r="A73" s="1"/>
      <c r="B73" s="3"/>
      <c r="C73" s="3"/>
      <c r="D73" s="8"/>
      <c r="E73" s="3"/>
      <c r="F73" s="6"/>
      <c r="G73" s="3"/>
      <c r="H73" s="2"/>
      <c r="I73" s="13"/>
    </row>
    <row r="74" spans="1:9" ht="15">
      <c r="A74" s="1" t="s">
        <v>95</v>
      </c>
      <c r="B74" s="3" t="s">
        <v>96</v>
      </c>
      <c r="C74" s="3" t="s">
        <v>97</v>
      </c>
      <c r="D74" s="5" t="s">
        <v>98</v>
      </c>
      <c r="E74" s="3">
        <v>132</v>
      </c>
      <c r="F74" s="6">
        <f>E74+E74*15%</f>
        <v>151.8</v>
      </c>
      <c r="G74" s="3"/>
      <c r="H74" s="2"/>
      <c r="I74" s="13"/>
    </row>
    <row r="75" spans="1:9" ht="15">
      <c r="A75" s="1" t="s">
        <v>95</v>
      </c>
      <c r="B75" s="3" t="s">
        <v>99</v>
      </c>
      <c r="C75" s="3" t="s">
        <v>61</v>
      </c>
      <c r="D75" s="5" t="s">
        <v>98</v>
      </c>
      <c r="E75" s="3">
        <v>132</v>
      </c>
      <c r="F75" s="6">
        <f>E75+E75*15%</f>
        <v>151.8</v>
      </c>
      <c r="G75" s="3"/>
      <c r="H75" s="2"/>
      <c r="I75" s="13"/>
    </row>
    <row r="76" spans="1:9" ht="15">
      <c r="A76" s="1" t="s">
        <v>95</v>
      </c>
      <c r="B76" s="3" t="s">
        <v>69</v>
      </c>
      <c r="C76" s="3" t="s">
        <v>100</v>
      </c>
      <c r="D76" s="5" t="s">
        <v>101</v>
      </c>
      <c r="E76" s="3">
        <v>199.1</v>
      </c>
      <c r="F76" s="6">
        <f>E76+E76*15%</f>
        <v>228.965</v>
      </c>
      <c r="G76" s="3"/>
      <c r="H76" s="2"/>
      <c r="I76" s="13"/>
    </row>
    <row r="77" spans="1:9" ht="15">
      <c r="A77" s="1" t="s">
        <v>95</v>
      </c>
      <c r="B77" s="3" t="s">
        <v>69</v>
      </c>
      <c r="C77" s="3" t="s">
        <v>97</v>
      </c>
      <c r="D77" s="5" t="s">
        <v>101</v>
      </c>
      <c r="E77" s="3">
        <v>199.1</v>
      </c>
      <c r="F77" s="6">
        <f>E77+E77*15%</f>
        <v>228.965</v>
      </c>
      <c r="G77" s="3"/>
      <c r="H77" s="2"/>
      <c r="I77" s="13"/>
    </row>
    <row r="78" spans="1:9" ht="15">
      <c r="A78" s="1" t="s">
        <v>95</v>
      </c>
      <c r="B78" s="3" t="s">
        <v>69</v>
      </c>
      <c r="C78" s="3" t="s">
        <v>102</v>
      </c>
      <c r="D78" s="5" t="s">
        <v>103</v>
      </c>
      <c r="E78" s="3">
        <v>199.1</v>
      </c>
      <c r="F78" s="6">
        <f>E78+E78*15%</f>
        <v>228.965</v>
      </c>
      <c r="G78" s="3"/>
      <c r="H78" s="2"/>
      <c r="I78" s="13"/>
    </row>
    <row r="79" spans="1:9" ht="15">
      <c r="A79" s="1"/>
      <c r="B79" s="3"/>
      <c r="C79" s="3"/>
      <c r="D79" s="5"/>
      <c r="E79" s="3">
        <f>SUM(E74:E78)</f>
        <v>861.3000000000001</v>
      </c>
      <c r="F79" s="6">
        <f>SUM(F74:F78)</f>
        <v>990.4950000000001</v>
      </c>
      <c r="G79" s="3">
        <v>990</v>
      </c>
      <c r="H79" s="2">
        <f>E79*399.4/30965.88</f>
        <v>11.109105247453003</v>
      </c>
      <c r="I79" s="13">
        <f>G79-H79-F79</f>
        <v>-11.604105247453163</v>
      </c>
    </row>
    <row r="80" spans="1:9" ht="15">
      <c r="A80" s="1"/>
      <c r="B80" s="3"/>
      <c r="C80" s="3"/>
      <c r="D80" s="5"/>
      <c r="E80" s="3"/>
      <c r="F80" s="6"/>
      <c r="G80" s="3"/>
      <c r="H80" s="2"/>
      <c r="I80" s="13"/>
    </row>
    <row r="81" spans="1:9" ht="15">
      <c r="A81" s="7" t="s">
        <v>104</v>
      </c>
      <c r="B81" s="3" t="s">
        <v>105</v>
      </c>
      <c r="C81" s="3" t="s">
        <v>12</v>
      </c>
      <c r="D81" s="5">
        <v>128</v>
      </c>
      <c r="E81" s="3">
        <v>998.8</v>
      </c>
      <c r="F81" s="6">
        <f>E81+E81*15%</f>
        <v>1148.62</v>
      </c>
      <c r="G81" s="3">
        <v>1149</v>
      </c>
      <c r="H81" s="2">
        <f>E81*399.4/30965.88</f>
        <v>12.882589482359291</v>
      </c>
      <c r="I81" s="13">
        <f>G81-H81-F81</f>
        <v>-12.502589482359099</v>
      </c>
    </row>
    <row r="82" spans="1:9" ht="15">
      <c r="A82" s="1"/>
      <c r="B82" s="3"/>
      <c r="C82" s="3"/>
      <c r="D82" s="5"/>
      <c r="E82" s="3"/>
      <c r="F82" s="6"/>
      <c r="G82" s="3"/>
      <c r="H82" s="2"/>
      <c r="I82" s="13"/>
    </row>
    <row r="83" spans="1:9" ht="15">
      <c r="A83" s="1" t="s">
        <v>106</v>
      </c>
      <c r="B83" s="3" t="s">
        <v>107</v>
      </c>
      <c r="C83" s="3" t="s">
        <v>108</v>
      </c>
      <c r="D83" s="5">
        <v>140</v>
      </c>
      <c r="E83" s="3">
        <v>2440.9</v>
      </c>
      <c r="F83" s="6">
        <f>E83+E83*15%</f>
        <v>2807.035</v>
      </c>
      <c r="G83" s="3"/>
      <c r="H83" s="2"/>
      <c r="I83" s="13"/>
    </row>
    <row r="84" spans="1:9" ht="15">
      <c r="A84" s="1" t="s">
        <v>106</v>
      </c>
      <c r="B84" s="3" t="s">
        <v>109</v>
      </c>
      <c r="C84" s="3" t="s">
        <v>39</v>
      </c>
      <c r="D84" s="5" t="s">
        <v>110</v>
      </c>
      <c r="E84" s="3">
        <v>417.45</v>
      </c>
      <c r="F84" s="6">
        <f>E84+E84*15%</f>
        <v>480.0675</v>
      </c>
      <c r="G84" s="3"/>
      <c r="H84" s="2"/>
      <c r="I84" s="13"/>
    </row>
    <row r="85" spans="1:9" ht="15">
      <c r="A85" s="1" t="s">
        <v>106</v>
      </c>
      <c r="B85" s="3" t="s">
        <v>111</v>
      </c>
      <c r="C85" s="3" t="s">
        <v>74</v>
      </c>
      <c r="D85" s="5">
        <v>146</v>
      </c>
      <c r="E85" s="3">
        <v>202.07</v>
      </c>
      <c r="F85" s="6">
        <f>E85+E85*15%</f>
        <v>232.38049999999998</v>
      </c>
      <c r="G85" s="3"/>
      <c r="H85" s="2"/>
      <c r="I85" s="13"/>
    </row>
    <row r="86" spans="1:9" ht="15">
      <c r="A86" s="1"/>
      <c r="B86" s="3"/>
      <c r="C86" s="3"/>
      <c r="D86" s="5"/>
      <c r="E86" s="3">
        <f>SUM(E83:E85)</f>
        <v>3060.42</v>
      </c>
      <c r="F86" s="6">
        <f>SUM(F83:F85)</f>
        <v>3519.483</v>
      </c>
      <c r="G86" s="3">
        <v>3522</v>
      </c>
      <c r="H86" s="2">
        <f>E86*399.4/30965.88</f>
        <v>39.47350270685025</v>
      </c>
      <c r="I86" s="13">
        <f>G86-H86-F86</f>
        <v>-36.95650270685064</v>
      </c>
    </row>
    <row r="87" spans="1:9" ht="15">
      <c r="A87" s="1"/>
      <c r="B87" s="3"/>
      <c r="C87" s="3"/>
      <c r="D87" s="5"/>
      <c r="E87" s="3"/>
      <c r="F87" s="3"/>
      <c r="G87" s="3"/>
      <c r="H87" s="2"/>
      <c r="I87" s="13"/>
    </row>
    <row r="88" spans="1:9" ht="15">
      <c r="A88" s="1" t="s">
        <v>112</v>
      </c>
      <c r="B88" s="3" t="s">
        <v>113</v>
      </c>
      <c r="C88" s="3" t="s">
        <v>61</v>
      </c>
      <c r="D88" s="5" t="s">
        <v>114</v>
      </c>
      <c r="E88" s="3">
        <v>199.1</v>
      </c>
      <c r="F88" s="6">
        <f>E88+E88*15%</f>
        <v>228.965</v>
      </c>
      <c r="G88" s="3">
        <v>229</v>
      </c>
      <c r="H88" s="2">
        <f>E88*399.4/30965.88</f>
        <v>2.568005172144308</v>
      </c>
      <c r="I88" s="13">
        <f>G88-H88-F88</f>
        <v>-2.5330051721443</v>
      </c>
    </row>
    <row r="89" spans="1:9" ht="15">
      <c r="A89" s="1"/>
      <c r="B89" s="3"/>
      <c r="C89" s="3"/>
      <c r="D89" s="5"/>
      <c r="E89" s="3"/>
      <c r="F89" s="6"/>
      <c r="G89" s="3"/>
      <c r="H89" s="2"/>
      <c r="I89" s="13"/>
    </row>
    <row r="90" spans="1:9" ht="15">
      <c r="A90" s="1" t="s">
        <v>115</v>
      </c>
      <c r="B90" s="3" t="s">
        <v>69</v>
      </c>
      <c r="C90" s="3" t="s">
        <v>2</v>
      </c>
      <c r="D90" s="5" t="s">
        <v>3</v>
      </c>
      <c r="E90" s="3">
        <v>199.1</v>
      </c>
      <c r="F90" s="6">
        <f>E90+E90*15%</f>
        <v>228.965</v>
      </c>
      <c r="G90" s="3">
        <v>229</v>
      </c>
      <c r="H90" s="2">
        <f>E90*399.4/30965.88</f>
        <v>2.568005172144308</v>
      </c>
      <c r="I90" s="13">
        <f>G90-H90-F90</f>
        <v>-2.5330051721443</v>
      </c>
    </row>
    <row r="91" spans="1:9" ht="15">
      <c r="A91" s="1"/>
      <c r="B91" s="3"/>
      <c r="C91" s="3"/>
      <c r="D91" s="5"/>
      <c r="E91" s="3"/>
      <c r="F91" s="6"/>
      <c r="G91" s="3"/>
      <c r="H91" s="2"/>
      <c r="I91" s="13"/>
    </row>
    <row r="92" spans="1:9" ht="15">
      <c r="A92" s="1" t="s">
        <v>116</v>
      </c>
      <c r="B92" s="3" t="s">
        <v>117</v>
      </c>
      <c r="C92" s="3" t="s">
        <v>118</v>
      </c>
      <c r="D92" s="5" t="s">
        <v>40</v>
      </c>
      <c r="E92" s="3">
        <v>132</v>
      </c>
      <c r="F92" s="3">
        <v>147</v>
      </c>
      <c r="G92" s="3"/>
      <c r="H92" s="2"/>
      <c r="I92" s="13"/>
    </row>
    <row r="93" spans="1:9" ht="15">
      <c r="A93" s="1" t="s">
        <v>116</v>
      </c>
      <c r="B93" s="3" t="s">
        <v>119</v>
      </c>
      <c r="C93" s="3" t="s">
        <v>59</v>
      </c>
      <c r="D93" s="5" t="s">
        <v>40</v>
      </c>
      <c r="E93" s="3">
        <v>132</v>
      </c>
      <c r="F93" s="3">
        <v>147</v>
      </c>
      <c r="G93" s="3"/>
      <c r="H93" s="2"/>
      <c r="I93" s="13"/>
    </row>
    <row r="94" spans="1:9" ht="15">
      <c r="A94" s="1" t="s">
        <v>116</v>
      </c>
      <c r="B94" s="3" t="s">
        <v>120</v>
      </c>
      <c r="C94" s="3" t="s">
        <v>121</v>
      </c>
      <c r="D94" s="5" t="s">
        <v>122</v>
      </c>
      <c r="E94" s="3">
        <v>250.8</v>
      </c>
      <c r="F94" s="6">
        <v>279</v>
      </c>
      <c r="G94" s="3"/>
      <c r="H94" s="2"/>
      <c r="I94" s="13"/>
    </row>
    <row r="95" spans="1:9" ht="15">
      <c r="A95" s="1"/>
      <c r="B95" s="3"/>
      <c r="C95" s="3"/>
      <c r="D95" s="5"/>
      <c r="E95" s="3">
        <f>SUM(E92:E94)</f>
        <v>514.8</v>
      </c>
      <c r="F95" s="6">
        <f>SUM(F92:F94)</f>
        <v>573</v>
      </c>
      <c r="G95" s="3">
        <v>588</v>
      </c>
      <c r="H95" s="2">
        <f>E95*399.4/30965.88</f>
        <v>6.63992497548915</v>
      </c>
      <c r="I95" s="13">
        <f>G95-H95-F95</f>
        <v>8.36007502451082</v>
      </c>
    </row>
    <row r="96" spans="1:9" ht="15">
      <c r="A96" s="1"/>
      <c r="B96" s="3"/>
      <c r="C96" s="3"/>
      <c r="D96" s="5"/>
      <c r="E96" s="3"/>
      <c r="F96" s="6"/>
      <c r="G96" s="3"/>
      <c r="H96" s="2"/>
      <c r="I96" s="13"/>
    </row>
    <row r="97" spans="1:9" ht="15">
      <c r="A97" s="1" t="s">
        <v>123</v>
      </c>
      <c r="B97" s="3" t="s">
        <v>124</v>
      </c>
      <c r="C97" s="3" t="s">
        <v>125</v>
      </c>
      <c r="D97" s="5">
        <v>152</v>
      </c>
      <c r="E97" s="3">
        <v>181.5</v>
      </c>
      <c r="F97" s="6">
        <f>E97+E97*15%</f>
        <v>208.725</v>
      </c>
      <c r="G97" s="3"/>
      <c r="H97" s="2"/>
      <c r="I97" s="13"/>
    </row>
    <row r="98" spans="1:9" ht="15">
      <c r="A98" s="1" t="s">
        <v>123</v>
      </c>
      <c r="B98" s="3" t="s">
        <v>126</v>
      </c>
      <c r="C98" s="3" t="s">
        <v>127</v>
      </c>
      <c r="D98" s="5">
        <v>152</v>
      </c>
      <c r="E98" s="3">
        <v>1043.9</v>
      </c>
      <c r="F98" s="6">
        <f>E98+E98*15%</f>
        <v>1200.4850000000001</v>
      </c>
      <c r="G98" s="3"/>
      <c r="H98" s="2"/>
      <c r="I98" s="13"/>
    </row>
    <row r="99" spans="1:9" ht="15">
      <c r="A99" s="1"/>
      <c r="B99" s="3"/>
      <c r="C99" s="3"/>
      <c r="D99" s="5"/>
      <c r="E99" s="3">
        <f>SUM(E97:E98)</f>
        <v>1225.4</v>
      </c>
      <c r="F99" s="6">
        <f>SUM(F97:F98)</f>
        <v>1409.21</v>
      </c>
      <c r="G99" s="3">
        <v>1410</v>
      </c>
      <c r="H99" s="2">
        <f>E99*399.4/30965.88</f>
        <v>15.80529150148486</v>
      </c>
      <c r="I99" s="13">
        <f>G99-H99-F99</f>
        <v>-15.015291501484853</v>
      </c>
    </row>
    <row r="100" spans="1:9" ht="15">
      <c r="A100" s="1"/>
      <c r="B100" s="3"/>
      <c r="C100" s="3"/>
      <c r="D100" s="5"/>
      <c r="E100" s="3"/>
      <c r="F100" s="6"/>
      <c r="G100" s="3"/>
      <c r="H100" s="2"/>
      <c r="I100" s="13"/>
    </row>
    <row r="101" spans="1:9" ht="15">
      <c r="A101" s="1" t="s">
        <v>128</v>
      </c>
      <c r="B101" s="3" t="s">
        <v>129</v>
      </c>
      <c r="C101" s="3" t="s">
        <v>45</v>
      </c>
      <c r="D101" s="8">
        <v>86</v>
      </c>
      <c r="E101" s="3">
        <v>100.65</v>
      </c>
      <c r="F101" s="6">
        <f>E101+E101*15%</f>
        <v>115.7475</v>
      </c>
      <c r="G101" s="3"/>
      <c r="H101" s="2"/>
      <c r="I101" s="13"/>
    </row>
    <row r="102" spans="1:9" ht="15">
      <c r="A102" s="1" t="s">
        <v>128</v>
      </c>
      <c r="B102" s="3" t="s">
        <v>129</v>
      </c>
      <c r="C102" s="3" t="s">
        <v>26</v>
      </c>
      <c r="D102" s="8">
        <v>86</v>
      </c>
      <c r="E102" s="3">
        <v>100.65</v>
      </c>
      <c r="F102" s="6">
        <f>E102+E102*15%</f>
        <v>115.7475</v>
      </c>
      <c r="G102" s="3"/>
      <c r="H102" s="2"/>
      <c r="I102" s="13"/>
    </row>
    <row r="103" spans="1:9" ht="15">
      <c r="A103" s="1"/>
      <c r="B103" s="3"/>
      <c r="C103" s="3"/>
      <c r="D103" s="8"/>
      <c r="E103" s="3">
        <f>SUM(E101:E102)</f>
        <v>201.3</v>
      </c>
      <c r="F103" s="6">
        <f>SUM(F101:F102)</f>
        <v>231.495</v>
      </c>
      <c r="G103" s="3">
        <v>232</v>
      </c>
      <c r="H103" s="2">
        <f>E103*399.4/30965.88</f>
        <v>2.596380919902809</v>
      </c>
      <c r="I103" s="13">
        <f>G103-H103-F103</f>
        <v>-2.0913809199028037</v>
      </c>
    </row>
    <row r="104" ht="15">
      <c r="H104" s="15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2015-12-11T13:14:58Z</dcterms:created>
  <dcterms:modified xsi:type="dcterms:W3CDTF">2015-12-11T13:23:42Z</dcterms:modified>
  <cp:category/>
  <cp:version/>
  <cp:contentType/>
  <cp:contentStatus/>
</cp:coreProperties>
</file>