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<sst xmlns="http://schemas.openxmlformats.org/spreadsheetml/2006/main" count="389" uniqueCount="245">
  <si>
    <t>_Astra_</t>
  </si>
  <si>
    <t xml:space="preserve">DINO Шапка 14 р. 62-86 </t>
  </si>
  <si>
    <t>~Котя~</t>
  </si>
  <si>
    <t>AUTKA футболка 11 р.116</t>
  </si>
  <si>
    <t>albina@</t>
  </si>
  <si>
    <t>SZARO ZOLTA Блузка 7 р.140,</t>
  </si>
  <si>
    <t>Alexa19</t>
  </si>
  <si>
    <t>NIKOL Туника 5В р.134,</t>
  </si>
  <si>
    <t>Algynya</t>
  </si>
  <si>
    <t>EKSPEDYCJA Бермуды 8 р.104</t>
  </si>
  <si>
    <t>KOALA CHLOP. Куртка 3 А р.104</t>
  </si>
  <si>
    <t>TENIS Бермуды 12 р.104</t>
  </si>
  <si>
    <t>Antares</t>
  </si>
  <si>
    <t>KROPECZKI Брюки дрес.6 р.98</t>
  </si>
  <si>
    <t>LUKRECJA Гетры 6 р 98</t>
  </si>
  <si>
    <t xml:space="preserve">MYSZKI Блуза 9 110р. </t>
  </si>
  <si>
    <t xml:space="preserve">WERONIKA Гетры 4 А р 104 </t>
  </si>
  <si>
    <t>WIEWIORECZKA водолазка 2B р.92</t>
  </si>
  <si>
    <t>ZLOTY KOTEK водолазка 2 р.98</t>
  </si>
  <si>
    <t>БОДИ-МИКС р. 86</t>
  </si>
  <si>
    <t>Barabulka</t>
  </si>
  <si>
    <t>BIALA Шапка 16 р.92-98</t>
  </si>
  <si>
    <t>CIRCUS DZIEW Огродничка 14 р.98</t>
  </si>
  <si>
    <t>KROPECZKI Шорты 12 р.92</t>
  </si>
  <si>
    <t>LENKA Шляпа 19 р.92-98</t>
  </si>
  <si>
    <t>PASTELOWA платье 2 р.92</t>
  </si>
  <si>
    <t>FUKSJA водолазка 5 р.92</t>
  </si>
  <si>
    <t>KOALA DZIEW Полукомбинезон 8 р.92</t>
  </si>
  <si>
    <t>KOALA DZIEWБоди 17 р.92</t>
  </si>
  <si>
    <t>NIEBIESKI KWIATEK Носки 15 р.92-98</t>
  </si>
  <si>
    <t>ROZANA водолазка 2 р.92</t>
  </si>
  <si>
    <t>SZARO ZOLTA Гетры 4 р.92</t>
  </si>
  <si>
    <t>Brinna</t>
  </si>
  <si>
    <t>RAINBOW Платье 4 р.128</t>
  </si>
  <si>
    <t>Chanterelle-DI</t>
  </si>
  <si>
    <t>AGATKA Платье 1 р.146</t>
  </si>
  <si>
    <t>GOLDEN Блузка 3 р.122</t>
  </si>
  <si>
    <t>HIACYNT Леггинсы 13 р.128</t>
  </si>
  <si>
    <t>HIACYNT Платье 2 р.122</t>
  </si>
  <si>
    <t>KROPKOWA Юбка 5 р.122</t>
  </si>
  <si>
    <t>LONG BEACH Футболка 4 р.128</t>
  </si>
  <si>
    <t>MAKOWECZKA Брюки 9 р.128</t>
  </si>
  <si>
    <t>MOTOROWKA Шорты 8 р.128</t>
  </si>
  <si>
    <t>NAUTINER Подкозулька 9В р.128</t>
  </si>
  <si>
    <t>NAUTINER Футболка 10 р.134</t>
  </si>
  <si>
    <t>SZARO ZOLTA Гетры 4 р.122</t>
  </si>
  <si>
    <t>VIRGINIA платье 1 р.122</t>
  </si>
  <si>
    <t>VIRGINIA шапка 11 р.122-140</t>
  </si>
  <si>
    <t>CristinaBoss</t>
  </si>
  <si>
    <t>MARZYCIELKA джемпер 11B р.122,</t>
  </si>
  <si>
    <t>DoctorOll</t>
  </si>
  <si>
    <t>ALASKA БРЮКИ 1А р.128</t>
  </si>
  <si>
    <t>COLLEGE брюки дрес. 7 р.128</t>
  </si>
  <si>
    <t>SZKOLNA LIGA брюки дрес. 4 р.134</t>
  </si>
  <si>
    <t>Enigmma</t>
  </si>
  <si>
    <t xml:space="preserve">HAWAJSKA Блуза 3 р.128 </t>
  </si>
  <si>
    <t>Fox and Fox</t>
  </si>
  <si>
    <t xml:space="preserve">PACYFIK Бермуды 5 р.80 </t>
  </si>
  <si>
    <t xml:space="preserve">PACYFIK Брюки дрес.3 р.86 </t>
  </si>
  <si>
    <t xml:space="preserve">SUBMARINE футболка 4 р.68 </t>
  </si>
  <si>
    <t>DINO Джемпер 5А р. 86</t>
  </si>
  <si>
    <t>SNOWBALL Гетры 9 р.74</t>
  </si>
  <si>
    <t>Jentosic</t>
  </si>
  <si>
    <t>FRED комбинезон 1А р.80</t>
  </si>
  <si>
    <t>julia3075</t>
  </si>
  <si>
    <t>MAKOWECZKA Боди 2 р.74</t>
  </si>
  <si>
    <t>MAKOWECZKA Повязка 14 р.80-86</t>
  </si>
  <si>
    <t>MAKOWECZKA Юбка 8 р.74</t>
  </si>
  <si>
    <t>Julyana</t>
  </si>
  <si>
    <t>ATLANTIS Брюки 10А р.152</t>
  </si>
  <si>
    <t>ATLANTIS Джемпер 9 р.146</t>
  </si>
  <si>
    <t xml:space="preserve">DEMOLITION Брюки 4В р. 134 </t>
  </si>
  <si>
    <t>HIGHWAY Брюки 1А р.146</t>
  </si>
  <si>
    <t>KING Брюки 1 А р.146</t>
  </si>
  <si>
    <t>KING Водолазка 6В р.146</t>
  </si>
  <si>
    <t xml:space="preserve">MONT BLANC Брюки 3 р 128 </t>
  </si>
  <si>
    <t>lena_v</t>
  </si>
  <si>
    <t>ADELKA Туника 5 р.62</t>
  </si>
  <si>
    <t>FELICJA Капри 9 р.80</t>
  </si>
  <si>
    <t>LONG BEACH Брюки дрес. 2 р.134</t>
  </si>
  <si>
    <t xml:space="preserve">MAYFLOWER Огороднички 7 р.68 </t>
  </si>
  <si>
    <t xml:space="preserve">MOLLY Платье 10 р.86 </t>
  </si>
  <si>
    <t xml:space="preserve">PANDA CLUB брюки 4 р.86 </t>
  </si>
  <si>
    <t>lesyona</t>
  </si>
  <si>
    <t>NEW YORK Футболка 4В р.116</t>
  </si>
  <si>
    <t xml:space="preserve">PACYFIK Подкозулька 11 р.110 </t>
  </si>
  <si>
    <t>Lully</t>
  </si>
  <si>
    <t>KOSZULE DZIEWCZECE Блузка 4 р.122</t>
  </si>
  <si>
    <t>ALOHA Капри 3 р.146</t>
  </si>
  <si>
    <t>BALERINKI Гетры 9В р.122</t>
  </si>
  <si>
    <t>BLANKA Брюки 2 146р.</t>
  </si>
  <si>
    <t>KITTEN Брюки 5А 146р.</t>
  </si>
  <si>
    <t>KROPKOWA куртка 9В р.146</t>
  </si>
  <si>
    <t>MORSKA Гетры 3 146р</t>
  </si>
  <si>
    <t>TECZOWA Брюки 1 р.122</t>
  </si>
  <si>
    <t>makareshka</t>
  </si>
  <si>
    <t>RAINBOW Юбка 8 р.98</t>
  </si>
  <si>
    <t>Marusia79</t>
  </si>
  <si>
    <t>DOLORES Капри 6 р.98</t>
  </si>
  <si>
    <t>KOTWICA DZIEW.Блузка 4 р.104</t>
  </si>
  <si>
    <t>KROPKOWA гетры 7 р.104</t>
  </si>
  <si>
    <t>LETNIA LAKA Блузка 5 р.92</t>
  </si>
  <si>
    <t>MAJOWA Блузка 6B р.104</t>
  </si>
  <si>
    <t xml:space="preserve">ROCK BAND Борцовка 8А р.134 </t>
  </si>
  <si>
    <t>Mirra_S</t>
  </si>
  <si>
    <t>LOSOSIOWE KWIATY Блузка 2 140р</t>
  </si>
  <si>
    <t>MAJOWA Блузка 6B р.140</t>
  </si>
  <si>
    <t>NIKOL Туника 5С р.140</t>
  </si>
  <si>
    <t>PERFECT Блузка 5А р.140</t>
  </si>
  <si>
    <t>VIRGINIA футболка 8 р.140</t>
  </si>
  <si>
    <t>NaTAlia 999</t>
  </si>
  <si>
    <t>RUGBY Бермуды 8 р.128</t>
  </si>
  <si>
    <t>Natka</t>
  </si>
  <si>
    <t>MOTOROWKA Брюки 5 р.134</t>
  </si>
  <si>
    <t>MOTOROWKA Футболка 7 р.134</t>
  </si>
  <si>
    <t>NAUTINER Блуза 2 р.140</t>
  </si>
  <si>
    <t>ROCK BAND Борцовка 8А р.140</t>
  </si>
  <si>
    <t>Nik255</t>
  </si>
  <si>
    <t>APARAT брюки 3B р.128</t>
  </si>
  <si>
    <t>ASTRONAUTA брюки дрес. 2 р.128, , шт 508,33</t>
  </si>
  <si>
    <t xml:space="preserve">DINOLAND Подкозулька 4В р.128 </t>
  </si>
  <si>
    <t>LESNA PRZYGODA джемпер 8 р.128</t>
  </si>
  <si>
    <t>LEW джемпер 11 р.128</t>
  </si>
  <si>
    <t>LODOWIEC водолазка 13 р.134</t>
  </si>
  <si>
    <t>NEW YORK Футболка 4В р.128</t>
  </si>
  <si>
    <t>ALIEN брюки 3А р.128</t>
  </si>
  <si>
    <t>KROKODYL Подкозулька 10 р.128</t>
  </si>
  <si>
    <t>MEKSYK Бермуды 7 р.128</t>
  </si>
  <si>
    <t xml:space="preserve">OUTDOOR Брюки 2 128р </t>
  </si>
  <si>
    <t>POLARNY SWIAT брюки дрес. 2 р.128</t>
  </si>
  <si>
    <t>ROBOT джемпер 8 р.128</t>
  </si>
  <si>
    <t>RUGBY Футболка 11 р.122</t>
  </si>
  <si>
    <t>SAMOLOCIK ZIELONY Брюки 6А р. 128</t>
  </si>
  <si>
    <t xml:space="preserve">SAMOLOCIK ZIELONY Свитер 10 р. 128 </t>
  </si>
  <si>
    <t>panterra</t>
  </si>
  <si>
    <t>ZIMOWE SERCE блузка 10 р.98</t>
  </si>
  <si>
    <t>sml1981</t>
  </si>
  <si>
    <t>GOLDEN Платье 1 р.110, ,</t>
  </si>
  <si>
    <t>PANTERKA Майка 13 р.110,</t>
  </si>
  <si>
    <t>RAINBOW Футболка 5 р.110</t>
  </si>
  <si>
    <t>SAILOR GIRL Майка 9 р.104</t>
  </si>
  <si>
    <t>SAILOR GIRL Юбка 8 р.104</t>
  </si>
  <si>
    <t>Surpris</t>
  </si>
  <si>
    <t>MEKSYK Бермуды 7 р.110</t>
  </si>
  <si>
    <t>Tigrishka</t>
  </si>
  <si>
    <t>Twin</t>
  </si>
  <si>
    <t>CIRCUS CHLOP. Бермуды 3 р.92</t>
  </si>
  <si>
    <t>CIRCUS CHLOP. Подкозулька 4 р.92</t>
  </si>
  <si>
    <t>HIACYNT Платье 2 р.92</t>
  </si>
  <si>
    <t>NIEBIESKI KWIATEK Блузка 2 р.92</t>
  </si>
  <si>
    <t>NIEBIESKI KWIATEK Платье 1 р.92</t>
  </si>
  <si>
    <t>SAILOR GIRL Платье 1 р.92</t>
  </si>
  <si>
    <t>WENECJA Платье 4 р.92</t>
  </si>
  <si>
    <t>Ulylyka</t>
  </si>
  <si>
    <t>FIOLETOWA Повязка 8 р.104-116</t>
  </si>
  <si>
    <t>Анастасия1176</t>
  </si>
  <si>
    <t>APARAT джемпер 2 р.98, , шт 320,15</t>
  </si>
  <si>
    <t>COLLEGE водолазка 15 р.104</t>
  </si>
  <si>
    <t>LEW джемпер 6 р.104</t>
  </si>
  <si>
    <t>OSIOLEK джемпер 8 р.98</t>
  </si>
  <si>
    <t>Анастасия shpomer</t>
  </si>
  <si>
    <t>Boston Футболка 9  128</t>
  </si>
  <si>
    <t>Newyork бермуды 9 134</t>
  </si>
  <si>
    <t>Newyork рубашка 10 134</t>
  </si>
  <si>
    <t>Rugby майка 7 134</t>
  </si>
  <si>
    <t>skorpion брюки 5 134</t>
  </si>
  <si>
    <t>skorpion рубашка 4 134</t>
  </si>
  <si>
    <t>анюта 1983</t>
  </si>
  <si>
    <t>DARLING брюки дрес. 10 р.92</t>
  </si>
  <si>
    <t xml:space="preserve">KSIEZNICZKA ROZOWA Боди 10 р.92 </t>
  </si>
  <si>
    <t>Апельсиновая</t>
  </si>
  <si>
    <t>JABLUSZKO Блузка 5 р.74</t>
  </si>
  <si>
    <t>JABLUSZKO Повязка 12 р.80-86</t>
  </si>
  <si>
    <t>KOALA DZIEW Футболка 6 р.80</t>
  </si>
  <si>
    <t>KOTWICA DZIEW.Гетры 8 р.80</t>
  </si>
  <si>
    <t>LENKA Шляпа 19 р.80-86</t>
  </si>
  <si>
    <t>Аркадия</t>
  </si>
  <si>
    <t>LEW джемпер 8 р.92,</t>
  </si>
  <si>
    <t>MEKSYK Брюки дрес.2 р.92</t>
  </si>
  <si>
    <t>MEKSYK Футболка 6 р.92</t>
  </si>
  <si>
    <t>NEW ENGLAND поло 2 р.134,</t>
  </si>
  <si>
    <t>NEW YORK Бермуды 9 р.134,</t>
  </si>
  <si>
    <t>NEW YORK Футболка 4В р.134,</t>
  </si>
  <si>
    <t>астра10</t>
  </si>
  <si>
    <t>DOLORES Гетры 4 р.122</t>
  </si>
  <si>
    <t>HIACYNT Футболка 10 р.122</t>
  </si>
  <si>
    <t xml:space="preserve">KARUZELA Гетры 12 р. 128 </t>
  </si>
  <si>
    <t xml:space="preserve">KINGA Водолазка 3 р 122 </t>
  </si>
  <si>
    <t>LUKRECJA Гетры 6 р 116</t>
  </si>
  <si>
    <t>Гузеева</t>
  </si>
  <si>
    <t>BEZOWA KRATECZKA Шапка 9 р.104-116</t>
  </si>
  <si>
    <t xml:space="preserve">RUGBY Куртка 13А р.104 </t>
  </si>
  <si>
    <t>гуля79</t>
  </si>
  <si>
    <t>MEKSYK Шорты 4 р.92</t>
  </si>
  <si>
    <t>ZATOKA Юбка 6 р.146</t>
  </si>
  <si>
    <t>Викуля01</t>
  </si>
  <si>
    <t>DOLORES Платье 1 р.110</t>
  </si>
  <si>
    <t>HIACYNT Джемпер 3 р.110</t>
  </si>
  <si>
    <t>RAINBOW Платье 4 р.110</t>
  </si>
  <si>
    <t>TULIPANY футболка 10 р.110</t>
  </si>
  <si>
    <t>WENECJA Брючки 10 р.110</t>
  </si>
  <si>
    <t>ZIMOWE SERCE блуза 3 р.110</t>
  </si>
  <si>
    <t>ZIMOWE SERCE брюки 7B р.110</t>
  </si>
  <si>
    <t>ЕкатеринК@</t>
  </si>
  <si>
    <t>WEDKARZ брюки дрес. 8 р.122</t>
  </si>
  <si>
    <t>Ирамама</t>
  </si>
  <si>
    <t>YORK Брюки 1B р.134</t>
  </si>
  <si>
    <t>МатвеевнА</t>
  </si>
  <si>
    <t>EKSPEDYCJA Бермуды 8 р.128</t>
  </si>
  <si>
    <t>NEW YORK Бермуды 5 134</t>
  </si>
  <si>
    <t>NEW YORK Футболка 4В 128</t>
  </si>
  <si>
    <t>TRIDENT BAY Бермуды 9 128</t>
  </si>
  <si>
    <t>TRIDENT BAY Футболка 7 В 128</t>
  </si>
  <si>
    <t>Оксана Брезе</t>
  </si>
  <si>
    <t>KARUZELA Гетры 12 р. 134</t>
  </si>
  <si>
    <t>ZATOKA Гетры 7 р.134</t>
  </si>
  <si>
    <t>ZATOKA Туника 10 р.134</t>
  </si>
  <si>
    <t>ZATOKA Юбка 6 р.134</t>
  </si>
  <si>
    <t>оксаначик</t>
  </si>
  <si>
    <t>ALOHA Юбочка 5 р.122</t>
  </si>
  <si>
    <t>SPORTOWA GRANAT Блузка 4 р.122</t>
  </si>
  <si>
    <t>Ольга К</t>
  </si>
  <si>
    <t>MADISON Блузка 2 р.74</t>
  </si>
  <si>
    <t>MISS SAILOR Повязка 22В р.68-74</t>
  </si>
  <si>
    <t xml:space="preserve">NELA Блузка 12В 74р. </t>
  </si>
  <si>
    <t xml:space="preserve">SARA Капри 2В 74р. </t>
  </si>
  <si>
    <t>ПАК</t>
  </si>
  <si>
    <t>FOOTBALL Куртка 10 р.146</t>
  </si>
  <si>
    <t>NEW YORK Куртка 1А р.146,</t>
  </si>
  <si>
    <t>Серувима</t>
  </si>
  <si>
    <t>NELA Топ 10В 128р.</t>
  </si>
  <si>
    <t>SPORTOWA ROZ Брюки 15 р.134</t>
  </si>
  <si>
    <t>Блузка бел.с собачкой 128р</t>
  </si>
  <si>
    <t>Т@тьян@</t>
  </si>
  <si>
    <t>SPORTOWA GRANAT Блузка 10 р.128,</t>
  </si>
  <si>
    <t>Блузка красн.с собачкой 122р</t>
  </si>
  <si>
    <t>Блузка розовая арт 15796 128р</t>
  </si>
  <si>
    <r>
      <t xml:space="preserve">KOALA CHLOP. Куртка 3 В р.92 </t>
    </r>
    <r>
      <rPr>
        <b/>
        <sz val="11"/>
        <rFont val="Times New Roman"/>
        <family val="1"/>
      </rPr>
      <t>3 шт.</t>
    </r>
  </si>
  <si>
    <t>НИК</t>
  </si>
  <si>
    <t>ЗАКАЗ</t>
  </si>
  <si>
    <t>Без ОРГ</t>
  </si>
  <si>
    <t>С ОРГ</t>
  </si>
  <si>
    <t xml:space="preserve">Сдано </t>
  </si>
  <si>
    <t>Трансп.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</si>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</sst>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1" fontId="42" fillId="0" borderId="10" xfId="0" applyNumberFormat="1" applyFont="1" applyFill="1" applyBorder="1" applyAlignment="1" applyProtection="1">
      <alignment/>
      <protection/>
    </xf>
    <xf numFmtId="0" fontId="42" fillId="0" borderId="10" xfId="0" applyFont="1" applyFill="1" applyBorder="1" applyAlignment="1" applyProtection="1">
      <alignment/>
      <protection/>
    </xf>
    <xf numFmtId="0" fontId="42" fillId="0" borderId="0" xfId="0" applyFont="1" applyAlignment="1">
      <alignment/>
    </xf>
    <xf numFmtId="0" fontId="20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0" fontId="43" fillId="0" borderId="10" xfId="42" applyFont="1" applyFill="1" applyBorder="1" applyAlignment="1" applyProtection="1">
      <alignment/>
      <protection/>
    </xf>
    <xf numFmtId="0" fontId="44" fillId="0" borderId="10" xfId="0" applyFont="1" applyFill="1" applyBorder="1" applyAlignment="1" applyProtection="1">
      <alignment/>
      <protection/>
    </xf>
    <xf numFmtId="0" fontId="45" fillId="0" borderId="10" xfId="0" applyFont="1" applyBorder="1" applyAlignment="1">
      <alignment horizontal="center"/>
    </xf>
    <xf numFmtId="1" fontId="45" fillId="0" borderId="10" xfId="0" applyNumberFormat="1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5;&#1082;&#1072;&#1090;&#1077;&#1088;&#1080;&#1085;&#1050;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4"/>
  <sheetViews>
    <sheetView tabSelected="1" zoomScalePageLayoutView="0" workbookViewId="0" topLeftCell="A1">
      <selection activeCell="I270" sqref="I270"/>
    </sheetView>
  </sheetViews>
  <sheetFormatPr defaultColWidth="9.140625" defaultRowHeight="15"/>
  <cols>
    <col min="1" max="1" width="16.140625" style="3" customWidth="1"/>
    <col min="2" max="2" width="48.8515625" style="3" customWidth="1"/>
    <col min="3" max="6" width="9.140625" style="3" customWidth="1"/>
    <col min="7" max="7" width="9.140625" style="10" customWidth="1"/>
  </cols>
  <sheetData>
    <row r="1" spans="1:7" ht="15">
      <c r="A1" s="8" t="s">
        <v>238</v>
      </c>
      <c r="B1" s="8" t="s">
        <v>239</v>
      </c>
      <c r="C1" s="8" t="s">
        <v>240</v>
      </c>
      <c r="D1" s="8" t="s">
        <v>241</v>
      </c>
      <c r="E1" s="8" t="s">
        <v>242</v>
      </c>
      <c r="F1" s="8" t="s">
        <v>243</v>
      </c>
      <c r="G1" s="8" t="s">
        <v>244</v>
      </c>
    </row>
    <row r="2" spans="1:7" ht="15">
      <c r="A2" s="4" t="s">
        <v>0</v>
      </c>
      <c r="B2" s="4" t="s">
        <v>1</v>
      </c>
      <c r="C2" s="4">
        <v>353.63</v>
      </c>
      <c r="D2" s="1">
        <f>C2+C2*15%</f>
        <v>406.67449999999997</v>
      </c>
      <c r="E2" s="2">
        <v>407</v>
      </c>
      <c r="F2" s="1">
        <f>C2*738/75811.53</f>
        <v>3.442470294426191</v>
      </c>
      <c r="G2" s="9">
        <f>E2-D2-F2</f>
        <v>-3.1169702944261575</v>
      </c>
    </row>
    <row r="3" spans="1:7" ht="15">
      <c r="A3" s="4"/>
      <c r="B3" s="4"/>
      <c r="C3" s="4"/>
      <c r="D3" s="1"/>
      <c r="E3" s="2"/>
      <c r="F3" s="1"/>
      <c r="G3" s="9"/>
    </row>
    <row r="4" spans="1:7" ht="15">
      <c r="A4" s="2" t="s">
        <v>2</v>
      </c>
      <c r="B4" s="4" t="s">
        <v>3</v>
      </c>
      <c r="C4" s="2">
        <v>168.87</v>
      </c>
      <c r="D4" s="1">
        <f>C4+C4*15%</f>
        <v>194.2005</v>
      </c>
      <c r="E4" s="2">
        <v>195</v>
      </c>
      <c r="F4" s="1">
        <f>C4*738/75811.53</f>
        <v>1.6438932178258372</v>
      </c>
      <c r="G4" s="9">
        <f>E4-D4-F4</f>
        <v>-0.8443932178258424</v>
      </c>
    </row>
    <row r="5" spans="1:7" ht="15">
      <c r="A5" s="2"/>
      <c r="B5" s="4"/>
      <c r="C5" s="2"/>
      <c r="D5" s="1"/>
      <c r="E5" s="2"/>
      <c r="F5" s="1"/>
      <c r="G5" s="9"/>
    </row>
    <row r="6" spans="1:7" ht="15">
      <c r="A6" s="4" t="s">
        <v>4</v>
      </c>
      <c r="B6" s="4" t="s">
        <v>5</v>
      </c>
      <c r="C6" s="4">
        <v>279.38</v>
      </c>
      <c r="D6" s="1">
        <f>C6+C6*1%</f>
        <v>282.17379999999997</v>
      </c>
      <c r="E6" s="2">
        <v>283</v>
      </c>
      <c r="F6" s="1">
        <f>C6*738/75811.53</f>
        <v>2.719671269000903</v>
      </c>
      <c r="G6" s="9">
        <f>E6-D6-F6</f>
        <v>-1.8934712690008744</v>
      </c>
    </row>
    <row r="7" spans="1:7" ht="15">
      <c r="A7" s="4"/>
      <c r="B7" s="4"/>
      <c r="C7" s="4"/>
      <c r="D7" s="1"/>
      <c r="E7" s="2"/>
      <c r="F7" s="1"/>
      <c r="G7" s="9"/>
    </row>
    <row r="8" spans="1:7" ht="15">
      <c r="A8" s="4" t="s">
        <v>6</v>
      </c>
      <c r="B8" s="4" t="s">
        <v>7</v>
      </c>
      <c r="C8" s="4">
        <v>265.66</v>
      </c>
      <c r="D8" s="1">
        <f>C8+C8*15%</f>
        <v>305.509</v>
      </c>
      <c r="E8" s="2">
        <v>306</v>
      </c>
      <c r="F8" s="1">
        <f>C8*738/75811.53</f>
        <v>2.5861116376361224</v>
      </c>
      <c r="G8" s="9">
        <f>E8-D8-F8</f>
        <v>-2.095111637636137</v>
      </c>
    </row>
    <row r="9" spans="1:7" ht="15">
      <c r="A9" s="4"/>
      <c r="B9" s="4"/>
      <c r="C9" s="4"/>
      <c r="D9" s="1"/>
      <c r="E9" s="2"/>
      <c r="F9" s="1"/>
      <c r="G9" s="9"/>
    </row>
    <row r="10" spans="1:7" ht="15">
      <c r="A10" s="2" t="s">
        <v>8</v>
      </c>
      <c r="B10" s="4" t="s">
        <v>9</v>
      </c>
      <c r="C10" s="2">
        <v>462.98</v>
      </c>
      <c r="D10" s="1">
        <f>C10+C10*15%</f>
        <v>532.427</v>
      </c>
      <c r="E10" s="2"/>
      <c r="F10" s="1"/>
      <c r="G10" s="9"/>
    </row>
    <row r="11" spans="1:7" ht="15">
      <c r="A11" s="2" t="s">
        <v>8</v>
      </c>
      <c r="B11" s="4" t="s">
        <v>10</v>
      </c>
      <c r="C11" s="2">
        <v>1101.3</v>
      </c>
      <c r="D11" s="1">
        <f>C11+C11*15%</f>
        <v>1266.495</v>
      </c>
      <c r="E11" s="2"/>
      <c r="F11" s="1"/>
      <c r="G11" s="9"/>
    </row>
    <row r="12" spans="1:7" ht="15">
      <c r="A12" s="2" t="s">
        <v>8</v>
      </c>
      <c r="B12" s="4" t="s">
        <v>11</v>
      </c>
      <c r="C12" s="2">
        <v>606.51</v>
      </c>
      <c r="D12" s="1">
        <f>C12+C12*15%</f>
        <v>697.4865</v>
      </c>
      <c r="E12" s="2"/>
      <c r="F12" s="1"/>
      <c r="G12" s="9"/>
    </row>
    <row r="13" spans="1:7" ht="15">
      <c r="A13" s="2"/>
      <c r="B13" s="4"/>
      <c r="C13" s="2">
        <f>SUM(C10:C12)</f>
        <v>2170.79</v>
      </c>
      <c r="D13" s="1">
        <f>SUM(D10:D12)</f>
        <v>2496.4085</v>
      </c>
      <c r="E13" s="2">
        <v>2500</v>
      </c>
      <c r="F13" s="1">
        <f>C13*738/75811.53</f>
        <v>21.13191779667288</v>
      </c>
      <c r="G13" s="9">
        <f>E13-D13-F13</f>
        <v>-17.540417796672884</v>
      </c>
    </row>
    <row r="14" spans="1:7" ht="15">
      <c r="A14" s="2"/>
      <c r="B14" s="4"/>
      <c r="C14" s="2"/>
      <c r="D14" s="1"/>
      <c r="E14" s="2"/>
      <c r="F14" s="1"/>
      <c r="G14" s="9"/>
    </row>
    <row r="15" spans="1:7" ht="15">
      <c r="A15" s="2" t="s">
        <v>12</v>
      </c>
      <c r="B15" s="4" t="s">
        <v>13</v>
      </c>
      <c r="C15" s="2">
        <v>255.43</v>
      </c>
      <c r="D15" s="1">
        <f aca="true" t="shared" si="0" ref="D15:D21">C15+C15*15%</f>
        <v>293.7445</v>
      </c>
      <c r="E15" s="2"/>
      <c r="F15" s="1"/>
      <c r="G15" s="9"/>
    </row>
    <row r="16" spans="1:7" ht="15">
      <c r="A16" s="2" t="s">
        <v>12</v>
      </c>
      <c r="B16" s="4" t="s">
        <v>14</v>
      </c>
      <c r="C16" s="2">
        <v>158.35</v>
      </c>
      <c r="D16" s="1">
        <f t="shared" si="0"/>
        <v>182.1025</v>
      </c>
      <c r="E16" s="2"/>
      <c r="F16" s="1"/>
      <c r="G16" s="9"/>
    </row>
    <row r="17" spans="1:7" ht="15">
      <c r="A17" s="2" t="s">
        <v>12</v>
      </c>
      <c r="B17" s="4" t="s">
        <v>15</v>
      </c>
      <c r="C17" s="2">
        <v>271.17</v>
      </c>
      <c r="D17" s="1">
        <f t="shared" si="0"/>
        <v>311.8455</v>
      </c>
      <c r="E17" s="2"/>
      <c r="F17" s="1"/>
      <c r="G17" s="9"/>
    </row>
    <row r="18" spans="1:7" ht="15">
      <c r="A18" s="2" t="s">
        <v>12</v>
      </c>
      <c r="B18" s="4" t="s">
        <v>16</v>
      </c>
      <c r="C18" s="2">
        <v>154</v>
      </c>
      <c r="D18" s="1">
        <f t="shared" si="0"/>
        <v>177.1</v>
      </c>
      <c r="E18" s="2"/>
      <c r="F18" s="1"/>
      <c r="G18" s="9"/>
    </row>
    <row r="19" spans="1:7" ht="15">
      <c r="A19" s="2" t="s">
        <v>12</v>
      </c>
      <c r="B19" s="4" t="s">
        <v>17</v>
      </c>
      <c r="C19" s="2">
        <v>263.65</v>
      </c>
      <c r="D19" s="1">
        <f t="shared" si="0"/>
        <v>303.1975</v>
      </c>
      <c r="E19" s="2"/>
      <c r="F19" s="1"/>
      <c r="G19" s="9"/>
    </row>
    <row r="20" spans="1:7" ht="15">
      <c r="A20" s="2" t="s">
        <v>12</v>
      </c>
      <c r="B20" s="4" t="s">
        <v>18</v>
      </c>
      <c r="C20" s="2">
        <v>273.19</v>
      </c>
      <c r="D20" s="1">
        <f t="shared" si="0"/>
        <v>314.1685</v>
      </c>
      <c r="E20" s="2"/>
      <c r="F20" s="1"/>
      <c r="G20" s="9"/>
    </row>
    <row r="21" spans="1:7" ht="15">
      <c r="A21" s="2" t="s">
        <v>12</v>
      </c>
      <c r="B21" s="4" t="s">
        <v>19</v>
      </c>
      <c r="C21" s="2">
        <v>225</v>
      </c>
      <c r="D21" s="1">
        <f t="shared" si="0"/>
        <v>258.75</v>
      </c>
      <c r="E21" s="2"/>
      <c r="F21" s="1"/>
      <c r="G21" s="9"/>
    </row>
    <row r="22" spans="1:7" ht="15">
      <c r="A22" s="2"/>
      <c r="B22" s="4"/>
      <c r="C22" s="2">
        <f>SUM(C15:C21)</f>
        <v>1600.79</v>
      </c>
      <c r="D22" s="1">
        <f>SUM(D15:D21)</f>
        <v>1840.9085</v>
      </c>
      <c r="E22" s="2">
        <v>1845</v>
      </c>
      <c r="F22" s="1">
        <f>C22*738/75811.53</f>
        <v>15.58315760148885</v>
      </c>
      <c r="G22" s="9">
        <f>E22-D22-F22</f>
        <v>-11.491657601488853</v>
      </c>
    </row>
    <row r="23" spans="1:7" ht="15">
      <c r="A23" s="2"/>
      <c r="B23" s="4"/>
      <c r="C23" s="2"/>
      <c r="D23" s="1"/>
      <c r="E23" s="2"/>
      <c r="F23" s="1"/>
      <c r="G23" s="9"/>
    </row>
    <row r="24" spans="1:7" ht="15">
      <c r="A24" s="2" t="s">
        <v>20</v>
      </c>
      <c r="B24" s="4" t="s">
        <v>21</v>
      </c>
      <c r="C24" s="2">
        <v>199.55</v>
      </c>
      <c r="D24" s="1">
        <f>C24+C24*15%</f>
        <v>229.48250000000002</v>
      </c>
      <c r="E24" s="2"/>
      <c r="F24" s="1"/>
      <c r="G24" s="9"/>
    </row>
    <row r="25" spans="1:7" ht="15">
      <c r="A25" s="2" t="s">
        <v>20</v>
      </c>
      <c r="B25" s="4" t="s">
        <v>22</v>
      </c>
      <c r="C25" s="2">
        <v>495</v>
      </c>
      <c r="D25" s="1">
        <f>C25+C25*15%</f>
        <v>569.25</v>
      </c>
      <c r="E25" s="2"/>
      <c r="F25" s="1"/>
      <c r="G25" s="9"/>
    </row>
    <row r="26" spans="1:7" ht="15">
      <c r="A26" s="2" t="s">
        <v>20</v>
      </c>
      <c r="B26" s="4" t="s">
        <v>23</v>
      </c>
      <c r="C26" s="2">
        <v>431.06</v>
      </c>
      <c r="D26" s="1">
        <f>C26+C26*15%</f>
        <v>495.719</v>
      </c>
      <c r="E26" s="2"/>
      <c r="F26" s="1"/>
      <c r="G26" s="9"/>
    </row>
    <row r="27" spans="1:7" ht="15">
      <c r="A27" s="2" t="s">
        <v>20</v>
      </c>
      <c r="B27" s="4" t="s">
        <v>24</v>
      </c>
      <c r="C27" s="2">
        <v>101.74</v>
      </c>
      <c r="D27" s="1">
        <f>C27+C27*15%</f>
        <v>117.00099999999999</v>
      </c>
      <c r="E27" s="2"/>
      <c r="F27" s="1"/>
      <c r="G27" s="9"/>
    </row>
    <row r="28" spans="1:7" ht="15">
      <c r="A28" s="2" t="s">
        <v>20</v>
      </c>
      <c r="B28" s="4" t="s">
        <v>25</v>
      </c>
      <c r="C28" s="2">
        <v>558.75</v>
      </c>
      <c r="D28" s="1">
        <f>C28+C28*15%</f>
        <v>642.5625</v>
      </c>
      <c r="E28" s="2"/>
      <c r="F28" s="1"/>
      <c r="G28" s="9"/>
    </row>
    <row r="29" spans="1:7" ht="15">
      <c r="A29" s="4" t="s">
        <v>20</v>
      </c>
      <c r="B29" s="4" t="s">
        <v>26</v>
      </c>
      <c r="C29" s="4">
        <v>310.85</v>
      </c>
      <c r="D29" s="1">
        <f aca="true" t="shared" si="1" ref="D29:D34">C29+C29*15%</f>
        <v>357.4775</v>
      </c>
      <c r="E29" s="2"/>
      <c r="F29" s="1"/>
      <c r="G29" s="9"/>
    </row>
    <row r="30" spans="1:7" ht="15">
      <c r="A30" s="4" t="s">
        <v>20</v>
      </c>
      <c r="B30" s="4" t="s">
        <v>27</v>
      </c>
      <c r="C30" s="4">
        <v>702.28</v>
      </c>
      <c r="D30" s="1">
        <f t="shared" si="1"/>
        <v>807.622</v>
      </c>
      <c r="E30" s="2"/>
      <c r="F30" s="1"/>
      <c r="G30" s="9"/>
    </row>
    <row r="31" spans="1:7" ht="15">
      <c r="A31" s="4" t="s">
        <v>20</v>
      </c>
      <c r="B31" s="4" t="s">
        <v>28</v>
      </c>
      <c r="C31" s="4">
        <v>446.91</v>
      </c>
      <c r="D31" s="1">
        <f t="shared" si="1"/>
        <v>513.9465</v>
      </c>
      <c r="E31" s="2"/>
      <c r="F31" s="1"/>
      <c r="G31" s="9"/>
    </row>
    <row r="32" spans="1:7" ht="15">
      <c r="A32" s="4" t="s">
        <v>20</v>
      </c>
      <c r="B32" s="4" t="s">
        <v>29</v>
      </c>
      <c r="C32" s="4">
        <v>59.06</v>
      </c>
      <c r="D32" s="1">
        <f t="shared" si="1"/>
        <v>67.919</v>
      </c>
      <c r="E32" s="2"/>
      <c r="F32" s="1"/>
      <c r="G32" s="9"/>
    </row>
    <row r="33" spans="1:7" ht="15">
      <c r="A33" s="4" t="s">
        <v>20</v>
      </c>
      <c r="B33" s="4" t="s">
        <v>30</v>
      </c>
      <c r="C33" s="4">
        <v>273.19</v>
      </c>
      <c r="D33" s="1">
        <f t="shared" si="1"/>
        <v>314.1685</v>
      </c>
      <c r="E33" s="2"/>
      <c r="F33" s="1"/>
      <c r="G33" s="9"/>
    </row>
    <row r="34" spans="1:7" ht="15">
      <c r="A34" s="4" t="s">
        <v>20</v>
      </c>
      <c r="B34" s="4" t="s">
        <v>31</v>
      </c>
      <c r="C34" s="4">
        <v>215.52</v>
      </c>
      <c r="D34" s="1">
        <f t="shared" si="1"/>
        <v>247.848</v>
      </c>
      <c r="E34" s="2"/>
      <c r="F34" s="1"/>
      <c r="G34" s="9"/>
    </row>
    <row r="35" spans="1:7" ht="15">
      <c r="A35" s="4"/>
      <c r="B35" s="4"/>
      <c r="C35" s="4">
        <f>SUM(C24:C34)</f>
        <v>3793.9099999999994</v>
      </c>
      <c r="D35" s="1">
        <f>SUM(D24:D34)</f>
        <v>4362.9965</v>
      </c>
      <c r="E35" s="4">
        <v>4368</v>
      </c>
      <c r="F35" s="1">
        <f>C35*738/75811.53</f>
        <v>36.932450512474816</v>
      </c>
      <c r="G35" s="9">
        <f>E35-D35-F35</f>
        <v>-31.928950512475012</v>
      </c>
    </row>
    <row r="36" spans="1:7" ht="15">
      <c r="A36" s="4"/>
      <c r="B36" s="4"/>
      <c r="C36" s="4"/>
      <c r="D36" s="1"/>
      <c r="E36" s="2"/>
      <c r="F36" s="1"/>
      <c r="G36" s="9"/>
    </row>
    <row r="37" spans="1:7" ht="15">
      <c r="A37" s="4" t="s">
        <v>32</v>
      </c>
      <c r="B37" s="4" t="s">
        <v>33</v>
      </c>
      <c r="C37" s="4">
        <v>343.16</v>
      </c>
      <c r="D37" s="1">
        <f>C37+C37*15%</f>
        <v>394.634</v>
      </c>
      <c r="E37" s="2">
        <v>400</v>
      </c>
      <c r="F37" s="1">
        <f>C37*738/75811.53</f>
        <v>3.3405483308409685</v>
      </c>
      <c r="G37" s="9">
        <f>E37-D37-F37</f>
        <v>2.025451669159017</v>
      </c>
    </row>
    <row r="38" spans="1:7" ht="15">
      <c r="A38" s="4"/>
      <c r="B38" s="4"/>
      <c r="C38" s="4"/>
      <c r="D38" s="1"/>
      <c r="E38" s="2"/>
      <c r="F38" s="1"/>
      <c r="G38" s="9"/>
    </row>
    <row r="39" spans="1:7" ht="15">
      <c r="A39" s="4" t="s">
        <v>34</v>
      </c>
      <c r="B39" s="4" t="s">
        <v>35</v>
      </c>
      <c r="C39" s="4">
        <v>702.35</v>
      </c>
      <c r="D39" s="1">
        <f>C39+C39*12%</f>
        <v>786.6320000000001</v>
      </c>
      <c r="E39" s="2"/>
      <c r="F39" s="1"/>
      <c r="G39" s="9"/>
    </row>
    <row r="40" spans="1:7" ht="15">
      <c r="A40" s="4" t="s">
        <v>34</v>
      </c>
      <c r="B40" s="4" t="s">
        <v>36</v>
      </c>
      <c r="C40" s="4">
        <v>327.29</v>
      </c>
      <c r="D40" s="1">
        <f aca="true" t="shared" si="2" ref="D40:D51">C40+C40*12%</f>
        <v>366.5648</v>
      </c>
      <c r="E40" s="2"/>
      <c r="F40" s="1"/>
      <c r="G40" s="9"/>
    </row>
    <row r="41" spans="1:7" ht="15">
      <c r="A41" s="4" t="s">
        <v>34</v>
      </c>
      <c r="B41" s="4" t="s">
        <v>37</v>
      </c>
      <c r="C41" s="4">
        <v>271.35</v>
      </c>
      <c r="D41" s="1">
        <f t="shared" si="2"/>
        <v>303.91200000000003</v>
      </c>
      <c r="E41" s="2"/>
      <c r="F41" s="1"/>
      <c r="G41" s="9"/>
    </row>
    <row r="42" spans="1:7" ht="15">
      <c r="A42" s="4" t="s">
        <v>34</v>
      </c>
      <c r="B42" s="4" t="s">
        <v>38</v>
      </c>
      <c r="C42" s="4">
        <v>542.66</v>
      </c>
      <c r="D42" s="1">
        <f t="shared" si="2"/>
        <v>607.7792</v>
      </c>
      <c r="E42" s="2"/>
      <c r="F42" s="1"/>
      <c r="G42" s="9"/>
    </row>
    <row r="43" spans="1:7" ht="15">
      <c r="A43" s="4" t="s">
        <v>34</v>
      </c>
      <c r="B43" s="4" t="s">
        <v>39</v>
      </c>
      <c r="C43" s="4">
        <v>510.76</v>
      </c>
      <c r="D43" s="1">
        <f t="shared" si="2"/>
        <v>572.0512</v>
      </c>
      <c r="E43" s="2"/>
      <c r="F43" s="1"/>
      <c r="G43" s="9"/>
    </row>
    <row r="44" spans="1:7" ht="15">
      <c r="A44" s="4" t="s">
        <v>34</v>
      </c>
      <c r="B44" s="4" t="s">
        <v>40</v>
      </c>
      <c r="C44" s="4">
        <v>271.4</v>
      </c>
      <c r="D44" s="1">
        <f t="shared" si="2"/>
        <v>303.96799999999996</v>
      </c>
      <c r="E44" s="2"/>
      <c r="F44" s="1"/>
      <c r="G44" s="9"/>
    </row>
    <row r="45" spans="1:7" ht="15">
      <c r="A45" s="4" t="s">
        <v>34</v>
      </c>
      <c r="B45" s="4" t="s">
        <v>41</v>
      </c>
      <c r="C45" s="4">
        <v>526.79</v>
      </c>
      <c r="D45" s="1">
        <f t="shared" si="2"/>
        <v>590.0047999999999</v>
      </c>
      <c r="E45" s="2"/>
      <c r="F45" s="1"/>
      <c r="G45" s="9"/>
    </row>
    <row r="46" spans="1:7" ht="15">
      <c r="A46" s="4" t="s">
        <v>34</v>
      </c>
      <c r="B46" s="4" t="s">
        <v>42</v>
      </c>
      <c r="C46" s="4">
        <v>686.39</v>
      </c>
      <c r="D46" s="1">
        <f t="shared" si="2"/>
        <v>768.7568</v>
      </c>
      <c r="E46" s="2"/>
      <c r="F46" s="1"/>
      <c r="G46" s="9"/>
    </row>
    <row r="47" spans="1:7" ht="15">
      <c r="A47" s="4" t="s">
        <v>34</v>
      </c>
      <c r="B47" s="4" t="s">
        <v>43</v>
      </c>
      <c r="C47" s="4">
        <v>247.46</v>
      </c>
      <c r="D47" s="1">
        <f t="shared" si="2"/>
        <v>277.15520000000004</v>
      </c>
      <c r="E47" s="2"/>
      <c r="F47" s="1"/>
      <c r="G47" s="9"/>
    </row>
    <row r="48" spans="1:7" ht="15">
      <c r="A48" s="4" t="s">
        <v>34</v>
      </c>
      <c r="B48" s="4" t="s">
        <v>44</v>
      </c>
      <c r="C48" s="4">
        <v>303.37</v>
      </c>
      <c r="D48" s="1">
        <f t="shared" si="2"/>
        <v>339.7744</v>
      </c>
      <c r="E48" s="2"/>
      <c r="F48" s="1"/>
      <c r="G48" s="9"/>
    </row>
    <row r="49" spans="1:7" ht="15">
      <c r="A49" s="4" t="s">
        <v>34</v>
      </c>
      <c r="B49" s="4" t="s">
        <v>45</v>
      </c>
      <c r="C49" s="4">
        <v>279.38</v>
      </c>
      <c r="D49" s="1">
        <f t="shared" si="2"/>
        <v>312.9056</v>
      </c>
      <c r="E49" s="2"/>
      <c r="F49" s="1"/>
      <c r="G49" s="9"/>
    </row>
    <row r="50" spans="1:7" ht="15">
      <c r="A50" s="4" t="s">
        <v>34</v>
      </c>
      <c r="B50" s="4" t="s">
        <v>46</v>
      </c>
      <c r="C50" s="4">
        <v>814.01</v>
      </c>
      <c r="D50" s="1">
        <f t="shared" si="2"/>
        <v>911.6912</v>
      </c>
      <c r="E50" s="2"/>
      <c r="F50" s="1"/>
      <c r="G50" s="9"/>
    </row>
    <row r="51" spans="1:7" ht="15">
      <c r="A51" s="4" t="s">
        <v>34</v>
      </c>
      <c r="B51" s="4" t="s">
        <v>47</v>
      </c>
      <c r="C51" s="4">
        <v>199.51</v>
      </c>
      <c r="D51" s="1">
        <f t="shared" si="2"/>
        <v>223.4512</v>
      </c>
      <c r="E51" s="2"/>
      <c r="F51" s="1"/>
      <c r="G51" s="9"/>
    </row>
    <row r="52" spans="1:7" ht="15">
      <c r="A52" s="4"/>
      <c r="B52" s="4"/>
      <c r="C52" s="4">
        <f>SUM(C39:C51)</f>
        <v>5682.72</v>
      </c>
      <c r="D52" s="1">
        <f>SUM(D39:D51)</f>
        <v>6364.6464000000005</v>
      </c>
      <c r="E52" s="2">
        <v>6370</v>
      </c>
      <c r="F52" s="1">
        <f>C52*738/75811.53</f>
        <v>55.31938690592315</v>
      </c>
      <c r="G52" s="9">
        <f>E52-D52-F52</f>
        <v>-49.96578690592369</v>
      </c>
    </row>
    <row r="53" spans="1:7" ht="15">
      <c r="A53" s="4"/>
      <c r="B53" s="4"/>
      <c r="C53" s="4"/>
      <c r="D53" s="1"/>
      <c r="E53" s="2"/>
      <c r="F53" s="1"/>
      <c r="G53" s="9"/>
    </row>
    <row r="54" spans="1:7" ht="15">
      <c r="A54" s="4" t="s">
        <v>48</v>
      </c>
      <c r="B54" s="4" t="s">
        <v>49</v>
      </c>
      <c r="C54" s="4">
        <v>357.97</v>
      </c>
      <c r="D54" s="1">
        <f>C54+C54*15%</f>
        <v>411.6655</v>
      </c>
      <c r="E54" s="2">
        <v>412</v>
      </c>
      <c r="F54" s="1">
        <f>C54*738/75811.53</f>
        <v>3.484718749245663</v>
      </c>
      <c r="G54" s="9">
        <f>E54-D54-F54</f>
        <v>-3.1502187492456715</v>
      </c>
    </row>
    <row r="55" spans="1:7" ht="15">
      <c r="A55" s="4"/>
      <c r="B55" s="4"/>
      <c r="C55" s="4"/>
      <c r="D55" s="1"/>
      <c r="E55" s="2"/>
      <c r="F55" s="1"/>
      <c r="G55" s="9"/>
    </row>
    <row r="56" spans="1:7" ht="15">
      <c r="A56" s="4" t="s">
        <v>50</v>
      </c>
      <c r="B56" s="4" t="s">
        <v>51</v>
      </c>
      <c r="C56" s="4">
        <v>620</v>
      </c>
      <c r="D56" s="1">
        <f>C56+C56*15%</f>
        <v>713</v>
      </c>
      <c r="E56" s="2"/>
      <c r="F56" s="1"/>
      <c r="G56" s="9"/>
    </row>
    <row r="57" spans="1:7" ht="15">
      <c r="A57" s="4" t="s">
        <v>50</v>
      </c>
      <c r="B57" s="4" t="s">
        <v>52</v>
      </c>
      <c r="C57" s="4">
        <v>405.05</v>
      </c>
      <c r="D57" s="1">
        <f>C57+C57*15%</f>
        <v>465.8075</v>
      </c>
      <c r="E57" s="2"/>
      <c r="F57" s="1"/>
      <c r="G57" s="9"/>
    </row>
    <row r="58" spans="1:7" ht="15">
      <c r="A58" s="4" t="s">
        <v>50</v>
      </c>
      <c r="B58" s="4" t="s">
        <v>53</v>
      </c>
      <c r="C58" s="4">
        <v>442.56</v>
      </c>
      <c r="D58" s="1">
        <f>C58+C58*15%</f>
        <v>508.944</v>
      </c>
      <c r="E58" s="2"/>
      <c r="F58" s="1"/>
      <c r="G58" s="9"/>
    </row>
    <row r="59" spans="1:7" ht="15">
      <c r="A59" s="4"/>
      <c r="B59" s="4"/>
      <c r="C59" s="4">
        <f>SUM(C56:C58)</f>
        <v>1467.61</v>
      </c>
      <c r="D59" s="1">
        <f>SUM(D56:D58)</f>
        <v>1687.7514999999999</v>
      </c>
      <c r="E59" s="2">
        <v>1700</v>
      </c>
      <c r="F59" s="1">
        <f>C59*738/75811.53</f>
        <v>14.286694649217605</v>
      </c>
      <c r="G59" s="9">
        <f>E59-D59-F59</f>
        <v>-2.0381946492174556</v>
      </c>
    </row>
    <row r="60" spans="1:7" ht="15">
      <c r="A60" s="4"/>
      <c r="B60" s="4"/>
      <c r="C60" s="4"/>
      <c r="D60" s="1"/>
      <c r="E60" s="2"/>
      <c r="F60" s="1"/>
      <c r="G60" s="9"/>
    </row>
    <row r="61" spans="1:7" ht="15">
      <c r="A61" s="2" t="s">
        <v>54</v>
      </c>
      <c r="B61" s="4" t="s">
        <v>55</v>
      </c>
      <c r="C61" s="2">
        <v>429.63</v>
      </c>
      <c r="D61" s="1">
        <f>C61+C61*15%</f>
        <v>494.0745</v>
      </c>
      <c r="E61" s="2">
        <v>495</v>
      </c>
      <c r="F61" s="1">
        <f>C61*738/75811.53</f>
        <v>4.182304987117395</v>
      </c>
      <c r="G61" s="9">
        <f>E61-D61-F61</f>
        <v>-3.2568049871173956</v>
      </c>
    </row>
    <row r="62" spans="1:7" ht="15">
      <c r="A62" s="2"/>
      <c r="B62" s="4"/>
      <c r="C62" s="2"/>
      <c r="D62" s="1"/>
      <c r="E62" s="2"/>
      <c r="F62" s="1"/>
      <c r="G62" s="9"/>
    </row>
    <row r="63" spans="1:7" ht="15">
      <c r="A63" s="2" t="s">
        <v>56</v>
      </c>
      <c r="B63" s="4" t="s">
        <v>57</v>
      </c>
      <c r="C63" s="4">
        <v>175.24</v>
      </c>
      <c r="D63" s="1">
        <f>C63+C63*15%</f>
        <v>201.526</v>
      </c>
      <c r="E63" s="2"/>
      <c r="F63" s="1"/>
      <c r="G63" s="9"/>
    </row>
    <row r="64" spans="1:7" ht="15">
      <c r="A64" s="2" t="s">
        <v>56</v>
      </c>
      <c r="B64" s="4" t="s">
        <v>58</v>
      </c>
      <c r="C64" s="2">
        <v>214.83</v>
      </c>
      <c r="D64" s="1">
        <f>C64+C64*15%</f>
        <v>247.05450000000002</v>
      </c>
      <c r="E64" s="2"/>
      <c r="F64" s="1"/>
      <c r="G64" s="9"/>
    </row>
    <row r="65" spans="1:7" ht="15">
      <c r="A65" s="2" t="s">
        <v>56</v>
      </c>
      <c r="B65" s="4" t="s">
        <v>59</v>
      </c>
      <c r="C65" s="2">
        <v>160.5</v>
      </c>
      <c r="D65" s="1">
        <f>C65+C65*15%</f>
        <v>184.575</v>
      </c>
      <c r="E65" s="2"/>
      <c r="F65" s="1"/>
      <c r="G65" s="9"/>
    </row>
    <row r="66" spans="1:7" ht="15">
      <c r="A66" s="4" t="s">
        <v>56</v>
      </c>
      <c r="B66" s="4" t="s">
        <v>60</v>
      </c>
      <c r="C66" s="4">
        <v>216.74</v>
      </c>
      <c r="D66" s="1">
        <f>C66+C66*15%</f>
        <v>249.251</v>
      </c>
      <c r="E66" s="2"/>
      <c r="F66" s="1"/>
      <c r="G66" s="9"/>
    </row>
    <row r="67" spans="1:7" ht="15">
      <c r="A67" s="4" t="s">
        <v>56</v>
      </c>
      <c r="B67" s="4" t="s">
        <v>61</v>
      </c>
      <c r="C67" s="4">
        <v>150.37</v>
      </c>
      <c r="D67" s="1">
        <f>C67+C67*15%</f>
        <v>172.9255</v>
      </c>
      <c r="E67" s="2"/>
      <c r="F67" s="1"/>
      <c r="G67" s="9"/>
    </row>
    <row r="68" spans="1:7" ht="15">
      <c r="A68" s="4"/>
      <c r="B68" s="4"/>
      <c r="C68" s="4">
        <f>SUM(C63:C67)</f>
        <v>917.6800000000001</v>
      </c>
      <c r="D68" s="1">
        <f>SUM(D63:D67)</f>
        <v>1055.332</v>
      </c>
      <c r="E68" s="4">
        <v>1058</v>
      </c>
      <c r="F68" s="1">
        <f>C68*738/75811.53</f>
        <v>8.933309220906109</v>
      </c>
      <c r="G68" s="9">
        <f>E68-D68-F68</f>
        <v>-6.265309220906216</v>
      </c>
    </row>
    <row r="69" spans="1:7" ht="15">
      <c r="A69" s="4"/>
      <c r="B69" s="4"/>
      <c r="C69" s="4"/>
      <c r="D69" s="1"/>
      <c r="E69" s="2"/>
      <c r="F69" s="1"/>
      <c r="G69" s="9"/>
    </row>
    <row r="70" spans="1:7" ht="15">
      <c r="A70" s="4" t="s">
        <v>62</v>
      </c>
      <c r="B70" s="4" t="s">
        <v>63</v>
      </c>
      <c r="C70" s="4">
        <v>1863.86</v>
      </c>
      <c r="D70" s="1">
        <f>C70+C70*15%</f>
        <v>2143.439</v>
      </c>
      <c r="E70" s="2">
        <v>2144</v>
      </c>
      <c r="F70" s="1">
        <f>C70*738/75811.53</f>
        <v>18.144056451571416</v>
      </c>
      <c r="G70" s="9">
        <f>E70-D70-F70</f>
        <v>-17.583056451571267</v>
      </c>
    </row>
    <row r="71" spans="1:7" ht="15">
      <c r="A71" s="4"/>
      <c r="B71" s="4"/>
      <c r="C71" s="4"/>
      <c r="D71" s="1"/>
      <c r="E71" s="2"/>
      <c r="F71" s="1"/>
      <c r="G71" s="9"/>
    </row>
    <row r="72" spans="1:7" ht="15">
      <c r="A72" s="4" t="s">
        <v>64</v>
      </c>
      <c r="B72" s="4" t="s">
        <v>65</v>
      </c>
      <c r="C72" s="4">
        <v>287.34</v>
      </c>
      <c r="D72" s="1">
        <f>C72+C72*15%</f>
        <v>330.441</v>
      </c>
      <c r="E72" s="2"/>
      <c r="F72" s="1"/>
      <c r="G72" s="9"/>
    </row>
    <row r="73" spans="1:7" ht="15">
      <c r="A73" s="4" t="s">
        <v>64</v>
      </c>
      <c r="B73" s="4" t="s">
        <v>66</v>
      </c>
      <c r="C73" s="4">
        <v>95.78</v>
      </c>
      <c r="D73" s="1">
        <f>C73+C73*15%</f>
        <v>110.147</v>
      </c>
      <c r="E73" s="2"/>
      <c r="F73" s="1"/>
      <c r="G73" s="9"/>
    </row>
    <row r="74" spans="1:7" ht="15">
      <c r="A74" s="4" t="s">
        <v>64</v>
      </c>
      <c r="B74" s="4" t="s">
        <v>67</v>
      </c>
      <c r="C74" s="4">
        <v>399.05</v>
      </c>
      <c r="D74" s="1">
        <f>C74+C74*15%</f>
        <v>458.9075</v>
      </c>
      <c r="E74" s="2"/>
      <c r="F74" s="1"/>
      <c r="G74" s="9"/>
    </row>
    <row r="75" spans="1:7" ht="15">
      <c r="A75" s="4"/>
      <c r="B75" s="4"/>
      <c r="C75" s="4">
        <f>SUM(C72:C74)</f>
        <v>782.1700000000001</v>
      </c>
      <c r="D75" s="1">
        <f>SUM(D72:D74)</f>
        <v>899.4955</v>
      </c>
      <c r="E75" s="2">
        <v>901</v>
      </c>
      <c r="F75" s="1">
        <f>C75*738/75811.53</f>
        <v>7.614164494503673</v>
      </c>
      <c r="G75" s="9">
        <f>E75-D75-F75</f>
        <v>-6.109664494503666</v>
      </c>
    </row>
    <row r="76" spans="1:7" ht="15">
      <c r="A76" s="4"/>
      <c r="B76" s="4"/>
      <c r="C76" s="4"/>
      <c r="D76" s="1"/>
      <c r="E76" s="2"/>
      <c r="F76" s="1"/>
      <c r="G76" s="9"/>
    </row>
    <row r="77" spans="1:7" ht="15">
      <c r="A77" s="2" t="s">
        <v>68</v>
      </c>
      <c r="B77" s="4" t="s">
        <v>69</v>
      </c>
      <c r="C77" s="2">
        <v>665.31</v>
      </c>
      <c r="D77" s="1">
        <f aca="true" t="shared" si="3" ref="D77:D83">C77+C77*15%</f>
        <v>765.1065</v>
      </c>
      <c r="E77" s="2"/>
      <c r="F77" s="1"/>
      <c r="G77" s="9"/>
    </row>
    <row r="78" spans="1:7" ht="15">
      <c r="A78" s="2" t="s">
        <v>68</v>
      </c>
      <c r="B78" s="4" t="s">
        <v>70</v>
      </c>
      <c r="C78" s="2">
        <v>351.49</v>
      </c>
      <c r="D78" s="1">
        <f t="shared" si="3"/>
        <v>404.2135</v>
      </c>
      <c r="E78" s="2"/>
      <c r="F78" s="1"/>
      <c r="G78" s="9"/>
    </row>
    <row r="79" spans="1:7" ht="15">
      <c r="A79" s="2" t="s">
        <v>68</v>
      </c>
      <c r="B79" s="4" t="s">
        <v>71</v>
      </c>
      <c r="C79" s="2">
        <v>571.8</v>
      </c>
      <c r="D79" s="1">
        <f t="shared" si="3"/>
        <v>657.5699999999999</v>
      </c>
      <c r="E79" s="2"/>
      <c r="F79" s="1"/>
      <c r="G79" s="9"/>
    </row>
    <row r="80" spans="1:7" ht="15">
      <c r="A80" s="2" t="s">
        <v>68</v>
      </c>
      <c r="B80" s="4" t="s">
        <v>72</v>
      </c>
      <c r="C80" s="2">
        <v>751.78</v>
      </c>
      <c r="D80" s="1">
        <f t="shared" si="3"/>
        <v>864.547</v>
      </c>
      <c r="E80" s="2"/>
      <c r="F80" s="1"/>
      <c r="G80" s="9"/>
    </row>
    <row r="81" spans="1:7" ht="15">
      <c r="A81" s="2" t="s">
        <v>68</v>
      </c>
      <c r="B81" s="4" t="s">
        <v>73</v>
      </c>
      <c r="C81" s="2">
        <v>582.66</v>
      </c>
      <c r="D81" s="1">
        <f t="shared" si="3"/>
        <v>670.059</v>
      </c>
      <c r="E81" s="2"/>
      <c r="F81" s="1"/>
      <c r="G81" s="9"/>
    </row>
    <row r="82" spans="1:7" ht="15">
      <c r="A82" s="2" t="s">
        <v>68</v>
      </c>
      <c r="B82" s="4" t="s">
        <v>74</v>
      </c>
      <c r="C82" s="2">
        <v>275.69</v>
      </c>
      <c r="D82" s="1">
        <f t="shared" si="3"/>
        <v>317.0435</v>
      </c>
      <c r="E82" s="2"/>
      <c r="F82" s="1"/>
      <c r="G82" s="9"/>
    </row>
    <row r="83" spans="1:7" ht="15">
      <c r="A83" s="2" t="s">
        <v>68</v>
      </c>
      <c r="B83" s="4" t="s">
        <v>75</v>
      </c>
      <c r="C83" s="2">
        <v>508.98</v>
      </c>
      <c r="D83" s="1">
        <f t="shared" si="3"/>
        <v>585.327</v>
      </c>
      <c r="E83" s="2"/>
      <c r="F83" s="1"/>
      <c r="G83" s="9"/>
    </row>
    <row r="84" spans="1:7" ht="15">
      <c r="A84" s="2"/>
      <c r="B84" s="4"/>
      <c r="C84" s="2">
        <f>SUM(C77:C83)</f>
        <v>3707.71</v>
      </c>
      <c r="D84" s="1">
        <f>SUM(D77:D83)</f>
        <v>4263.8665</v>
      </c>
      <c r="E84" s="2">
        <v>4269</v>
      </c>
      <c r="F84" s="1">
        <f>C84*738/75811.53</f>
        <v>36.093322216290844</v>
      </c>
      <c r="G84" s="9">
        <f>E84-D84-F84</f>
        <v>-30.95982221629093</v>
      </c>
    </row>
    <row r="85" spans="1:7" ht="15">
      <c r="A85" s="2"/>
      <c r="B85" s="4"/>
      <c r="C85" s="2"/>
      <c r="D85" s="1"/>
      <c r="E85" s="2"/>
      <c r="F85" s="1"/>
      <c r="G85" s="9"/>
    </row>
    <row r="86" spans="1:7" ht="15">
      <c r="A86" s="2" t="s">
        <v>76</v>
      </c>
      <c r="B86" s="4" t="s">
        <v>77</v>
      </c>
      <c r="C86" s="2">
        <v>214.83</v>
      </c>
      <c r="D86" s="1">
        <f aca="true" t="shared" si="4" ref="D86:D91">C86+C86*15%</f>
        <v>247.05450000000002</v>
      </c>
      <c r="E86" s="2"/>
      <c r="F86" s="1"/>
      <c r="G86" s="9"/>
    </row>
    <row r="87" spans="1:7" ht="15">
      <c r="A87" s="2" t="s">
        <v>76</v>
      </c>
      <c r="B87" s="4" t="s">
        <v>78</v>
      </c>
      <c r="C87" s="2">
        <v>327.84</v>
      </c>
      <c r="D87" s="1">
        <f t="shared" si="4"/>
        <v>377.01599999999996</v>
      </c>
      <c r="E87" s="2"/>
      <c r="F87" s="1"/>
      <c r="G87" s="9"/>
    </row>
    <row r="88" spans="1:7" ht="15">
      <c r="A88" s="2" t="s">
        <v>76</v>
      </c>
      <c r="B88" s="4" t="s">
        <v>79</v>
      </c>
      <c r="C88" s="2">
        <v>367.2</v>
      </c>
      <c r="D88" s="1">
        <f t="shared" si="4"/>
        <v>422.28</v>
      </c>
      <c r="E88" s="2"/>
      <c r="F88" s="1"/>
      <c r="G88" s="9"/>
    </row>
    <row r="89" spans="1:7" ht="15">
      <c r="A89" s="2" t="s">
        <v>76</v>
      </c>
      <c r="B89" s="4" t="s">
        <v>80</v>
      </c>
      <c r="C89" s="2">
        <v>395.84</v>
      </c>
      <c r="D89" s="1">
        <f t="shared" si="4"/>
        <v>455.21599999999995</v>
      </c>
      <c r="E89" s="2"/>
      <c r="F89" s="1"/>
      <c r="G89" s="9"/>
    </row>
    <row r="90" spans="1:7" ht="15">
      <c r="A90" s="2" t="s">
        <v>76</v>
      </c>
      <c r="B90" s="4" t="s">
        <v>81</v>
      </c>
      <c r="C90" s="2">
        <v>274.23</v>
      </c>
      <c r="D90" s="1">
        <f t="shared" si="4"/>
        <v>315.3645</v>
      </c>
      <c r="E90" s="2"/>
      <c r="F90" s="1"/>
      <c r="G90" s="9"/>
    </row>
    <row r="91" spans="1:7" ht="15">
      <c r="A91" s="2" t="s">
        <v>76</v>
      </c>
      <c r="B91" s="4" t="s">
        <v>82</v>
      </c>
      <c r="C91" s="2">
        <v>182.69</v>
      </c>
      <c r="D91" s="1">
        <f t="shared" si="4"/>
        <v>210.0935</v>
      </c>
      <c r="E91" s="2"/>
      <c r="F91" s="1"/>
      <c r="G91" s="9"/>
    </row>
    <row r="92" spans="1:7" ht="15">
      <c r="A92" s="2"/>
      <c r="B92" s="4"/>
      <c r="C92" s="2">
        <f>SUM(C86:C91)</f>
        <v>1762.6299999999999</v>
      </c>
      <c r="D92" s="1">
        <f>SUM(D86:D91)</f>
        <v>2027.0245</v>
      </c>
      <c r="E92" s="2">
        <v>2032</v>
      </c>
      <c r="F92" s="1">
        <f>C92*738/75811.53</f>
        <v>17.15861611024075</v>
      </c>
      <c r="G92" s="9">
        <f>E92-D92-F92</f>
        <v>-12.18311611024074</v>
      </c>
    </row>
    <row r="93" spans="1:7" ht="15">
      <c r="A93" s="2"/>
      <c r="B93" s="4"/>
      <c r="C93" s="2"/>
      <c r="D93" s="1"/>
      <c r="E93" s="2"/>
      <c r="F93" s="1"/>
      <c r="G93" s="9"/>
    </row>
    <row r="94" spans="1:7" ht="15">
      <c r="A94" s="4" t="s">
        <v>83</v>
      </c>
      <c r="B94" s="4" t="s">
        <v>84</v>
      </c>
      <c r="C94" s="4">
        <v>231.43</v>
      </c>
      <c r="D94" s="1">
        <f>C94+C94*15%</f>
        <v>266.1445</v>
      </c>
      <c r="E94" s="2"/>
      <c r="F94" s="1"/>
      <c r="G94" s="9"/>
    </row>
    <row r="95" spans="1:7" ht="15">
      <c r="A95" s="4" t="s">
        <v>83</v>
      </c>
      <c r="B95" s="4" t="s">
        <v>85</v>
      </c>
      <c r="C95" s="4">
        <v>169.59</v>
      </c>
      <c r="D95" s="1">
        <f>C95+C95*15%</f>
        <v>195.0285</v>
      </c>
      <c r="E95" s="2"/>
      <c r="F95" s="1"/>
      <c r="G95" s="9"/>
    </row>
    <row r="96" spans="1:7" ht="15">
      <c r="A96" s="4"/>
      <c r="B96" s="4"/>
      <c r="C96" s="4">
        <f>SUM(C94:C95)</f>
        <v>401.02</v>
      </c>
      <c r="D96" s="1">
        <f>SUM(D94:D95)</f>
        <v>461.173</v>
      </c>
      <c r="E96" s="2">
        <v>463</v>
      </c>
      <c r="F96" s="1">
        <f>C96*738/75811.53</f>
        <v>3.903796163987193</v>
      </c>
      <c r="G96" s="9">
        <f>E96-D96-F96</f>
        <v>-2.076796163987195</v>
      </c>
    </row>
    <row r="97" spans="1:7" ht="15">
      <c r="A97" s="4"/>
      <c r="B97" s="4"/>
      <c r="C97" s="4"/>
      <c r="D97" s="1"/>
      <c r="E97" s="2"/>
      <c r="F97" s="1"/>
      <c r="G97" s="9"/>
    </row>
    <row r="98" spans="1:7" ht="15">
      <c r="A98" s="2" t="s">
        <v>86</v>
      </c>
      <c r="B98" s="4" t="s">
        <v>87</v>
      </c>
      <c r="C98" s="2">
        <v>270.4</v>
      </c>
      <c r="D98" s="1">
        <f>C98+C98*15%</f>
        <v>310.96</v>
      </c>
      <c r="E98" s="2"/>
      <c r="F98" s="1"/>
      <c r="G98" s="9"/>
    </row>
    <row r="99" spans="1:7" ht="15">
      <c r="A99" s="4" t="s">
        <v>86</v>
      </c>
      <c r="B99" s="4" t="s">
        <v>88</v>
      </c>
      <c r="C99" s="4">
        <v>474.81</v>
      </c>
      <c r="D99" s="1">
        <f aca="true" t="shared" si="5" ref="D99:D105">C99+C99*15%</f>
        <v>546.0315</v>
      </c>
      <c r="E99" s="2"/>
      <c r="F99" s="1"/>
      <c r="G99" s="9"/>
    </row>
    <row r="100" spans="1:7" ht="15">
      <c r="A100" s="4" t="s">
        <v>86</v>
      </c>
      <c r="B100" s="4" t="s">
        <v>89</v>
      </c>
      <c r="C100" s="4">
        <v>177.29</v>
      </c>
      <c r="D100" s="1">
        <f t="shared" si="5"/>
        <v>203.8835</v>
      </c>
      <c r="E100" s="2"/>
      <c r="F100" s="1"/>
      <c r="G100" s="9"/>
    </row>
    <row r="101" spans="1:7" ht="15">
      <c r="A101" s="4" t="s">
        <v>86</v>
      </c>
      <c r="B101" s="4" t="s">
        <v>90</v>
      </c>
      <c r="C101" s="4">
        <v>498.95</v>
      </c>
      <c r="D101" s="1">
        <f t="shared" si="5"/>
        <v>573.7925</v>
      </c>
      <c r="E101" s="2"/>
      <c r="F101" s="1"/>
      <c r="G101" s="9"/>
    </row>
    <row r="102" spans="1:7" ht="15">
      <c r="A102" s="4" t="s">
        <v>86</v>
      </c>
      <c r="B102" s="4" t="s">
        <v>91</v>
      </c>
      <c r="C102" s="4">
        <v>510.24</v>
      </c>
      <c r="D102" s="1">
        <f t="shared" si="5"/>
        <v>586.7760000000001</v>
      </c>
      <c r="E102" s="2"/>
      <c r="F102" s="1"/>
      <c r="G102" s="9"/>
    </row>
    <row r="103" spans="1:7" ht="15">
      <c r="A103" s="4" t="s">
        <v>86</v>
      </c>
      <c r="B103" s="4" t="s">
        <v>92</v>
      </c>
      <c r="C103" s="4">
        <v>1197.06</v>
      </c>
      <c r="D103" s="1">
        <f t="shared" si="5"/>
        <v>1376.619</v>
      </c>
      <c r="E103" s="2"/>
      <c r="F103" s="1"/>
      <c r="G103" s="9"/>
    </row>
    <row r="104" spans="1:7" ht="15">
      <c r="A104" s="4" t="s">
        <v>86</v>
      </c>
      <c r="B104" s="4" t="s">
        <v>93</v>
      </c>
      <c r="C104" s="4">
        <v>136.53</v>
      </c>
      <c r="D104" s="1">
        <f t="shared" si="5"/>
        <v>157.0095</v>
      </c>
      <c r="E104" s="2"/>
      <c r="F104" s="1"/>
      <c r="G104" s="9"/>
    </row>
    <row r="105" spans="1:7" ht="15">
      <c r="A105" s="4" t="s">
        <v>86</v>
      </c>
      <c r="B105" s="4" t="s">
        <v>94</v>
      </c>
      <c r="C105" s="4">
        <v>187.77</v>
      </c>
      <c r="D105" s="1">
        <f t="shared" si="5"/>
        <v>215.93550000000002</v>
      </c>
      <c r="E105" s="2"/>
      <c r="F105" s="1"/>
      <c r="G105" s="9"/>
    </row>
    <row r="106" spans="1:7" ht="15">
      <c r="A106" s="4"/>
      <c r="B106" s="4"/>
      <c r="C106" s="4">
        <f>SUM(C98:C105)</f>
        <v>3453.05</v>
      </c>
      <c r="D106" s="1">
        <f>SUM(D98:D105)</f>
        <v>3971.0075</v>
      </c>
      <c r="E106" s="4">
        <v>3974</v>
      </c>
      <c r="F106" s="1">
        <f>C106*738/75811.53</f>
        <v>33.61429191575477</v>
      </c>
      <c r="G106" s="9">
        <f>E106-D106-F106</f>
        <v>-30.621791915754933</v>
      </c>
    </row>
    <row r="107" spans="1:7" ht="15">
      <c r="A107" s="4"/>
      <c r="B107" s="4"/>
      <c r="C107" s="4"/>
      <c r="D107" s="1"/>
      <c r="E107" s="2"/>
      <c r="F107" s="1"/>
      <c r="G107" s="9"/>
    </row>
    <row r="108" spans="1:7" ht="15">
      <c r="A108" s="4" t="s">
        <v>95</v>
      </c>
      <c r="B108" s="4" t="s">
        <v>96</v>
      </c>
      <c r="C108" s="4">
        <v>214.48</v>
      </c>
      <c r="D108" s="1">
        <f>C108+C108*15%</f>
        <v>246.652</v>
      </c>
      <c r="E108" s="2">
        <v>247</v>
      </c>
      <c r="F108" s="1">
        <f>C108*738/75811.53</f>
        <v>2.0878913801106505</v>
      </c>
      <c r="G108" s="9">
        <f>E108-D108-F108</f>
        <v>-1.7398913801106373</v>
      </c>
    </row>
    <row r="109" spans="1:7" ht="15">
      <c r="A109" s="4"/>
      <c r="B109" s="4"/>
      <c r="C109" s="4"/>
      <c r="D109" s="1"/>
      <c r="E109" s="2"/>
      <c r="F109" s="1"/>
      <c r="G109" s="9"/>
    </row>
    <row r="110" spans="1:7" ht="15">
      <c r="A110" s="4" t="s">
        <v>97</v>
      </c>
      <c r="B110" s="4" t="s">
        <v>98</v>
      </c>
      <c r="C110" s="4">
        <v>279.38</v>
      </c>
      <c r="D110" s="1">
        <f aca="true" t="shared" si="6" ref="D110:D115">C110+C110*15%</f>
        <v>321.287</v>
      </c>
      <c r="E110" s="2"/>
      <c r="F110" s="1"/>
      <c r="G110" s="9"/>
    </row>
    <row r="111" spans="1:7" ht="15">
      <c r="A111" s="4" t="s">
        <v>97</v>
      </c>
      <c r="B111" s="4" t="s">
        <v>99</v>
      </c>
      <c r="C111" s="4">
        <v>287.41</v>
      </c>
      <c r="D111" s="1">
        <f t="shared" si="6"/>
        <v>330.5215</v>
      </c>
      <c r="E111" s="2"/>
      <c r="F111" s="1"/>
      <c r="G111" s="9"/>
    </row>
    <row r="112" spans="1:7" ht="15">
      <c r="A112" s="4" t="s">
        <v>97</v>
      </c>
      <c r="B112" s="4" t="s">
        <v>100</v>
      </c>
      <c r="C112" s="4">
        <v>207.5</v>
      </c>
      <c r="D112" s="1">
        <f t="shared" si="6"/>
        <v>238.625</v>
      </c>
      <c r="E112" s="2"/>
      <c r="F112" s="1"/>
      <c r="G112" s="9"/>
    </row>
    <row r="113" spans="1:7" ht="15">
      <c r="A113" s="4" t="s">
        <v>97</v>
      </c>
      <c r="B113" s="4" t="s">
        <v>101</v>
      </c>
      <c r="C113" s="4">
        <v>255.48</v>
      </c>
      <c r="D113" s="1">
        <f t="shared" si="6"/>
        <v>293.80199999999996</v>
      </c>
      <c r="E113" s="2"/>
      <c r="F113" s="1"/>
      <c r="G113" s="9"/>
    </row>
    <row r="114" spans="1:7" ht="15">
      <c r="A114" s="4" t="s">
        <v>97</v>
      </c>
      <c r="B114" s="4" t="s">
        <v>102</v>
      </c>
      <c r="C114" s="4">
        <v>255.48</v>
      </c>
      <c r="D114" s="1">
        <f t="shared" si="6"/>
        <v>293.80199999999996</v>
      </c>
      <c r="E114" s="2"/>
      <c r="F114" s="1"/>
      <c r="G114" s="9"/>
    </row>
    <row r="115" spans="1:7" ht="15">
      <c r="A115" s="4" t="s">
        <v>97</v>
      </c>
      <c r="B115" s="4" t="s">
        <v>103</v>
      </c>
      <c r="C115" s="4">
        <v>186.54</v>
      </c>
      <c r="D115" s="1">
        <f t="shared" si="6"/>
        <v>214.521</v>
      </c>
      <c r="E115" s="2"/>
      <c r="F115" s="1"/>
      <c r="G115" s="9"/>
    </row>
    <row r="116" spans="1:7" ht="15">
      <c r="A116" s="4"/>
      <c r="B116" s="4"/>
      <c r="C116" s="4">
        <f>SUM(C110:C115)</f>
        <v>1471.79</v>
      </c>
      <c r="D116" s="1">
        <f>SUM(D110:D115)</f>
        <v>1692.5584999999999</v>
      </c>
      <c r="E116" s="2">
        <v>1695</v>
      </c>
      <c r="F116" s="1">
        <f>C116*738/75811.53</f>
        <v>14.327385557315623</v>
      </c>
      <c r="G116" s="9">
        <f>E116-D116-F116</f>
        <v>-11.88588555731549</v>
      </c>
    </row>
    <row r="117" spans="1:7" ht="15">
      <c r="A117" s="4"/>
      <c r="B117" s="4"/>
      <c r="C117" s="4"/>
      <c r="D117" s="1"/>
      <c r="E117" s="2"/>
      <c r="F117" s="1"/>
      <c r="G117" s="9"/>
    </row>
    <row r="118" spans="1:7" ht="15">
      <c r="A118" s="4" t="s">
        <v>104</v>
      </c>
      <c r="B118" s="4" t="s">
        <v>105</v>
      </c>
      <c r="C118" s="4">
        <v>236.04</v>
      </c>
      <c r="D118" s="1">
        <f>C118+C118*15%</f>
        <v>271.44599999999997</v>
      </c>
      <c r="E118" s="2"/>
      <c r="F118" s="1"/>
      <c r="G118" s="9"/>
    </row>
    <row r="119" spans="1:7" ht="15">
      <c r="A119" s="4" t="s">
        <v>104</v>
      </c>
      <c r="B119" s="4" t="s">
        <v>106</v>
      </c>
      <c r="C119" s="4">
        <v>279.44</v>
      </c>
      <c r="D119" s="1">
        <f>C119+C119*15%</f>
        <v>321.356</v>
      </c>
      <c r="E119" s="2"/>
      <c r="F119" s="1"/>
      <c r="G119" s="9"/>
    </row>
    <row r="120" spans="1:7" ht="15">
      <c r="A120" s="4" t="s">
        <v>104</v>
      </c>
      <c r="B120" s="4" t="s">
        <v>107</v>
      </c>
      <c r="C120" s="4">
        <v>265.66</v>
      </c>
      <c r="D120" s="1">
        <f>C120+C120*15%</f>
        <v>305.509</v>
      </c>
      <c r="E120" s="2"/>
      <c r="F120" s="1"/>
      <c r="G120" s="9"/>
    </row>
    <row r="121" spans="1:7" ht="15">
      <c r="A121" s="4" t="s">
        <v>104</v>
      </c>
      <c r="B121" s="4" t="s">
        <v>108</v>
      </c>
      <c r="C121" s="4">
        <v>218.37</v>
      </c>
      <c r="D121" s="1">
        <f>C121+C121*15%</f>
        <v>251.1255</v>
      </c>
      <c r="E121" s="2"/>
      <c r="F121" s="1"/>
      <c r="G121" s="9"/>
    </row>
    <row r="122" spans="1:7" ht="15">
      <c r="A122" s="4" t="s">
        <v>104</v>
      </c>
      <c r="B122" s="4" t="s">
        <v>109</v>
      </c>
      <c r="C122" s="4">
        <v>279.31</v>
      </c>
      <c r="D122" s="1">
        <f>C122+C122*15%</f>
        <v>321.2065</v>
      </c>
      <c r="E122" s="2"/>
      <c r="F122" s="1"/>
      <c r="G122" s="9"/>
    </row>
    <row r="123" spans="1:7" ht="15">
      <c r="A123" s="4"/>
      <c r="B123" s="4"/>
      <c r="C123" s="4">
        <f>SUM(C118:C122)</f>
        <v>1278.8200000000002</v>
      </c>
      <c r="D123" s="1">
        <f>SUM(D118:D122)</f>
        <v>1470.6429999999998</v>
      </c>
      <c r="E123" s="2">
        <v>1474</v>
      </c>
      <c r="F123" s="1">
        <f>C123*738/75811.53</f>
        <v>12.448886864570602</v>
      </c>
      <c r="G123" s="9">
        <f>E123-D123-F123</f>
        <v>-9.091886864570403</v>
      </c>
    </row>
    <row r="124" spans="1:7" ht="15">
      <c r="A124" s="4"/>
      <c r="B124" s="4"/>
      <c r="C124" s="4"/>
      <c r="D124" s="1"/>
      <c r="E124" s="2"/>
      <c r="F124" s="1"/>
      <c r="G124" s="9"/>
    </row>
    <row r="125" spans="1:7" ht="15">
      <c r="A125" s="4" t="s">
        <v>110</v>
      </c>
      <c r="B125" s="4" t="s">
        <v>111</v>
      </c>
      <c r="C125" s="4">
        <v>335.2</v>
      </c>
      <c r="D125" s="1">
        <f>C125+C125*15%</f>
        <v>385.47999999999996</v>
      </c>
      <c r="E125" s="2">
        <v>386</v>
      </c>
      <c r="F125" s="1">
        <f>C125*738/75811.53</f>
        <v>3.263060381448574</v>
      </c>
      <c r="G125" s="9">
        <f>E125-D125-F125</f>
        <v>-2.7430603814485353</v>
      </c>
    </row>
    <row r="126" spans="1:7" ht="15">
      <c r="A126" s="4"/>
      <c r="B126" s="4"/>
      <c r="C126" s="4"/>
      <c r="D126" s="1"/>
      <c r="E126" s="2"/>
      <c r="F126" s="1"/>
      <c r="G126" s="9"/>
    </row>
    <row r="127" spans="1:7" ht="15">
      <c r="A127" s="4" t="s">
        <v>112</v>
      </c>
      <c r="B127" s="4" t="s">
        <v>113</v>
      </c>
      <c r="C127" s="4">
        <v>750.28</v>
      </c>
      <c r="D127" s="1">
        <f>C127+C127*15%</f>
        <v>862.822</v>
      </c>
      <c r="E127" s="2"/>
      <c r="F127" s="1"/>
      <c r="G127" s="9"/>
    </row>
    <row r="128" spans="1:7" ht="15">
      <c r="A128" s="4" t="s">
        <v>112</v>
      </c>
      <c r="B128" s="4" t="s">
        <v>114</v>
      </c>
      <c r="C128" s="4">
        <v>319.24</v>
      </c>
      <c r="D128" s="1">
        <f>C128+C128*15%</f>
        <v>367.12600000000003</v>
      </c>
      <c r="E128" s="2"/>
      <c r="F128" s="1"/>
      <c r="G128" s="9"/>
    </row>
    <row r="129" spans="1:7" ht="15">
      <c r="A129" s="4" t="s">
        <v>112</v>
      </c>
      <c r="B129" s="4" t="s">
        <v>115</v>
      </c>
      <c r="C129" s="4">
        <v>702.55</v>
      </c>
      <c r="D129" s="1">
        <f>C129+C129*15%</f>
        <v>807.9324999999999</v>
      </c>
      <c r="E129" s="2"/>
      <c r="F129" s="1"/>
      <c r="G129" s="9"/>
    </row>
    <row r="130" spans="1:7" ht="15">
      <c r="A130" s="4" t="s">
        <v>112</v>
      </c>
      <c r="B130" s="4" t="s">
        <v>44</v>
      </c>
      <c r="C130" s="4">
        <v>303.3</v>
      </c>
      <c r="D130" s="1">
        <f>C130+C130*15%</f>
        <v>348.795</v>
      </c>
      <c r="E130" s="2"/>
      <c r="F130" s="1"/>
      <c r="G130" s="9"/>
    </row>
    <row r="131" spans="1:7" ht="15">
      <c r="A131" s="4" t="s">
        <v>112</v>
      </c>
      <c r="B131" s="4" t="s">
        <v>116</v>
      </c>
      <c r="C131" s="4">
        <v>186.54</v>
      </c>
      <c r="D131" s="1">
        <f>C131+C131*15%</f>
        <v>214.521</v>
      </c>
      <c r="E131" s="2"/>
      <c r="F131" s="1"/>
      <c r="G131" s="9"/>
    </row>
    <row r="132" spans="1:7" ht="15">
      <c r="A132" s="4"/>
      <c r="B132" s="4"/>
      <c r="C132" s="4">
        <f>SUM(C127:C131)</f>
        <v>2261.91</v>
      </c>
      <c r="D132" s="1">
        <f>SUM(D127:D131)</f>
        <v>2601.1965</v>
      </c>
      <c r="E132" s="2">
        <v>2603</v>
      </c>
      <c r="F132" s="1">
        <f>C132*738/75811.53</f>
        <v>22.018940654541595</v>
      </c>
      <c r="G132" s="9">
        <f>E132-D132-F132</f>
        <v>-20.21544065454161</v>
      </c>
    </row>
    <row r="133" spans="1:7" ht="15">
      <c r="A133" s="4"/>
      <c r="B133" s="4"/>
      <c r="C133" s="4"/>
      <c r="D133" s="1"/>
      <c r="E133" s="2"/>
      <c r="F133" s="1"/>
      <c r="G133" s="9"/>
    </row>
    <row r="134" spans="1:7" ht="15">
      <c r="A134" s="2" t="s">
        <v>117</v>
      </c>
      <c r="B134" s="4" t="s">
        <v>118</v>
      </c>
      <c r="C134" s="2">
        <v>922.79</v>
      </c>
      <c r="D134" s="1">
        <f>C134+C134*10%</f>
        <v>1015.069</v>
      </c>
      <c r="E134" s="2"/>
      <c r="F134" s="1"/>
      <c r="G134" s="9"/>
    </row>
    <row r="135" spans="1:7" ht="15">
      <c r="A135" s="2" t="s">
        <v>117</v>
      </c>
      <c r="B135" s="4" t="s">
        <v>119</v>
      </c>
      <c r="C135" s="2">
        <v>508.33</v>
      </c>
      <c r="D135" s="1">
        <f aca="true" t="shared" si="7" ref="D135:D149">C135+C135*10%</f>
        <v>559.163</v>
      </c>
      <c r="E135" s="2"/>
      <c r="F135" s="1"/>
      <c r="G135" s="9"/>
    </row>
    <row r="136" spans="1:7" ht="15">
      <c r="A136" s="2" t="s">
        <v>117</v>
      </c>
      <c r="B136" s="4" t="s">
        <v>120</v>
      </c>
      <c r="C136" s="2">
        <v>193.75</v>
      </c>
      <c r="D136" s="1">
        <f t="shared" si="7"/>
        <v>213.125</v>
      </c>
      <c r="E136" s="2"/>
      <c r="F136" s="1"/>
      <c r="G136" s="9"/>
    </row>
    <row r="137" spans="1:7" ht="15">
      <c r="A137" s="2" t="s">
        <v>117</v>
      </c>
      <c r="B137" s="4" t="s">
        <v>121</v>
      </c>
      <c r="C137" s="2">
        <v>414.48</v>
      </c>
      <c r="D137" s="1">
        <f t="shared" si="7"/>
        <v>455.928</v>
      </c>
      <c r="E137" s="2"/>
      <c r="F137" s="1"/>
      <c r="G137" s="9"/>
    </row>
    <row r="138" spans="1:7" ht="15">
      <c r="A138" s="5" t="s">
        <v>117</v>
      </c>
      <c r="B138" s="4" t="s">
        <v>122</v>
      </c>
      <c r="C138" s="2">
        <v>489.65</v>
      </c>
      <c r="D138" s="1">
        <f t="shared" si="7"/>
        <v>538.615</v>
      </c>
      <c r="E138" s="2"/>
      <c r="F138" s="1"/>
      <c r="G138" s="9"/>
    </row>
    <row r="139" spans="1:7" ht="15">
      <c r="A139" s="2" t="s">
        <v>117</v>
      </c>
      <c r="B139" s="4" t="s">
        <v>123</v>
      </c>
      <c r="C139" s="2">
        <v>357.97</v>
      </c>
      <c r="D139" s="1">
        <f t="shared" si="7"/>
        <v>393.76700000000005</v>
      </c>
      <c r="E139" s="2"/>
      <c r="F139" s="1"/>
      <c r="G139" s="9"/>
    </row>
    <row r="140" spans="1:7" ht="15">
      <c r="A140" s="2" t="s">
        <v>117</v>
      </c>
      <c r="B140" s="4" t="s">
        <v>124</v>
      </c>
      <c r="C140" s="2">
        <v>271.35</v>
      </c>
      <c r="D140" s="1">
        <f t="shared" si="7"/>
        <v>298.485</v>
      </c>
      <c r="E140" s="2"/>
      <c r="F140" s="1"/>
      <c r="G140" s="9"/>
    </row>
    <row r="141" spans="1:7" ht="15">
      <c r="A141" s="4" t="s">
        <v>117</v>
      </c>
      <c r="B141" s="4" t="s">
        <v>125</v>
      </c>
      <c r="C141" s="4">
        <v>884.88</v>
      </c>
      <c r="D141" s="1">
        <f t="shared" si="7"/>
        <v>973.3679999999999</v>
      </c>
      <c r="E141" s="2"/>
      <c r="F141" s="1"/>
      <c r="G141" s="9"/>
    </row>
    <row r="142" spans="1:7" ht="15">
      <c r="A142" s="4" t="s">
        <v>117</v>
      </c>
      <c r="B142" s="4" t="s">
        <v>126</v>
      </c>
      <c r="C142" s="4">
        <v>271.46</v>
      </c>
      <c r="D142" s="1">
        <f t="shared" si="7"/>
        <v>298.606</v>
      </c>
      <c r="E142" s="2"/>
      <c r="F142" s="1"/>
      <c r="G142" s="9"/>
    </row>
    <row r="143" spans="1:7" ht="15">
      <c r="A143" s="4" t="s">
        <v>117</v>
      </c>
      <c r="B143" s="4" t="s">
        <v>127</v>
      </c>
      <c r="C143" s="4">
        <v>654.39</v>
      </c>
      <c r="D143" s="1">
        <f t="shared" si="7"/>
        <v>719.829</v>
      </c>
      <c r="E143" s="2"/>
      <c r="F143" s="1"/>
      <c r="G143" s="9"/>
    </row>
    <row r="144" spans="1:7" ht="15">
      <c r="A144" s="4" t="s">
        <v>117</v>
      </c>
      <c r="B144" s="4" t="s">
        <v>128</v>
      </c>
      <c r="C144" s="4">
        <v>436.86</v>
      </c>
      <c r="D144" s="1">
        <f t="shared" si="7"/>
        <v>480.54600000000005</v>
      </c>
      <c r="E144" s="2"/>
      <c r="F144" s="1"/>
      <c r="G144" s="9"/>
    </row>
    <row r="145" spans="1:7" ht="15">
      <c r="A145" s="4" t="s">
        <v>117</v>
      </c>
      <c r="B145" s="4" t="s">
        <v>129</v>
      </c>
      <c r="C145" s="4">
        <v>461.57</v>
      </c>
      <c r="D145" s="1">
        <f t="shared" si="7"/>
        <v>507.727</v>
      </c>
      <c r="E145" s="2"/>
      <c r="F145" s="1"/>
      <c r="G145" s="9"/>
    </row>
    <row r="146" spans="1:7" ht="15">
      <c r="A146" s="4" t="s">
        <v>117</v>
      </c>
      <c r="B146" s="4" t="s">
        <v>130</v>
      </c>
      <c r="C146" s="4">
        <v>404.79</v>
      </c>
      <c r="D146" s="1">
        <f t="shared" si="7"/>
        <v>445.269</v>
      </c>
      <c r="E146" s="2"/>
      <c r="F146" s="1"/>
      <c r="G146" s="9"/>
    </row>
    <row r="147" spans="1:7" ht="15">
      <c r="A147" s="4" t="s">
        <v>117</v>
      </c>
      <c r="B147" s="4" t="s">
        <v>131</v>
      </c>
      <c r="C147" s="4">
        <v>407</v>
      </c>
      <c r="D147" s="1">
        <f t="shared" si="7"/>
        <v>447.7</v>
      </c>
      <c r="E147" s="2"/>
      <c r="F147" s="1"/>
      <c r="G147" s="9"/>
    </row>
    <row r="148" spans="1:7" ht="15">
      <c r="A148" s="4" t="s">
        <v>117</v>
      </c>
      <c r="B148" s="4" t="s">
        <v>132</v>
      </c>
      <c r="C148" s="4">
        <v>519.4</v>
      </c>
      <c r="D148" s="1">
        <f t="shared" si="7"/>
        <v>571.3399999999999</v>
      </c>
      <c r="E148" s="2"/>
      <c r="F148" s="1"/>
      <c r="G148" s="9"/>
    </row>
    <row r="149" spans="1:7" ht="15">
      <c r="A149" s="4" t="s">
        <v>117</v>
      </c>
      <c r="B149" s="4" t="s">
        <v>133</v>
      </c>
      <c r="C149" s="4">
        <v>496.81</v>
      </c>
      <c r="D149" s="1">
        <f t="shared" si="7"/>
        <v>546.491</v>
      </c>
      <c r="E149" s="2"/>
      <c r="F149" s="1"/>
      <c r="G149" s="9"/>
    </row>
    <row r="150" spans="1:7" ht="15">
      <c r="A150" s="4"/>
      <c r="B150" s="4"/>
      <c r="C150" s="4">
        <f>SUM(C134:C149)</f>
        <v>7695.48</v>
      </c>
      <c r="D150" s="1">
        <f>SUM(D134:D149)</f>
        <v>8465.027999999998</v>
      </c>
      <c r="E150" s="2">
        <v>8486</v>
      </c>
      <c r="F150" s="1">
        <f>C150*738/75811.53</f>
        <v>74.91293527514877</v>
      </c>
      <c r="G150" s="9">
        <f>E150-D150-F150</f>
        <v>-53.9409352751472</v>
      </c>
    </row>
    <row r="151" spans="1:7" ht="15">
      <c r="A151" s="4"/>
      <c r="B151" s="4"/>
      <c r="C151" s="4"/>
      <c r="D151" s="1"/>
      <c r="E151" s="2"/>
      <c r="F151" s="1"/>
      <c r="G151" s="9"/>
    </row>
    <row r="152" spans="1:7" ht="15">
      <c r="A152" s="2" t="s">
        <v>134</v>
      </c>
      <c r="B152" s="4" t="s">
        <v>135</v>
      </c>
      <c r="C152" s="2">
        <v>338.98</v>
      </c>
      <c r="D152" s="1">
        <f aca="true" t="shared" si="8" ref="D152:D171">C152+C152*15%</f>
        <v>389.827</v>
      </c>
      <c r="E152" s="2">
        <v>390</v>
      </c>
      <c r="F152" s="1">
        <f>C152*738/75811.53</f>
        <v>3.2998574227429525</v>
      </c>
      <c r="G152" s="9">
        <f>E152-D152-F152</f>
        <v>-3.1268574227429506</v>
      </c>
    </row>
    <row r="153" spans="1:7" ht="15">
      <c r="A153" s="2"/>
      <c r="B153" s="4"/>
      <c r="C153" s="2"/>
      <c r="D153" s="1"/>
      <c r="E153" s="2"/>
      <c r="F153" s="1"/>
      <c r="G153" s="9"/>
    </row>
    <row r="154" spans="1:7" ht="15">
      <c r="A154" s="2" t="s">
        <v>136</v>
      </c>
      <c r="B154" s="4" t="s">
        <v>137</v>
      </c>
      <c r="C154" s="2">
        <v>590.68</v>
      </c>
      <c r="D154" s="1">
        <f t="shared" si="8"/>
        <v>679.2819999999999</v>
      </c>
      <c r="E154" s="2"/>
      <c r="F154" s="1"/>
      <c r="G154" s="9"/>
    </row>
    <row r="155" spans="1:7" ht="15">
      <c r="A155" s="2" t="s">
        <v>136</v>
      </c>
      <c r="B155" s="4" t="s">
        <v>138</v>
      </c>
      <c r="C155" s="2">
        <v>255.39</v>
      </c>
      <c r="D155" s="1">
        <f t="shared" si="8"/>
        <v>293.69849999999997</v>
      </c>
      <c r="E155" s="2"/>
      <c r="F155" s="1"/>
      <c r="G155" s="9"/>
    </row>
    <row r="156" spans="1:7" ht="15">
      <c r="A156" s="5" t="s">
        <v>136</v>
      </c>
      <c r="B156" s="4" t="s">
        <v>139</v>
      </c>
      <c r="C156" s="2">
        <v>303.25</v>
      </c>
      <c r="D156" s="1">
        <f t="shared" si="8"/>
        <v>348.7375</v>
      </c>
      <c r="E156" s="2"/>
      <c r="F156" s="1"/>
      <c r="G156" s="9"/>
    </row>
    <row r="157" spans="1:7" ht="15">
      <c r="A157" s="2" t="s">
        <v>136</v>
      </c>
      <c r="B157" s="4" t="s">
        <v>140</v>
      </c>
      <c r="C157" s="2">
        <v>199.58</v>
      </c>
      <c r="D157" s="1">
        <f t="shared" si="8"/>
        <v>229.51700000000002</v>
      </c>
      <c r="E157" s="2"/>
      <c r="F157" s="1"/>
      <c r="G157" s="9"/>
    </row>
    <row r="158" spans="1:7" ht="15">
      <c r="A158" s="2" t="s">
        <v>136</v>
      </c>
      <c r="B158" s="4" t="s">
        <v>141</v>
      </c>
      <c r="C158" s="2">
        <v>351.21</v>
      </c>
      <c r="D158" s="1">
        <f t="shared" si="8"/>
        <v>403.89149999999995</v>
      </c>
      <c r="E158" s="2"/>
      <c r="F158" s="1"/>
      <c r="G158" s="9"/>
    </row>
    <row r="159" spans="1:7" ht="15">
      <c r="A159" s="2"/>
      <c r="B159" s="4"/>
      <c r="C159" s="2">
        <f>SUM(C154:C158)</f>
        <v>1700.11</v>
      </c>
      <c r="D159" s="1">
        <f>SUM(D154:D158)</f>
        <v>1955.1264999999999</v>
      </c>
      <c r="E159" s="2">
        <v>1957</v>
      </c>
      <c r="F159" s="1">
        <f>C159*738/75811.53</f>
        <v>16.550004728832143</v>
      </c>
      <c r="G159" s="9">
        <f>E159-D159-F159</f>
        <v>-14.676504728831993</v>
      </c>
    </row>
    <row r="160" spans="1:7" ht="15">
      <c r="A160" s="2"/>
      <c r="B160" s="4"/>
      <c r="C160" s="2"/>
      <c r="D160" s="1"/>
      <c r="E160" s="2"/>
      <c r="F160" s="1"/>
      <c r="G160" s="9"/>
    </row>
    <row r="161" spans="1:7" ht="15">
      <c r="A161" s="5" t="s">
        <v>142</v>
      </c>
      <c r="B161" s="4" t="s">
        <v>143</v>
      </c>
      <c r="C161" s="2">
        <v>622.48</v>
      </c>
      <c r="D161" s="1">
        <f t="shared" si="8"/>
        <v>715.852</v>
      </c>
      <c r="E161" s="2">
        <v>716</v>
      </c>
      <c r="F161" s="1">
        <f>C161*738/75811.53</f>
        <v>6.059635519821326</v>
      </c>
      <c r="G161" s="9">
        <f>E161-D161-F161</f>
        <v>-5.911635519821301</v>
      </c>
    </row>
    <row r="162" spans="1:7" ht="15">
      <c r="A162" s="2"/>
      <c r="B162" s="4"/>
      <c r="C162" s="2"/>
      <c r="D162" s="1"/>
      <c r="E162" s="2"/>
      <c r="F162" s="1"/>
      <c r="G162" s="9"/>
    </row>
    <row r="163" spans="1:7" ht="15">
      <c r="A163" s="5" t="s">
        <v>144</v>
      </c>
      <c r="B163" s="4" t="s">
        <v>237</v>
      </c>
      <c r="C163" s="2">
        <f>973.62*3</f>
        <v>2920.86</v>
      </c>
      <c r="D163" s="1">
        <f t="shared" si="8"/>
        <v>3358.989</v>
      </c>
      <c r="E163" s="2">
        <v>3359</v>
      </c>
      <c r="F163" s="1">
        <f>C163*738/75811.53</f>
        <v>28.433599480184615</v>
      </c>
      <c r="G163" s="9">
        <f>E163-D163-F163</f>
        <v>-28.422599480184648</v>
      </c>
    </row>
    <row r="164" spans="1:7" ht="15">
      <c r="A164" s="2"/>
      <c r="B164" s="4"/>
      <c r="C164" s="2"/>
      <c r="D164" s="1"/>
      <c r="E164" s="2"/>
      <c r="F164" s="1"/>
      <c r="G164" s="9"/>
    </row>
    <row r="165" spans="1:7" ht="15">
      <c r="A165" s="2" t="s">
        <v>145</v>
      </c>
      <c r="B165" s="4" t="s">
        <v>146</v>
      </c>
      <c r="C165" s="2">
        <v>455.03</v>
      </c>
      <c r="D165" s="1">
        <f t="shared" si="8"/>
        <v>523.2845</v>
      </c>
      <c r="E165" s="2"/>
      <c r="F165" s="1"/>
      <c r="G165" s="9"/>
    </row>
    <row r="166" spans="1:7" ht="15">
      <c r="A166" s="2" t="s">
        <v>145</v>
      </c>
      <c r="B166" s="4" t="s">
        <v>147</v>
      </c>
      <c r="C166" s="2">
        <v>263.46</v>
      </c>
      <c r="D166" s="1">
        <f t="shared" si="8"/>
        <v>302.979</v>
      </c>
      <c r="E166" s="2"/>
      <c r="F166" s="1"/>
      <c r="G166" s="9"/>
    </row>
    <row r="167" spans="1:7" ht="15">
      <c r="A167" s="2" t="s">
        <v>145</v>
      </c>
      <c r="B167" s="4" t="s">
        <v>148</v>
      </c>
      <c r="C167" s="2">
        <v>446.91</v>
      </c>
      <c r="D167" s="1">
        <f t="shared" si="8"/>
        <v>513.9465</v>
      </c>
      <c r="E167" s="2"/>
      <c r="F167" s="1"/>
      <c r="G167" s="9"/>
    </row>
    <row r="168" spans="1:7" ht="15">
      <c r="A168" s="2" t="s">
        <v>145</v>
      </c>
      <c r="B168" s="4" t="s">
        <v>149</v>
      </c>
      <c r="C168" s="2">
        <v>199.55</v>
      </c>
      <c r="D168" s="1">
        <f t="shared" si="8"/>
        <v>229.48250000000002</v>
      </c>
      <c r="E168" s="2"/>
      <c r="F168" s="1"/>
      <c r="G168" s="9"/>
    </row>
    <row r="169" spans="1:7" ht="15">
      <c r="A169" s="2" t="s">
        <v>145</v>
      </c>
      <c r="B169" s="4" t="s">
        <v>150</v>
      </c>
      <c r="C169" s="2">
        <v>558.75</v>
      </c>
      <c r="D169" s="1">
        <f t="shared" si="8"/>
        <v>642.5625</v>
      </c>
      <c r="E169" s="2"/>
      <c r="F169" s="1"/>
      <c r="G169" s="9"/>
    </row>
    <row r="170" spans="1:7" ht="15">
      <c r="A170" s="2" t="s">
        <v>145</v>
      </c>
      <c r="B170" s="4" t="s">
        <v>151</v>
      </c>
      <c r="C170" s="2">
        <v>518.81</v>
      </c>
      <c r="D170" s="1">
        <f t="shared" si="8"/>
        <v>596.6315</v>
      </c>
      <c r="E170" s="2"/>
      <c r="F170" s="1"/>
      <c r="G170" s="9"/>
    </row>
    <row r="171" spans="1:7" ht="15">
      <c r="A171" s="2" t="s">
        <v>145</v>
      </c>
      <c r="B171" s="4" t="s">
        <v>152</v>
      </c>
      <c r="C171" s="2">
        <v>494.78</v>
      </c>
      <c r="D171" s="1">
        <f t="shared" si="8"/>
        <v>568.997</v>
      </c>
      <c r="E171" s="2"/>
      <c r="F171" s="1"/>
      <c r="G171" s="9"/>
    </row>
    <row r="172" spans="1:7" ht="15">
      <c r="A172" s="2"/>
      <c r="B172" s="4"/>
      <c r="C172" s="2">
        <f>SUM(C165:C171)</f>
        <v>2937.29</v>
      </c>
      <c r="D172" s="1">
        <f>SUM(D165:D171)</f>
        <v>3377.8835</v>
      </c>
      <c r="E172" s="2">
        <v>3380</v>
      </c>
      <c r="F172" s="1">
        <f>C172*738/75811.53</f>
        <v>28.59354005914404</v>
      </c>
      <c r="G172" s="9">
        <f>E172-D172-F172</f>
        <v>-26.477040059143953</v>
      </c>
    </row>
    <row r="173" spans="1:7" ht="15">
      <c r="A173" s="2"/>
      <c r="B173" s="4"/>
      <c r="C173" s="2"/>
      <c r="D173" s="1"/>
      <c r="E173" s="2"/>
      <c r="F173" s="1"/>
      <c r="G173" s="9"/>
    </row>
    <row r="174" spans="1:7" ht="15">
      <c r="A174" s="4" t="s">
        <v>153</v>
      </c>
      <c r="B174" s="4" t="s">
        <v>154</v>
      </c>
      <c r="C174" s="4">
        <v>88</v>
      </c>
      <c r="D174" s="1">
        <f>C174+C174*15%</f>
        <v>101.2</v>
      </c>
      <c r="E174" s="2">
        <v>102</v>
      </c>
      <c r="F174" s="1">
        <f>C174*738/75811.53</f>
        <v>0.8566506968003416</v>
      </c>
      <c r="G174" s="9">
        <f>E174-D174-F174</f>
        <v>-0.0566506968003444</v>
      </c>
    </row>
    <row r="175" spans="1:7" ht="15">
      <c r="A175" s="4"/>
      <c r="B175" s="4"/>
      <c r="C175" s="4"/>
      <c r="D175" s="1"/>
      <c r="E175" s="2"/>
      <c r="F175" s="1"/>
      <c r="G175" s="9"/>
    </row>
    <row r="176" spans="1:7" ht="15">
      <c r="A176" s="4" t="s">
        <v>155</v>
      </c>
      <c r="B176" s="4" t="s">
        <v>156</v>
      </c>
      <c r="C176" s="4">
        <v>320.15</v>
      </c>
      <c r="D176" s="1">
        <f>C176+C176*15%</f>
        <v>368.17249999999996</v>
      </c>
      <c r="E176" s="2"/>
      <c r="F176" s="1"/>
      <c r="G176" s="9"/>
    </row>
    <row r="177" spans="1:7" ht="15">
      <c r="A177" s="4" t="s">
        <v>155</v>
      </c>
      <c r="B177" s="4" t="s">
        <v>157</v>
      </c>
      <c r="C177" s="4">
        <v>367.37</v>
      </c>
      <c r="D177" s="1">
        <f>C177+C177*15%</f>
        <v>422.4755</v>
      </c>
      <c r="E177" s="2"/>
      <c r="F177" s="1"/>
      <c r="G177" s="9"/>
    </row>
    <row r="178" spans="1:7" ht="15">
      <c r="A178" s="4" t="s">
        <v>155</v>
      </c>
      <c r="B178" s="4" t="s">
        <v>158</v>
      </c>
      <c r="C178" s="4">
        <v>338.98</v>
      </c>
      <c r="D178" s="1">
        <f>C178+C178*15%</f>
        <v>389.827</v>
      </c>
      <c r="E178" s="2"/>
      <c r="F178" s="1"/>
      <c r="G178" s="9"/>
    </row>
    <row r="179" spans="1:7" ht="15">
      <c r="A179" s="4" t="s">
        <v>155</v>
      </c>
      <c r="B179" s="4" t="s">
        <v>159</v>
      </c>
      <c r="C179" s="4">
        <v>301.44</v>
      </c>
      <c r="D179" s="1">
        <f>C179+C179*15%</f>
        <v>346.656</v>
      </c>
      <c r="E179" s="2"/>
      <c r="F179" s="1"/>
      <c r="G179" s="9"/>
    </row>
    <row r="180" spans="1:7" ht="15">
      <c r="A180" s="4"/>
      <c r="B180" s="4"/>
      <c r="C180" s="4">
        <f>SUM(C176:C179)</f>
        <v>1327.94</v>
      </c>
      <c r="D180" s="1">
        <f>SUM(D176:D179)</f>
        <v>1527.1309999999999</v>
      </c>
      <c r="E180" s="2">
        <v>1529</v>
      </c>
      <c r="F180" s="1">
        <f>C180*738/75811.53</f>
        <v>12.927053708057338</v>
      </c>
      <c r="G180" s="9">
        <f>E180-D180-F180</f>
        <v>-11.058053708057196</v>
      </c>
    </row>
    <row r="181" spans="1:7" ht="15">
      <c r="A181" s="4"/>
      <c r="B181" s="4"/>
      <c r="C181" s="4"/>
      <c r="D181" s="1"/>
      <c r="E181" s="2"/>
      <c r="F181" s="1"/>
      <c r="G181" s="9"/>
    </row>
    <row r="182" spans="1:7" ht="15">
      <c r="A182" s="2" t="s">
        <v>160</v>
      </c>
      <c r="B182" s="4" t="s">
        <v>161</v>
      </c>
      <c r="C182" s="2">
        <v>295.36</v>
      </c>
      <c r="D182" s="1">
        <f aca="true" t="shared" si="9" ref="D182:D187">C182+C182*15%</f>
        <v>339.664</v>
      </c>
      <c r="E182" s="2"/>
      <c r="F182" s="1"/>
      <c r="G182" s="9"/>
    </row>
    <row r="183" spans="1:7" ht="15">
      <c r="A183" s="2" t="s">
        <v>160</v>
      </c>
      <c r="B183" s="4" t="s">
        <v>162</v>
      </c>
      <c r="C183" s="2">
        <v>654.39</v>
      </c>
      <c r="D183" s="1">
        <f t="shared" si="9"/>
        <v>752.5485</v>
      </c>
      <c r="E183" s="2"/>
      <c r="F183" s="1"/>
      <c r="G183" s="9"/>
    </row>
    <row r="184" spans="1:7" ht="15">
      <c r="A184" s="2" t="s">
        <v>160</v>
      </c>
      <c r="B184" s="4" t="s">
        <v>163</v>
      </c>
      <c r="C184" s="2">
        <v>526.71</v>
      </c>
      <c r="D184" s="1">
        <f t="shared" si="9"/>
        <v>605.7165</v>
      </c>
      <c r="E184" s="2"/>
      <c r="F184" s="1"/>
      <c r="G184" s="9"/>
    </row>
    <row r="185" spans="1:7" ht="15">
      <c r="A185" s="2" t="s">
        <v>160</v>
      </c>
      <c r="B185" s="4" t="s">
        <v>164</v>
      </c>
      <c r="C185" s="2">
        <v>367.1</v>
      </c>
      <c r="D185" s="1">
        <f t="shared" si="9"/>
        <v>422.165</v>
      </c>
      <c r="E185" s="2"/>
      <c r="F185" s="1"/>
      <c r="G185" s="9"/>
    </row>
    <row r="186" spans="1:7" ht="15">
      <c r="A186" s="2" t="s">
        <v>160</v>
      </c>
      <c r="B186" s="4" t="s">
        <v>165</v>
      </c>
      <c r="C186" s="2">
        <v>702.44</v>
      </c>
      <c r="D186" s="1">
        <f t="shared" si="9"/>
        <v>807.806</v>
      </c>
      <c r="E186" s="2"/>
      <c r="F186" s="1"/>
      <c r="G186" s="9"/>
    </row>
    <row r="187" spans="1:7" ht="15">
      <c r="A187" s="2" t="s">
        <v>160</v>
      </c>
      <c r="B187" s="4" t="s">
        <v>166</v>
      </c>
      <c r="C187" s="2">
        <v>566.74</v>
      </c>
      <c r="D187" s="1">
        <f t="shared" si="9"/>
        <v>651.751</v>
      </c>
      <c r="E187" s="2"/>
      <c r="F187" s="1"/>
      <c r="G187" s="9"/>
    </row>
    <row r="188" spans="1:7" ht="15">
      <c r="A188" s="2"/>
      <c r="B188" s="4"/>
      <c r="C188" s="2">
        <f>SUM(C182:C187)</f>
        <v>3112.74</v>
      </c>
      <c r="D188" s="1">
        <f>SUM(D182:D187)</f>
        <v>3579.651</v>
      </c>
      <c r="E188" s="2">
        <v>3582</v>
      </c>
      <c r="F188" s="1">
        <f>C188*738/75811.53</f>
        <v>30.301487385889715</v>
      </c>
      <c r="G188" s="9">
        <f>E188-D188-F188</f>
        <v>-27.952487385889555</v>
      </c>
    </row>
    <row r="189" spans="1:7" ht="15">
      <c r="A189" s="2"/>
      <c r="B189" s="4"/>
      <c r="C189" s="2"/>
      <c r="D189" s="1"/>
      <c r="E189" s="2"/>
      <c r="F189" s="1"/>
      <c r="G189" s="9"/>
    </row>
    <row r="190" spans="1:7" ht="15">
      <c r="A190" s="4" t="s">
        <v>167</v>
      </c>
      <c r="B190" s="4" t="s">
        <v>168</v>
      </c>
      <c r="C190" s="4">
        <v>367.24</v>
      </c>
      <c r="D190" s="1">
        <f>C190+C190*15%</f>
        <v>422.326</v>
      </c>
      <c r="E190" s="2"/>
      <c r="F190" s="1"/>
      <c r="G190" s="9"/>
    </row>
    <row r="191" spans="1:7" ht="15">
      <c r="A191" s="4" t="s">
        <v>167</v>
      </c>
      <c r="B191" s="4" t="s">
        <v>169</v>
      </c>
      <c r="C191" s="4">
        <v>249.1</v>
      </c>
      <c r="D191" s="1">
        <f>C191+C191*15%</f>
        <v>286.465</v>
      </c>
      <c r="E191" s="2"/>
      <c r="F191" s="1"/>
      <c r="G191" s="9"/>
    </row>
    <row r="192" spans="1:7" ht="15">
      <c r="A192" s="4"/>
      <c r="B192" s="4"/>
      <c r="C192" s="4">
        <f>SUM(C190:C191)</f>
        <v>616.34</v>
      </c>
      <c r="D192" s="1">
        <f>SUM(D190:D191)</f>
        <v>708.7909999999999</v>
      </c>
      <c r="E192" s="2">
        <v>710</v>
      </c>
      <c r="F192" s="1">
        <f>C192*738/75811.53</f>
        <v>5.999864664385484</v>
      </c>
      <c r="G192" s="9">
        <f>E192-D192-F192</f>
        <v>-4.790864664385424</v>
      </c>
    </row>
    <row r="193" spans="1:7" ht="15">
      <c r="A193" s="4"/>
      <c r="B193" s="4"/>
      <c r="C193" s="4"/>
      <c r="D193" s="1"/>
      <c r="E193" s="2"/>
      <c r="F193" s="1"/>
      <c r="G193" s="9"/>
    </row>
    <row r="194" spans="1:7" ht="15">
      <c r="A194" s="2" t="s">
        <v>170</v>
      </c>
      <c r="B194" s="4" t="s">
        <v>171</v>
      </c>
      <c r="C194" s="2">
        <v>169.59</v>
      </c>
      <c r="D194" s="1">
        <f>C194+C194*15%</f>
        <v>195.0285</v>
      </c>
      <c r="E194" s="2"/>
      <c r="F194" s="1"/>
      <c r="G194" s="9"/>
    </row>
    <row r="195" spans="1:7" ht="15">
      <c r="A195" s="2" t="s">
        <v>170</v>
      </c>
      <c r="B195" s="4" t="s">
        <v>172</v>
      </c>
      <c r="C195" s="2">
        <v>62.22</v>
      </c>
      <c r="D195" s="1">
        <f>C195+C195*15%</f>
        <v>71.553</v>
      </c>
      <c r="E195" s="2"/>
      <c r="F195" s="1"/>
      <c r="G195" s="9"/>
    </row>
    <row r="196" spans="1:7" ht="15">
      <c r="A196" s="2" t="s">
        <v>170</v>
      </c>
      <c r="B196" s="4" t="s">
        <v>173</v>
      </c>
      <c r="C196" s="2">
        <v>207.5</v>
      </c>
      <c r="D196" s="1">
        <f>C196+C196*15%</f>
        <v>238.625</v>
      </c>
      <c r="E196" s="2"/>
      <c r="F196" s="1"/>
      <c r="G196" s="9"/>
    </row>
    <row r="197" spans="1:7" ht="15">
      <c r="A197" s="2" t="s">
        <v>170</v>
      </c>
      <c r="B197" s="4" t="s">
        <v>174</v>
      </c>
      <c r="C197" s="2">
        <v>191.65</v>
      </c>
      <c r="D197" s="1">
        <f>C197+C197*15%</f>
        <v>220.3975</v>
      </c>
      <c r="E197" s="2"/>
      <c r="F197" s="1"/>
      <c r="G197" s="9"/>
    </row>
    <row r="198" spans="1:7" ht="15">
      <c r="A198" s="5" t="s">
        <v>170</v>
      </c>
      <c r="B198" s="4" t="s">
        <v>175</v>
      </c>
      <c r="C198" s="2">
        <v>101.74</v>
      </c>
      <c r="D198" s="1">
        <f>C198+C198*15%</f>
        <v>117.00099999999999</v>
      </c>
      <c r="E198" s="2"/>
      <c r="F198" s="1"/>
      <c r="G198" s="9"/>
    </row>
    <row r="199" spans="1:7" ht="15">
      <c r="A199" s="2"/>
      <c r="B199" s="4"/>
      <c r="C199" s="2">
        <f>SUM(C194:C198)</f>
        <v>732.7</v>
      </c>
      <c r="D199" s="1">
        <f>SUM(D194:D198)</f>
        <v>842.605</v>
      </c>
      <c r="E199" s="2">
        <v>846</v>
      </c>
      <c r="F199" s="1">
        <f>C199*738/75811.53</f>
        <v>7.132590517563753</v>
      </c>
      <c r="G199" s="9">
        <f>E199-D199-F199</f>
        <v>-3.7375905175637714</v>
      </c>
    </row>
    <row r="200" spans="1:7" ht="15">
      <c r="A200" s="2"/>
      <c r="B200" s="4"/>
      <c r="C200" s="2"/>
      <c r="D200" s="1"/>
      <c r="E200" s="2"/>
      <c r="F200" s="1"/>
      <c r="G200" s="9"/>
    </row>
    <row r="201" spans="1:7" ht="15">
      <c r="A201" s="4" t="s">
        <v>176</v>
      </c>
      <c r="B201" s="4" t="s">
        <v>177</v>
      </c>
      <c r="C201" s="4">
        <v>263.65</v>
      </c>
      <c r="D201" s="1">
        <f aca="true" t="shared" si="10" ref="D201:D206">C201+C201*15%</f>
        <v>303.1975</v>
      </c>
      <c r="E201" s="2"/>
      <c r="F201" s="1"/>
      <c r="G201" s="9"/>
    </row>
    <row r="202" spans="1:7" ht="15">
      <c r="A202" s="4" t="s">
        <v>176</v>
      </c>
      <c r="B202" s="4" t="s">
        <v>178</v>
      </c>
      <c r="C202" s="4">
        <v>335.2</v>
      </c>
      <c r="D202" s="1">
        <f t="shared" si="10"/>
        <v>385.47999999999996</v>
      </c>
      <c r="E202" s="2"/>
      <c r="F202" s="1"/>
      <c r="G202" s="9"/>
    </row>
    <row r="203" spans="1:7" ht="15">
      <c r="A203" s="4" t="s">
        <v>176</v>
      </c>
      <c r="B203" s="4" t="s">
        <v>179</v>
      </c>
      <c r="C203" s="4">
        <v>239.42</v>
      </c>
      <c r="D203" s="1">
        <f t="shared" si="10"/>
        <v>275.33299999999997</v>
      </c>
      <c r="E203" s="2"/>
      <c r="F203" s="1"/>
      <c r="G203" s="9"/>
    </row>
    <row r="204" spans="1:7" ht="15">
      <c r="A204" s="4" t="s">
        <v>176</v>
      </c>
      <c r="B204" s="4" t="s">
        <v>180</v>
      </c>
      <c r="C204" s="4">
        <v>546.35</v>
      </c>
      <c r="D204" s="1">
        <f t="shared" si="10"/>
        <v>628.3025</v>
      </c>
      <c r="E204" s="2"/>
      <c r="F204" s="1"/>
      <c r="G204" s="9"/>
    </row>
    <row r="205" spans="1:7" ht="15">
      <c r="A205" s="4" t="s">
        <v>176</v>
      </c>
      <c r="B205" s="4" t="s">
        <v>181</v>
      </c>
      <c r="C205" s="4">
        <v>654.39</v>
      </c>
      <c r="D205" s="1">
        <f t="shared" si="10"/>
        <v>752.5485</v>
      </c>
      <c r="E205" s="2"/>
      <c r="F205" s="1"/>
      <c r="G205" s="9"/>
    </row>
    <row r="206" spans="1:7" ht="15">
      <c r="A206" s="4" t="s">
        <v>176</v>
      </c>
      <c r="B206" s="4" t="s">
        <v>182</v>
      </c>
      <c r="C206" s="4">
        <v>271.35</v>
      </c>
      <c r="D206" s="1">
        <f t="shared" si="10"/>
        <v>312.0525</v>
      </c>
      <c r="E206" s="2"/>
      <c r="F206" s="1"/>
      <c r="G206" s="9"/>
    </row>
    <row r="207" spans="1:7" ht="15">
      <c r="A207" s="4"/>
      <c r="B207" s="4"/>
      <c r="C207" s="4">
        <f>SUM(C201:C206)</f>
        <v>2310.3599999999997</v>
      </c>
      <c r="D207" s="1">
        <f>SUM(D201:D206)</f>
        <v>2656.9139999999998</v>
      </c>
      <c r="E207" s="2">
        <v>2661</v>
      </c>
      <c r="F207" s="1">
        <f>C207*738/75811.53</f>
        <v>22.490585271132236</v>
      </c>
      <c r="G207" s="9">
        <f>E207-D207-F207</f>
        <v>-18.404585271131996</v>
      </c>
    </row>
    <row r="208" spans="1:7" ht="15">
      <c r="A208" s="4"/>
      <c r="B208" s="4"/>
      <c r="C208" s="4"/>
      <c r="D208" s="1"/>
      <c r="E208" s="2"/>
      <c r="F208" s="1"/>
      <c r="G208" s="9"/>
    </row>
    <row r="209" spans="1:7" ht="15">
      <c r="A209" s="2" t="s">
        <v>183</v>
      </c>
      <c r="B209" s="4" t="s">
        <v>184</v>
      </c>
      <c r="C209" s="2">
        <v>231.49</v>
      </c>
      <c r="D209" s="1">
        <f>C209+C209*15%</f>
        <v>266.2135</v>
      </c>
      <c r="E209" s="2"/>
      <c r="F209" s="1"/>
      <c r="G209" s="9"/>
    </row>
    <row r="210" spans="1:7" ht="15">
      <c r="A210" s="2" t="s">
        <v>183</v>
      </c>
      <c r="B210" s="4" t="s">
        <v>185</v>
      </c>
      <c r="C210" s="2">
        <v>311.24</v>
      </c>
      <c r="D210" s="1">
        <f>C210+C210*15%</f>
        <v>357.926</v>
      </c>
      <c r="E210" s="2"/>
      <c r="F210" s="1"/>
      <c r="G210" s="9"/>
    </row>
    <row r="211" spans="1:7" ht="15">
      <c r="A211" s="2" t="s">
        <v>183</v>
      </c>
      <c r="B211" s="4" t="s">
        <v>186</v>
      </c>
      <c r="C211" s="2">
        <v>175.01</v>
      </c>
      <c r="D211" s="1">
        <f>C211+C211*15%</f>
        <v>201.26149999999998</v>
      </c>
      <c r="E211" s="2"/>
      <c r="F211" s="1"/>
      <c r="G211" s="9"/>
    </row>
    <row r="212" spans="1:7" ht="15">
      <c r="A212" s="5" t="s">
        <v>183</v>
      </c>
      <c r="B212" s="4" t="s">
        <v>187</v>
      </c>
      <c r="C212" s="2">
        <v>197.6</v>
      </c>
      <c r="D212" s="1">
        <f>C212+C212*15%</f>
        <v>227.23999999999998</v>
      </c>
      <c r="E212" s="2"/>
      <c r="F212" s="1"/>
      <c r="G212" s="9"/>
    </row>
    <row r="213" spans="1:7" ht="15">
      <c r="A213" s="2" t="s">
        <v>183</v>
      </c>
      <c r="B213" s="4" t="s">
        <v>188</v>
      </c>
      <c r="C213" s="2">
        <v>197.93</v>
      </c>
      <c r="D213" s="1">
        <f>C213+C213*15%</f>
        <v>227.61950000000002</v>
      </c>
      <c r="E213" s="2"/>
      <c r="F213" s="1"/>
      <c r="G213" s="9"/>
    </row>
    <row r="214" spans="1:7" ht="15">
      <c r="A214" s="2"/>
      <c r="B214" s="4"/>
      <c r="C214" s="2">
        <f>SUM(C209:C213)</f>
        <v>1113.27</v>
      </c>
      <c r="D214" s="1">
        <f>SUM(D209:D213)</f>
        <v>1280.2604999999999</v>
      </c>
      <c r="E214" s="2">
        <v>1283</v>
      </c>
      <c r="F214" s="1">
        <f>C214*738/75811.53</f>
        <v>10.837312741214959</v>
      </c>
      <c r="G214" s="9">
        <f>E214-D214-F214</f>
        <v>-8.097812741214824</v>
      </c>
    </row>
    <row r="215" spans="1:7" ht="15">
      <c r="A215" s="2"/>
      <c r="B215" s="4"/>
      <c r="C215" s="2"/>
      <c r="D215" s="1"/>
      <c r="E215" s="2"/>
      <c r="F215" s="1"/>
      <c r="G215" s="9"/>
    </row>
    <row r="216" spans="1:7" ht="15">
      <c r="A216" s="4" t="s">
        <v>189</v>
      </c>
      <c r="B216" s="4" t="s">
        <v>190</v>
      </c>
      <c r="C216" s="4">
        <v>90.48</v>
      </c>
      <c r="D216" s="1">
        <f>C216+C216*15%</f>
        <v>104.052</v>
      </c>
      <c r="E216" s="2"/>
      <c r="F216" s="1"/>
      <c r="G216" s="9"/>
    </row>
    <row r="217" spans="1:7" ht="15">
      <c r="A217" s="4" t="s">
        <v>189</v>
      </c>
      <c r="B217" s="4" t="s">
        <v>191</v>
      </c>
      <c r="C217" s="4">
        <v>1197.06</v>
      </c>
      <c r="D217" s="1">
        <f>C217+C217*15%</f>
        <v>1376.619</v>
      </c>
      <c r="E217" s="2"/>
      <c r="F217" s="1"/>
      <c r="G217" s="9"/>
    </row>
    <row r="218" spans="1:7" ht="15">
      <c r="A218" s="4"/>
      <c r="B218" s="4"/>
      <c r="C218" s="4">
        <f>SUM(C216:C217)</f>
        <v>1287.54</v>
      </c>
      <c r="D218" s="1">
        <f>SUM(D216:D217)</f>
        <v>1480.6709999999998</v>
      </c>
      <c r="E218" s="2">
        <v>1482</v>
      </c>
      <c r="F218" s="1">
        <f>C218*738/75811.53</f>
        <v>12.533773160889908</v>
      </c>
      <c r="G218" s="9">
        <f>E218-D218-F218</f>
        <v>-11.20477316088973</v>
      </c>
    </row>
    <row r="219" spans="1:7" ht="15">
      <c r="A219" s="4"/>
      <c r="B219" s="4"/>
      <c r="C219" s="4"/>
      <c r="D219" s="1"/>
      <c r="E219" s="2"/>
      <c r="F219" s="1"/>
      <c r="G219" s="9"/>
    </row>
    <row r="220" spans="1:7" ht="15">
      <c r="A220" s="4" t="s">
        <v>192</v>
      </c>
      <c r="B220" s="4" t="s">
        <v>179</v>
      </c>
      <c r="C220" s="4">
        <v>239.42</v>
      </c>
      <c r="D220" s="1">
        <f>C220+C220*15%</f>
        <v>275.33299999999997</v>
      </c>
      <c r="E220" s="2"/>
      <c r="F220" s="1"/>
      <c r="G220" s="9"/>
    </row>
    <row r="221" spans="1:7" ht="15">
      <c r="A221" s="4" t="s">
        <v>192</v>
      </c>
      <c r="B221" s="4" t="s">
        <v>193</v>
      </c>
      <c r="C221" s="4">
        <v>271.35</v>
      </c>
      <c r="D221" s="1">
        <f>C221+C221*15%</f>
        <v>312.0525</v>
      </c>
      <c r="E221" s="2"/>
      <c r="F221" s="1"/>
      <c r="G221" s="9"/>
    </row>
    <row r="222" spans="1:7" ht="15">
      <c r="A222" s="4" t="s">
        <v>192</v>
      </c>
      <c r="B222" s="4" t="s">
        <v>194</v>
      </c>
      <c r="C222" s="4">
        <v>373.23</v>
      </c>
      <c r="D222" s="1">
        <f>C222+C222*15%</f>
        <v>429.21450000000004</v>
      </c>
      <c r="E222" s="2"/>
      <c r="F222" s="1"/>
      <c r="G222" s="9"/>
    </row>
    <row r="223" spans="1:7" ht="15">
      <c r="A223" s="4"/>
      <c r="B223" s="4"/>
      <c r="C223" s="4">
        <f>SUM(C220:C222)</f>
        <v>884</v>
      </c>
      <c r="D223" s="1">
        <f>SUM(D220:D222)</f>
        <v>1016.6</v>
      </c>
      <c r="E223" s="2">
        <v>1019</v>
      </c>
      <c r="F223" s="1">
        <f>C223*738/75811.53</f>
        <v>8.605445636039795</v>
      </c>
      <c r="G223" s="9">
        <f>E223-D223-F223</f>
        <v>-6.205445636039817</v>
      </c>
    </row>
    <row r="224" spans="1:7" ht="15">
      <c r="A224" s="4"/>
      <c r="B224" s="4"/>
      <c r="C224" s="4"/>
      <c r="D224" s="1"/>
      <c r="E224" s="2"/>
      <c r="F224" s="1"/>
      <c r="G224" s="9"/>
    </row>
    <row r="225" spans="1:7" ht="15">
      <c r="A225" s="2" t="s">
        <v>195</v>
      </c>
      <c r="B225" s="4" t="s">
        <v>196</v>
      </c>
      <c r="C225" s="2">
        <v>383.14</v>
      </c>
      <c r="D225" s="1">
        <f aca="true" t="shared" si="11" ref="D225:D231">C225+C225*15%</f>
        <v>440.611</v>
      </c>
      <c r="E225" s="2"/>
      <c r="F225" s="1"/>
      <c r="G225" s="9"/>
    </row>
    <row r="226" spans="1:7" ht="15">
      <c r="A226" s="2" t="s">
        <v>195</v>
      </c>
      <c r="B226" s="4" t="s">
        <v>197</v>
      </c>
      <c r="C226" s="2">
        <v>686.32</v>
      </c>
      <c r="D226" s="1">
        <f t="shared" si="11"/>
        <v>789.268</v>
      </c>
      <c r="E226" s="2"/>
      <c r="F226" s="1"/>
      <c r="G226" s="9"/>
    </row>
    <row r="227" spans="1:7" ht="15">
      <c r="A227" s="2" t="s">
        <v>195</v>
      </c>
      <c r="B227" s="4" t="s">
        <v>198</v>
      </c>
      <c r="C227" s="2">
        <v>311.24</v>
      </c>
      <c r="D227" s="1">
        <f t="shared" si="11"/>
        <v>357.926</v>
      </c>
      <c r="E227" s="2"/>
      <c r="F227" s="1"/>
      <c r="G227" s="9"/>
    </row>
    <row r="228" spans="1:7" ht="15">
      <c r="A228" s="2" t="s">
        <v>195</v>
      </c>
      <c r="B228" s="4" t="s">
        <v>199</v>
      </c>
      <c r="C228" s="2">
        <v>239.42</v>
      </c>
      <c r="D228" s="1">
        <f t="shared" si="11"/>
        <v>275.33299999999997</v>
      </c>
      <c r="E228" s="2"/>
      <c r="F228" s="1"/>
      <c r="G228" s="9"/>
    </row>
    <row r="229" spans="1:7" ht="15">
      <c r="A229" s="2" t="s">
        <v>195</v>
      </c>
      <c r="B229" s="4" t="s">
        <v>200</v>
      </c>
      <c r="C229" s="2">
        <v>606.51</v>
      </c>
      <c r="D229" s="1">
        <f t="shared" si="11"/>
        <v>697.4865</v>
      </c>
      <c r="E229" s="2"/>
      <c r="F229" s="1"/>
      <c r="G229" s="9"/>
    </row>
    <row r="230" spans="1:7" ht="15">
      <c r="A230" s="2" t="s">
        <v>195</v>
      </c>
      <c r="B230" s="4" t="s">
        <v>201</v>
      </c>
      <c r="C230" s="2">
        <v>743.88</v>
      </c>
      <c r="D230" s="1">
        <f t="shared" si="11"/>
        <v>855.462</v>
      </c>
      <c r="E230" s="2"/>
      <c r="F230" s="1"/>
      <c r="G230" s="9"/>
    </row>
    <row r="231" spans="1:7" ht="15">
      <c r="A231" s="5" t="s">
        <v>195</v>
      </c>
      <c r="B231" s="4" t="s">
        <v>202</v>
      </c>
      <c r="C231" s="2">
        <v>922.79</v>
      </c>
      <c r="D231" s="1">
        <f t="shared" si="11"/>
        <v>1061.2085</v>
      </c>
      <c r="E231" s="2"/>
      <c r="F231" s="1"/>
      <c r="G231" s="9"/>
    </row>
    <row r="232" spans="1:7" ht="15">
      <c r="A232" s="2"/>
      <c r="B232" s="4"/>
      <c r="C232" s="2">
        <f>SUM(C225:C231)</f>
        <v>3893.3</v>
      </c>
      <c r="D232" s="1">
        <f>SUM(D225:D231)</f>
        <v>4477.295</v>
      </c>
      <c r="E232" s="2">
        <v>4481</v>
      </c>
      <c r="F232" s="1">
        <f>C232*738/75811.53</f>
        <v>37.89997906650875</v>
      </c>
      <c r="G232" s="9">
        <f>E232-D232-F232</f>
        <v>-34.19497906650882</v>
      </c>
    </row>
    <row r="233" spans="1:7" ht="15">
      <c r="A233" s="2"/>
      <c r="B233" s="4"/>
      <c r="C233" s="2"/>
      <c r="D233" s="1"/>
      <c r="E233" s="2"/>
      <c r="F233" s="1"/>
      <c r="G233" s="9"/>
    </row>
    <row r="234" spans="1:7" ht="15">
      <c r="A234" s="6" t="s">
        <v>203</v>
      </c>
      <c r="B234" s="4" t="s">
        <v>204</v>
      </c>
      <c r="C234" s="4">
        <v>593.23</v>
      </c>
      <c r="D234" s="1">
        <f>C234+C234*15%</f>
        <v>682.2145</v>
      </c>
      <c r="E234" s="2">
        <v>700</v>
      </c>
      <c r="F234" s="1">
        <f>C234*738/75811.53</f>
        <v>5.774896509805303</v>
      </c>
      <c r="G234" s="9">
        <f>E234-D234-F234</f>
        <v>12.010603490194654</v>
      </c>
    </row>
    <row r="235" spans="1:7" ht="15">
      <c r="A235" s="2"/>
      <c r="B235" s="4"/>
      <c r="C235" s="2"/>
      <c r="D235" s="1"/>
      <c r="E235" s="2"/>
      <c r="F235" s="1"/>
      <c r="G235" s="9"/>
    </row>
    <row r="236" spans="1:7" ht="15">
      <c r="A236" s="4" t="s">
        <v>205</v>
      </c>
      <c r="B236" s="4" t="s">
        <v>206</v>
      </c>
      <c r="C236" s="4">
        <v>682.89</v>
      </c>
      <c r="D236" s="1">
        <f>C236+C236*15%</f>
        <v>785.3235</v>
      </c>
      <c r="E236" s="2">
        <v>790</v>
      </c>
      <c r="F236" s="1">
        <f>C236*738/75811.53</f>
        <v>6.647706753840742</v>
      </c>
      <c r="G236" s="9">
        <f>E236-D236-F236</f>
        <v>-1.9712067538407094</v>
      </c>
    </row>
    <row r="237" spans="1:7" ht="15">
      <c r="A237" s="4"/>
      <c r="B237" s="4"/>
      <c r="C237" s="4"/>
      <c r="D237" s="1"/>
      <c r="E237" s="2"/>
      <c r="F237" s="1"/>
      <c r="G237" s="9"/>
    </row>
    <row r="238" spans="1:7" ht="15">
      <c r="A238" s="4" t="s">
        <v>207</v>
      </c>
      <c r="B238" s="4" t="s">
        <v>208</v>
      </c>
      <c r="C238" s="4">
        <v>494.9</v>
      </c>
      <c r="D238" s="1">
        <f>C238+C238*15%</f>
        <v>569.135</v>
      </c>
      <c r="E238" s="2"/>
      <c r="F238" s="1"/>
      <c r="G238" s="9"/>
    </row>
    <row r="239" spans="1:7" ht="15">
      <c r="A239" s="4" t="s">
        <v>207</v>
      </c>
      <c r="B239" s="4" t="s">
        <v>209</v>
      </c>
      <c r="C239" s="4">
        <v>462.86</v>
      </c>
      <c r="D239" s="1">
        <f>C239+C239*15%</f>
        <v>532.289</v>
      </c>
      <c r="E239" s="2"/>
      <c r="F239" s="1"/>
      <c r="G239" s="9"/>
    </row>
    <row r="240" spans="1:7" ht="15">
      <c r="A240" s="4" t="s">
        <v>207</v>
      </c>
      <c r="B240" s="4" t="s">
        <v>210</v>
      </c>
      <c r="C240" s="4">
        <v>271.35</v>
      </c>
      <c r="D240" s="1">
        <f>C240+C240*15%</f>
        <v>312.0525</v>
      </c>
      <c r="E240" s="2"/>
      <c r="F240" s="1"/>
      <c r="G240" s="9"/>
    </row>
    <row r="241" spans="1:7" ht="15">
      <c r="A241" s="4" t="s">
        <v>207</v>
      </c>
      <c r="B241" s="4" t="s">
        <v>211</v>
      </c>
      <c r="C241" s="4">
        <v>311.36</v>
      </c>
      <c r="D241" s="1">
        <f>C241+C241*15%</f>
        <v>358.064</v>
      </c>
      <c r="E241" s="2"/>
      <c r="F241" s="1"/>
      <c r="G241" s="9"/>
    </row>
    <row r="242" spans="1:7" ht="15">
      <c r="A242" s="4" t="s">
        <v>207</v>
      </c>
      <c r="B242" s="4" t="s">
        <v>212</v>
      </c>
      <c r="C242" s="4">
        <v>263.46</v>
      </c>
      <c r="D242" s="1">
        <f>C242+C242*15%</f>
        <v>302.979</v>
      </c>
      <c r="E242" s="2"/>
      <c r="F242" s="1"/>
      <c r="G242" s="9"/>
    </row>
    <row r="243" spans="1:7" ht="15">
      <c r="A243" s="4"/>
      <c r="B243" s="4"/>
      <c r="C243" s="4">
        <f>SUM(C238:C242)</f>
        <v>1803.9300000000003</v>
      </c>
      <c r="D243" s="1">
        <f>SUM(D238:D242)</f>
        <v>2074.5195</v>
      </c>
      <c r="E243" s="7">
        <v>1900</v>
      </c>
      <c r="F243" s="1">
        <f>C243*738/75811.53</f>
        <v>17.56065785771637</v>
      </c>
      <c r="G243" s="9">
        <f>E243-D243-F243</f>
        <v>-192.08015785771624</v>
      </c>
    </row>
    <row r="244" spans="1:7" ht="15">
      <c r="A244" s="4"/>
      <c r="B244" s="4"/>
      <c r="C244" s="4"/>
      <c r="D244" s="1"/>
      <c r="E244" s="2"/>
      <c r="F244" s="1"/>
      <c r="G244" s="9"/>
    </row>
    <row r="245" spans="1:7" ht="15">
      <c r="A245" s="4" t="s">
        <v>213</v>
      </c>
      <c r="B245" s="4" t="s">
        <v>214</v>
      </c>
      <c r="C245" s="4">
        <v>175.01</v>
      </c>
      <c r="D245" s="1">
        <f>C245+C245*15%</f>
        <v>201.26149999999998</v>
      </c>
      <c r="E245" s="2"/>
      <c r="F245" s="1"/>
      <c r="G245" s="9"/>
    </row>
    <row r="246" spans="1:7" ht="15">
      <c r="A246" s="4" t="s">
        <v>213</v>
      </c>
      <c r="B246" s="4" t="s">
        <v>215</v>
      </c>
      <c r="C246" s="4">
        <v>209.24</v>
      </c>
      <c r="D246" s="1">
        <f>C246+C246*15%</f>
        <v>240.626</v>
      </c>
      <c r="E246" s="2"/>
      <c r="F246" s="1"/>
      <c r="G246" s="9"/>
    </row>
    <row r="247" spans="1:7" ht="15">
      <c r="A247" s="4" t="s">
        <v>213</v>
      </c>
      <c r="B247" s="4" t="s">
        <v>216</v>
      </c>
      <c r="C247" s="4">
        <v>356.27</v>
      </c>
      <c r="D247" s="1">
        <f>C247+C247*15%</f>
        <v>409.71049999999997</v>
      </c>
      <c r="E247" s="2"/>
      <c r="F247" s="1"/>
      <c r="G247" s="9"/>
    </row>
    <row r="248" spans="1:7" ht="15">
      <c r="A248" s="4" t="s">
        <v>213</v>
      </c>
      <c r="B248" s="4" t="s">
        <v>217</v>
      </c>
      <c r="C248" s="4">
        <v>356.27</v>
      </c>
      <c r="D248" s="1">
        <f>C248+C248*15%</f>
        <v>409.71049999999997</v>
      </c>
      <c r="E248" s="2"/>
      <c r="F248" s="1"/>
      <c r="G248" s="9"/>
    </row>
    <row r="249" spans="1:7" ht="15">
      <c r="A249" s="4"/>
      <c r="B249" s="4"/>
      <c r="C249" s="4">
        <f>SUM(C245:C248)</f>
        <v>1096.79</v>
      </c>
      <c r="D249" s="1">
        <f>SUM(D245:D248)</f>
        <v>1261.3084999999999</v>
      </c>
      <c r="E249" s="2">
        <v>1263</v>
      </c>
      <c r="F249" s="1">
        <f>C249*738/75811.53</f>
        <v>10.676885428905075</v>
      </c>
      <c r="G249" s="9">
        <f>E249-D249-F249</f>
        <v>-8.985385428904943</v>
      </c>
    </row>
    <row r="250" spans="1:7" ht="15">
      <c r="A250" s="4"/>
      <c r="B250" s="4"/>
      <c r="C250" s="4"/>
      <c r="D250" s="1"/>
      <c r="E250" s="2"/>
      <c r="F250" s="1"/>
      <c r="G250" s="9"/>
    </row>
    <row r="251" spans="1:7" ht="15">
      <c r="A251" s="2" t="s">
        <v>218</v>
      </c>
      <c r="B251" s="4" t="s">
        <v>219</v>
      </c>
      <c r="C251" s="2">
        <v>333.51</v>
      </c>
      <c r="D251" s="1">
        <f>C251+C251*15%</f>
        <v>383.5365</v>
      </c>
      <c r="E251" s="2"/>
      <c r="F251" s="1"/>
      <c r="G251" s="9"/>
    </row>
    <row r="252" spans="1:7" ht="15">
      <c r="A252" s="2" t="s">
        <v>218</v>
      </c>
      <c r="B252" s="4" t="s">
        <v>220</v>
      </c>
      <c r="C252" s="2">
        <v>203.5</v>
      </c>
      <c r="D252" s="1">
        <f>C252+C252*15%</f>
        <v>234.025</v>
      </c>
      <c r="E252" s="2"/>
      <c r="F252" s="1"/>
      <c r="G252" s="9"/>
    </row>
    <row r="253" spans="1:7" ht="15">
      <c r="A253" s="2"/>
      <c r="B253" s="4"/>
      <c r="C253" s="2">
        <f>SUM(C251:C252)</f>
        <v>537.01</v>
      </c>
      <c r="D253" s="1">
        <f>SUM(D251:D252)</f>
        <v>617.5615</v>
      </c>
      <c r="E253" s="2">
        <v>619</v>
      </c>
      <c r="F253" s="1">
        <f>C253*738/75811.53</f>
        <v>5.2276135305539935</v>
      </c>
      <c r="G253" s="9">
        <f>E253-D253-F253</f>
        <v>-3.789113530554017</v>
      </c>
    </row>
    <row r="254" spans="1:7" ht="15">
      <c r="A254" s="2"/>
      <c r="B254" s="4"/>
      <c r="C254" s="2"/>
      <c r="D254" s="1"/>
      <c r="E254" s="2"/>
      <c r="F254" s="1"/>
      <c r="G254" s="9"/>
    </row>
    <row r="255" spans="1:7" ht="15">
      <c r="A255" s="4" t="s">
        <v>221</v>
      </c>
      <c r="B255" s="4" t="s">
        <v>222</v>
      </c>
      <c r="C255" s="4">
        <v>186.67</v>
      </c>
      <c r="D255" s="1">
        <f>C255+C255*15%</f>
        <v>214.67049999999998</v>
      </c>
      <c r="E255" s="2"/>
      <c r="F255" s="1"/>
      <c r="G255" s="9"/>
    </row>
    <row r="256" spans="1:7" ht="15">
      <c r="A256" s="4" t="s">
        <v>221</v>
      </c>
      <c r="B256" s="4" t="s">
        <v>223</v>
      </c>
      <c r="C256" s="4">
        <v>67.84</v>
      </c>
      <c r="D256" s="1">
        <f>C256+C256*15%</f>
        <v>78.016</v>
      </c>
      <c r="E256" s="2"/>
      <c r="F256" s="1"/>
      <c r="G256" s="9"/>
    </row>
    <row r="257" spans="1:7" ht="15">
      <c r="A257" s="4" t="s">
        <v>221</v>
      </c>
      <c r="B257" s="4" t="s">
        <v>224</v>
      </c>
      <c r="C257" s="4">
        <v>152.88</v>
      </c>
      <c r="D257" s="1">
        <f>C257+C257*15%</f>
        <v>175.81199999999998</v>
      </c>
      <c r="E257" s="2"/>
      <c r="F257" s="1"/>
      <c r="G257" s="9"/>
    </row>
    <row r="258" spans="1:7" ht="15">
      <c r="A258" s="4" t="s">
        <v>221</v>
      </c>
      <c r="B258" s="4" t="s">
        <v>225</v>
      </c>
      <c r="C258" s="4">
        <v>196.59</v>
      </c>
      <c r="D258" s="1">
        <f>C258+C258*15%</f>
        <v>226.0785</v>
      </c>
      <c r="E258" s="2"/>
      <c r="F258" s="1"/>
      <c r="G258" s="9"/>
    </row>
    <row r="259" spans="1:7" ht="15">
      <c r="A259" s="4"/>
      <c r="B259" s="4"/>
      <c r="C259" s="4">
        <f>SUM(C255:C258)</f>
        <v>603.98</v>
      </c>
      <c r="D259" s="1">
        <f>SUM(D255:D258)</f>
        <v>694.5769999999999</v>
      </c>
      <c r="E259" s="2">
        <v>697</v>
      </c>
      <c r="F259" s="1">
        <f>C259*738/75811.53</f>
        <v>5.879544180153071</v>
      </c>
      <c r="G259" s="9">
        <f>E259-D259-F259</f>
        <v>-3.4565441801529557</v>
      </c>
    </row>
    <row r="260" spans="1:7" ht="15">
      <c r="A260" s="4"/>
      <c r="B260" s="4"/>
      <c r="C260" s="4"/>
      <c r="D260" s="1"/>
      <c r="E260" s="2"/>
      <c r="F260" s="1"/>
      <c r="G260" s="9"/>
    </row>
    <row r="261" spans="1:7" ht="15">
      <c r="A261" s="4" t="s">
        <v>226</v>
      </c>
      <c r="B261" s="4" t="s">
        <v>227</v>
      </c>
      <c r="C261" s="4">
        <v>814.01</v>
      </c>
      <c r="D261" s="1">
        <f>C261+C261*15%</f>
        <v>936.1115</v>
      </c>
      <c r="E261" s="2"/>
      <c r="F261" s="1"/>
      <c r="G261" s="9"/>
    </row>
    <row r="262" spans="1:7" ht="15">
      <c r="A262" s="4" t="s">
        <v>226</v>
      </c>
      <c r="B262" s="4" t="s">
        <v>228</v>
      </c>
      <c r="C262" s="4">
        <v>1276.87</v>
      </c>
      <c r="D262" s="1">
        <f>C262+C262*15%</f>
        <v>1468.4005</v>
      </c>
      <c r="E262" s="2"/>
      <c r="F262" s="1"/>
      <c r="G262" s="9"/>
    </row>
    <row r="263" spans="1:7" ht="15">
      <c r="A263" s="4"/>
      <c r="B263" s="4"/>
      <c r="C263" s="4">
        <f>SUM(C261:C262)</f>
        <v>2090.88</v>
      </c>
      <c r="D263" s="1">
        <f>SUM(D261:D262)</f>
        <v>2404.5119999999997</v>
      </c>
      <c r="E263" s="2">
        <v>2406</v>
      </c>
      <c r="F263" s="1">
        <f>C263*738/75811.53</f>
        <v>20.354020555976117</v>
      </c>
      <c r="G263" s="9">
        <f>E263-D263-F263</f>
        <v>-18.866020555975833</v>
      </c>
    </row>
    <row r="264" spans="1:7" ht="15">
      <c r="A264" s="4"/>
      <c r="B264" s="4"/>
      <c r="C264" s="4"/>
      <c r="D264" s="1"/>
      <c r="E264" s="2"/>
      <c r="F264" s="1"/>
      <c r="G264" s="9"/>
    </row>
    <row r="265" spans="1:7" ht="15">
      <c r="A265" s="4" t="s">
        <v>229</v>
      </c>
      <c r="B265" s="4" t="s">
        <v>230</v>
      </c>
      <c r="C265" s="4">
        <v>163.83</v>
      </c>
      <c r="D265" s="1">
        <f>C265+C265*15%</f>
        <v>188.4045</v>
      </c>
      <c r="E265" s="2"/>
      <c r="F265" s="1"/>
      <c r="G265" s="9"/>
    </row>
    <row r="266" spans="1:7" ht="15">
      <c r="A266" s="4" t="s">
        <v>229</v>
      </c>
      <c r="B266" s="4" t="s">
        <v>231</v>
      </c>
      <c r="C266" s="4">
        <v>220.47</v>
      </c>
      <c r="D266" s="1">
        <f>C266+C266*15%</f>
        <v>253.5405</v>
      </c>
      <c r="E266" s="2"/>
      <c r="F266" s="1"/>
      <c r="G266" s="9"/>
    </row>
    <row r="267" spans="1:7" ht="15">
      <c r="A267" s="4" t="s">
        <v>229</v>
      </c>
      <c r="B267" s="4" t="s">
        <v>232</v>
      </c>
      <c r="C267" s="4">
        <v>282</v>
      </c>
      <c r="D267" s="1">
        <f>C267+C267*15%</f>
        <v>324.3</v>
      </c>
      <c r="E267" s="2"/>
      <c r="F267" s="1"/>
      <c r="G267" s="9"/>
    </row>
    <row r="268" spans="1:7" ht="15">
      <c r="A268" s="4"/>
      <c r="B268" s="4"/>
      <c r="C268" s="4">
        <f>SUM(C265:C267)</f>
        <v>666.3</v>
      </c>
      <c r="D268" s="1">
        <f>SUM(D265:D267)</f>
        <v>766.2450000000001</v>
      </c>
      <c r="E268" s="2">
        <v>768</v>
      </c>
      <c r="F268" s="1">
        <f>C268*738/75811.53</f>
        <v>6.486208628159859</v>
      </c>
      <c r="G268" s="9">
        <f>E268-D268-F268</f>
        <v>-4.731208628159977</v>
      </c>
    </row>
    <row r="269" spans="1:7" ht="15">
      <c r="A269" s="4"/>
      <c r="B269" s="4"/>
      <c r="C269" s="4"/>
      <c r="D269" s="1"/>
      <c r="E269" s="2"/>
      <c r="F269" s="1"/>
      <c r="G269" s="9"/>
    </row>
    <row r="270" spans="1:7" ht="15">
      <c r="A270" s="4" t="s">
        <v>233</v>
      </c>
      <c r="B270" s="4" t="s">
        <v>234</v>
      </c>
      <c r="C270" s="4">
        <v>226.1</v>
      </c>
      <c r="D270" s="1">
        <f>C270+C270*15%</f>
        <v>260.015</v>
      </c>
      <c r="E270" s="2"/>
      <c r="F270" s="1"/>
      <c r="G270" s="9"/>
    </row>
    <row r="271" spans="1:7" ht="15">
      <c r="A271" s="4" t="s">
        <v>233</v>
      </c>
      <c r="B271" s="4" t="s">
        <v>235</v>
      </c>
      <c r="C271" s="4">
        <v>282</v>
      </c>
      <c r="D271" s="1">
        <f>C271+C271*15%</f>
        <v>324.3</v>
      </c>
      <c r="E271" s="2"/>
      <c r="F271" s="1"/>
      <c r="G271" s="9"/>
    </row>
    <row r="272" spans="1:7" ht="15">
      <c r="A272" s="4" t="s">
        <v>233</v>
      </c>
      <c r="B272" s="4" t="s">
        <v>236</v>
      </c>
      <c r="C272" s="4">
        <v>282</v>
      </c>
      <c r="D272" s="1">
        <f>C272+C272*15%</f>
        <v>324.3</v>
      </c>
      <c r="E272" s="2"/>
      <c r="F272" s="1"/>
      <c r="G272" s="9"/>
    </row>
    <row r="273" spans="1:7" ht="15">
      <c r="A273" s="4"/>
      <c r="B273" s="4"/>
      <c r="C273" s="4">
        <f>SUM(C270:C272)</f>
        <v>790.1</v>
      </c>
      <c r="D273" s="1">
        <f>SUM(D270:D272)</f>
        <v>908.615</v>
      </c>
      <c r="E273" s="4">
        <v>911</v>
      </c>
      <c r="F273" s="1">
        <f>C273*738/75811.53</f>
        <v>7.691360403885795</v>
      </c>
      <c r="G273" s="9">
        <f>E273-D273-F273</f>
        <v>-5.306360403885804</v>
      </c>
    </row>
    <row r="274" ht="15">
      <c r="G274" s="11"/>
    </row>
  </sheetData>
  <sheetProtection/>
  <hyperlinks>
    <hyperlink ref="A234" r:id="rId1" display="ЕкатеринК@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2015-02-11T09:41:22Z</dcterms:created>
  <dcterms:modified xsi:type="dcterms:W3CDTF">2015-02-11T10:06:58Z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