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<sst xmlns="http://schemas.openxmlformats.org/spreadsheetml/2006/main" count="247" uniqueCount="115">
  <si>
    <t>Anastasiy</t>
  </si>
  <si>
    <t>Бриджи</t>
  </si>
  <si>
    <t>белый</t>
  </si>
  <si>
    <t>134-68</t>
  </si>
  <si>
    <t>Джемпер для девочки</t>
  </si>
  <si>
    <t>полоска/фуксия</t>
  </si>
  <si>
    <t>anetka</t>
  </si>
  <si>
    <t>белый+голубой с набивкой</t>
  </si>
  <si>
    <t>лимон</t>
  </si>
  <si>
    <t>122-64</t>
  </si>
  <si>
    <t xml:space="preserve">Джемпер для мальчика </t>
  </si>
  <si>
    <t>деним</t>
  </si>
  <si>
    <t>Комплект для девочки</t>
  </si>
  <si>
    <t>белый+лимон</t>
  </si>
  <si>
    <t>розовый+бежевый с набивкой</t>
  </si>
  <si>
    <t>Bananamama</t>
  </si>
  <si>
    <t>Джемпер с кор. рукавом</t>
  </si>
  <si>
    <t>красный</t>
  </si>
  <si>
    <t>140-72/146-72</t>
  </si>
  <si>
    <t>белый / зелёный</t>
  </si>
  <si>
    <t>Джемпер с кор. Рукавом</t>
  </si>
  <si>
    <t>голубой</t>
  </si>
  <si>
    <t>dvd</t>
  </si>
  <si>
    <r>
      <t xml:space="preserve">Сорочка для мальчика </t>
    </r>
    <r>
      <rPr>
        <b/>
        <sz val="10"/>
        <rFont val="Arial"/>
        <family val="2"/>
      </rPr>
      <t>2 шт.</t>
    </r>
  </si>
  <si>
    <t>Серый меланж</t>
  </si>
  <si>
    <t>fedor</t>
  </si>
  <si>
    <r>
      <t xml:space="preserve">Бриджи </t>
    </r>
    <r>
      <rPr>
        <b/>
        <sz val="10"/>
        <rFont val="Arial"/>
        <family val="2"/>
      </rPr>
      <t>2 шт.</t>
    </r>
  </si>
  <si>
    <t>серый меланж</t>
  </si>
  <si>
    <t>lenashulga</t>
  </si>
  <si>
    <t>Платье для девочки</t>
  </si>
  <si>
    <t>синий+серый</t>
  </si>
  <si>
    <t>marimari</t>
  </si>
  <si>
    <t>116-60,</t>
  </si>
  <si>
    <t>146-72</t>
  </si>
  <si>
    <t>Джемпер без рукавов</t>
  </si>
  <si>
    <t>св. красный</t>
  </si>
  <si>
    <t>Джемпер с длин. рукавом</t>
  </si>
  <si>
    <t>фиолетовый</t>
  </si>
  <si>
    <t>Сарафан</t>
  </si>
  <si>
    <t>оранжевый</t>
  </si>
  <si>
    <t>110-60/116-60</t>
  </si>
  <si>
    <t>Сарафан для девочки</t>
  </si>
  <si>
    <t>бирюза</t>
  </si>
  <si>
    <t>116-60</t>
  </si>
  <si>
    <t>okuznechik</t>
  </si>
  <si>
    <t>140/72</t>
  </si>
  <si>
    <t>Сорочка для мальчика</t>
  </si>
  <si>
    <t>128/64</t>
  </si>
  <si>
    <t>Шорты для девочки</t>
  </si>
  <si>
    <t>146/72</t>
  </si>
  <si>
    <t>Solhome</t>
  </si>
  <si>
    <t>джемпер</t>
  </si>
  <si>
    <t>158-80</t>
  </si>
  <si>
    <t>майка</t>
  </si>
  <si>
    <t>104-56</t>
  </si>
  <si>
    <t>сарафан</t>
  </si>
  <si>
    <t>салат</t>
  </si>
  <si>
    <t>Talochka</t>
  </si>
  <si>
    <t>128-64</t>
  </si>
  <si>
    <t>122-64/128-64</t>
  </si>
  <si>
    <t>белый / розовый</t>
  </si>
  <si>
    <t>т. жёлтый</t>
  </si>
  <si>
    <t>Майка для девочки</t>
  </si>
  <si>
    <t>бирюза (серый)</t>
  </si>
  <si>
    <t>Пижама</t>
  </si>
  <si>
    <t>белый/фуксия</t>
  </si>
  <si>
    <t>Udacha1</t>
  </si>
  <si>
    <t>verona_a</t>
  </si>
  <si>
    <t>Бусюнька</t>
  </si>
  <si>
    <t>бирюза/синий</t>
  </si>
  <si>
    <t>Шорты для мальчика</t>
  </si>
  <si>
    <t>любой</t>
  </si>
  <si>
    <t>110-60</t>
  </si>
  <si>
    <t>ЕленаТим84</t>
  </si>
  <si>
    <t>кошкама</t>
  </si>
  <si>
    <t>Комплект для девочки (джемпер, бриджи)</t>
  </si>
  <si>
    <t>белый +розовый</t>
  </si>
  <si>
    <t>Люлюшечка</t>
  </si>
  <si>
    <t xml:space="preserve">Бриджи для девочки </t>
  </si>
  <si>
    <t>серый</t>
  </si>
  <si>
    <t>Юбка для девочки</t>
  </si>
  <si>
    <t>св.синий</t>
  </si>
  <si>
    <t>мама4-х</t>
  </si>
  <si>
    <t>комплект для девочки</t>
  </si>
  <si>
    <t>синий с набивкой</t>
  </si>
  <si>
    <t>Марина_480</t>
  </si>
  <si>
    <t>Блузка для девочки</t>
  </si>
  <si>
    <t>МЁД</t>
  </si>
  <si>
    <t>Комплект для девочки (блузка, шорты)</t>
  </si>
  <si>
    <t>тёмно синий</t>
  </si>
  <si>
    <t>Милина24</t>
  </si>
  <si>
    <r>
      <t>Шорты для мальчика</t>
    </r>
    <r>
      <rPr>
        <b/>
        <sz val="10"/>
        <rFont val="Arial"/>
        <family val="2"/>
      </rPr>
      <t xml:space="preserve"> 2 шт.</t>
    </r>
  </si>
  <si>
    <t>графит, тёмно-синий</t>
  </si>
  <si>
    <t>Оля Зайцева</t>
  </si>
  <si>
    <t xml:space="preserve">Комплект для девочки </t>
  </si>
  <si>
    <t>роз</t>
  </si>
  <si>
    <t>Хлоя</t>
  </si>
  <si>
    <t>98-56</t>
  </si>
  <si>
    <t>152-76</t>
  </si>
  <si>
    <t>чёрный</t>
  </si>
  <si>
    <t>синий + тёмно-синий</t>
  </si>
  <si>
    <t>бирюза+меланж</t>
  </si>
  <si>
    <t>Синий + серый меланж</t>
  </si>
  <si>
    <t>жёлтый</t>
  </si>
  <si>
    <t>92-52</t>
  </si>
  <si>
    <t>НИК</t>
  </si>
  <si>
    <t>Заказ</t>
  </si>
  <si>
    <t>Артикул</t>
  </si>
  <si>
    <t>Цвет</t>
  </si>
  <si>
    <t>Размер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</si>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</sst>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1"/>
      <name val="Arial"/>
      <family val="2"/>
    </font>
    <font>
      <sz val="10"/>
      <color indexed="53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C000"/>
      <name val="Arial"/>
      <family val="2"/>
    </font>
    <font>
      <sz val="10"/>
      <color theme="9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 applyProtection="1">
      <alignment horizontal="left"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40" fillId="0" borderId="1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41" fillId="0" borderId="10" xfId="0" applyFont="1" applyFill="1" applyBorder="1" applyAlignment="1" applyProtection="1">
      <alignment/>
      <protection/>
    </xf>
    <xf numFmtId="1" fontId="41" fillId="0" borderId="10" xfId="0" applyNumberFormat="1" applyFont="1" applyFill="1" applyBorder="1" applyAlignment="1" applyProtection="1">
      <alignment/>
      <protection/>
    </xf>
    <xf numFmtId="0" fontId="3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4.421875" style="0" customWidth="1"/>
    <col min="2" max="2" width="26.7109375" style="0" customWidth="1"/>
    <col min="3" max="3" width="11.57421875" style="0" customWidth="1"/>
    <col min="4" max="4" width="21.8515625" style="0" customWidth="1"/>
    <col min="10" max="10" width="9.140625" style="13" customWidth="1"/>
  </cols>
  <sheetData>
    <row r="1" spans="1:10" ht="15">
      <c r="A1" s="16" t="s">
        <v>105</v>
      </c>
      <c r="B1" s="16" t="s">
        <v>106</v>
      </c>
      <c r="C1" s="16" t="s">
        <v>107</v>
      </c>
      <c r="D1" s="16" t="s">
        <v>108</v>
      </c>
      <c r="E1" s="16" t="s">
        <v>109</v>
      </c>
      <c r="F1" s="16" t="s">
        <v>110</v>
      </c>
      <c r="G1" s="16" t="s">
        <v>111</v>
      </c>
      <c r="H1" s="16" t="s">
        <v>112</v>
      </c>
      <c r="I1" s="16" t="s">
        <v>113</v>
      </c>
      <c r="J1" s="17" t="s">
        <v>114</v>
      </c>
    </row>
    <row r="2" spans="1:10" s="7" customFormat="1" ht="15">
      <c r="A2" s="1" t="s">
        <v>0</v>
      </c>
      <c r="B2" s="1" t="s">
        <v>1</v>
      </c>
      <c r="C2" s="2">
        <v>150195</v>
      </c>
      <c r="D2" s="1" t="s">
        <v>2</v>
      </c>
      <c r="E2" s="3" t="s">
        <v>3</v>
      </c>
      <c r="F2" s="1">
        <v>135.3</v>
      </c>
      <c r="G2" s="4">
        <f>F2*5%+F2</f>
        <v>142.065</v>
      </c>
      <c r="H2" s="5"/>
      <c r="I2" s="6"/>
      <c r="J2" s="14"/>
    </row>
    <row r="3" spans="1:10" s="7" customFormat="1" ht="15">
      <c r="A3" s="1" t="s">
        <v>0</v>
      </c>
      <c r="B3" s="1" t="s">
        <v>4</v>
      </c>
      <c r="C3" s="2">
        <v>150130</v>
      </c>
      <c r="D3" s="1" t="s">
        <v>5</v>
      </c>
      <c r="E3" s="3" t="s">
        <v>3</v>
      </c>
      <c r="F3" s="1">
        <v>282.7</v>
      </c>
      <c r="G3" s="4">
        <f>F3*10%+F3</f>
        <v>310.96999999999997</v>
      </c>
      <c r="H3" s="5"/>
      <c r="I3" s="6"/>
      <c r="J3" s="14"/>
    </row>
    <row r="4" spans="1:10" s="7" customFormat="1" ht="15">
      <c r="A4" s="1"/>
      <c r="B4" s="1"/>
      <c r="C4" s="2"/>
      <c r="D4" s="1"/>
      <c r="E4" s="3"/>
      <c r="F4" s="1">
        <f>SUM(F2:F3)</f>
        <v>418</v>
      </c>
      <c r="G4" s="4">
        <f>SUM(G2:G3)</f>
        <v>453.03499999999997</v>
      </c>
      <c r="H4" s="5">
        <v>454</v>
      </c>
      <c r="I4" s="6">
        <f>F4*420/22996.6</f>
        <v>7.634172008035971</v>
      </c>
      <c r="J4" s="15">
        <f>H4-I4-G4</f>
        <v>-6.669172008035957</v>
      </c>
    </row>
    <row r="5" spans="1:10" s="7" customFormat="1" ht="15">
      <c r="A5" s="1"/>
      <c r="B5" s="1"/>
      <c r="C5" s="2"/>
      <c r="D5" s="1"/>
      <c r="E5" s="3"/>
      <c r="F5" s="1"/>
      <c r="G5" s="4"/>
      <c r="H5" s="5"/>
      <c r="I5" s="6"/>
      <c r="J5" s="15"/>
    </row>
    <row r="6" spans="1:10" s="7" customFormat="1" ht="15">
      <c r="A6" s="1" t="s">
        <v>6</v>
      </c>
      <c r="B6" s="1" t="s">
        <v>4</v>
      </c>
      <c r="C6" s="2">
        <v>150082</v>
      </c>
      <c r="D6" s="1" t="s">
        <v>7</v>
      </c>
      <c r="E6" s="3">
        <v>122</v>
      </c>
      <c r="F6" s="1">
        <v>284.9</v>
      </c>
      <c r="G6" s="4">
        <f>F6*1%+F6</f>
        <v>287.74899999999997</v>
      </c>
      <c r="H6" s="5"/>
      <c r="I6" s="6"/>
      <c r="J6" s="15"/>
    </row>
    <row r="7" spans="1:10" s="7" customFormat="1" ht="15">
      <c r="A7" s="1" t="s">
        <v>6</v>
      </c>
      <c r="B7" s="1" t="s">
        <v>4</v>
      </c>
      <c r="C7" s="2">
        <v>150084</v>
      </c>
      <c r="D7" s="1" t="s">
        <v>8</v>
      </c>
      <c r="E7" s="3" t="s">
        <v>9</v>
      </c>
      <c r="F7" s="1">
        <v>278.3</v>
      </c>
      <c r="G7" s="4">
        <f>F7*1%+F7</f>
        <v>281.083</v>
      </c>
      <c r="H7" s="5"/>
      <c r="I7" s="6"/>
      <c r="J7" s="15"/>
    </row>
    <row r="8" spans="1:10" s="7" customFormat="1" ht="15">
      <c r="A8" s="1" t="s">
        <v>6</v>
      </c>
      <c r="B8" s="1" t="s">
        <v>10</v>
      </c>
      <c r="C8" s="2">
        <v>150142</v>
      </c>
      <c r="D8" s="1" t="s">
        <v>11</v>
      </c>
      <c r="E8" s="3">
        <v>146</v>
      </c>
      <c r="F8" s="1">
        <v>392.7</v>
      </c>
      <c r="G8" s="4">
        <f>F8*1%+F8</f>
        <v>396.627</v>
      </c>
      <c r="H8" s="5"/>
      <c r="I8" s="6"/>
      <c r="J8" s="15"/>
    </row>
    <row r="9" spans="1:10" s="7" customFormat="1" ht="15">
      <c r="A9" s="1" t="s">
        <v>6</v>
      </c>
      <c r="B9" s="1" t="s">
        <v>12</v>
      </c>
      <c r="C9" s="2">
        <v>150091</v>
      </c>
      <c r="D9" s="1" t="s">
        <v>13</v>
      </c>
      <c r="E9" s="3">
        <v>122</v>
      </c>
      <c r="F9" s="1">
        <v>578.6</v>
      </c>
      <c r="G9" s="4">
        <f>F9*1%+F9</f>
        <v>584.386</v>
      </c>
      <c r="H9" s="5"/>
      <c r="I9" s="6"/>
      <c r="J9" s="15"/>
    </row>
    <row r="10" spans="1:10" s="7" customFormat="1" ht="15">
      <c r="A10" s="1" t="s">
        <v>6</v>
      </c>
      <c r="B10" s="1" t="s">
        <v>12</v>
      </c>
      <c r="C10" s="2">
        <v>150217</v>
      </c>
      <c r="D10" s="1" t="s">
        <v>14</v>
      </c>
      <c r="E10" s="3">
        <v>122</v>
      </c>
      <c r="F10" s="1">
        <v>520.3</v>
      </c>
      <c r="G10" s="4">
        <f>F10*1%+F10</f>
        <v>525.5029999999999</v>
      </c>
      <c r="H10" s="5"/>
      <c r="I10" s="6"/>
      <c r="J10" s="15"/>
    </row>
    <row r="11" spans="1:10" s="7" customFormat="1" ht="15">
      <c r="A11" s="1"/>
      <c r="B11" s="1"/>
      <c r="C11" s="2"/>
      <c r="D11" s="1"/>
      <c r="E11" s="3"/>
      <c r="F11" s="1">
        <f>SUM(F6:F10)</f>
        <v>2054.8</v>
      </c>
      <c r="G11" s="4">
        <f>SUM(G6:G10)</f>
        <v>2075.348</v>
      </c>
      <c r="H11" s="5">
        <v>0</v>
      </c>
      <c r="I11" s="6">
        <f>F11*420/22996.6</f>
        <v>37.527982397397885</v>
      </c>
      <c r="J11" s="15">
        <f>H11-I11-G11</f>
        <v>-2112.875982397398</v>
      </c>
    </row>
    <row r="12" spans="1:10" s="7" customFormat="1" ht="15">
      <c r="A12" s="1"/>
      <c r="B12" s="1"/>
      <c r="C12" s="2"/>
      <c r="D12" s="1"/>
      <c r="E12" s="3"/>
      <c r="F12" s="1"/>
      <c r="G12" s="4"/>
      <c r="H12" s="5"/>
      <c r="I12" s="6"/>
      <c r="J12" s="15"/>
    </row>
    <row r="13" spans="1:10" s="7" customFormat="1" ht="15">
      <c r="A13" s="1" t="s">
        <v>15</v>
      </c>
      <c r="B13" s="1" t="s">
        <v>16</v>
      </c>
      <c r="C13" s="2">
        <v>130861</v>
      </c>
      <c r="D13" s="1" t="s">
        <v>17</v>
      </c>
      <c r="E13" s="3" t="s">
        <v>18</v>
      </c>
      <c r="F13" s="1">
        <v>88</v>
      </c>
      <c r="G13" s="4">
        <f>F13*10%+F13</f>
        <v>96.8</v>
      </c>
      <c r="H13" s="5"/>
      <c r="I13" s="6"/>
      <c r="J13" s="15"/>
    </row>
    <row r="14" spans="1:10" s="7" customFormat="1" ht="15">
      <c r="A14" s="1" t="s">
        <v>15</v>
      </c>
      <c r="B14" s="1" t="s">
        <v>16</v>
      </c>
      <c r="C14" s="2">
        <v>130861</v>
      </c>
      <c r="D14" s="1" t="s">
        <v>19</v>
      </c>
      <c r="E14" s="3" t="s">
        <v>18</v>
      </c>
      <c r="F14" s="1">
        <v>88</v>
      </c>
      <c r="G14" s="4">
        <f>F14*10%+F14</f>
        <v>96.8</v>
      </c>
      <c r="H14" s="5"/>
      <c r="I14" s="6"/>
      <c r="J14" s="15"/>
    </row>
    <row r="15" spans="1:10" s="7" customFormat="1" ht="15">
      <c r="A15" s="1" t="s">
        <v>15</v>
      </c>
      <c r="B15" s="1" t="s">
        <v>20</v>
      </c>
      <c r="C15" s="2">
        <v>130861</v>
      </c>
      <c r="D15" s="1" t="s">
        <v>21</v>
      </c>
      <c r="E15" s="3" t="s">
        <v>18</v>
      </c>
      <c r="F15" s="1">
        <v>88</v>
      </c>
      <c r="G15" s="4">
        <f>F15*10%+F15</f>
        <v>96.8</v>
      </c>
      <c r="H15" s="5"/>
      <c r="I15" s="6"/>
      <c r="J15" s="15"/>
    </row>
    <row r="16" spans="1:10" s="7" customFormat="1" ht="15">
      <c r="A16" s="1"/>
      <c r="B16" s="1"/>
      <c r="C16" s="2"/>
      <c r="D16" s="1"/>
      <c r="E16" s="3"/>
      <c r="F16" s="1">
        <f>SUM(F13:F15)</f>
        <v>264</v>
      </c>
      <c r="G16" s="4">
        <f>SUM(G13:G15)</f>
        <v>290.4</v>
      </c>
      <c r="H16" s="5">
        <v>291</v>
      </c>
      <c r="I16" s="6">
        <f>F16*420/22996.6</f>
        <v>4.821582320864824</v>
      </c>
      <c r="J16" s="15">
        <f>H16-I16-G16</f>
        <v>-4.221582320864798</v>
      </c>
    </row>
    <row r="17" spans="1:10" s="7" customFormat="1" ht="15">
      <c r="A17" s="1"/>
      <c r="B17" s="1"/>
      <c r="C17" s="2"/>
      <c r="D17" s="1"/>
      <c r="E17" s="3"/>
      <c r="F17" s="1"/>
      <c r="G17" s="4"/>
      <c r="H17" s="5"/>
      <c r="I17" s="6"/>
      <c r="J17" s="15"/>
    </row>
    <row r="18" spans="1:10" s="7" customFormat="1" ht="15">
      <c r="A18" s="1" t="s">
        <v>22</v>
      </c>
      <c r="B18" s="1" t="s">
        <v>23</v>
      </c>
      <c r="C18" s="2">
        <v>150203</v>
      </c>
      <c r="D18" s="1" t="s">
        <v>24</v>
      </c>
      <c r="E18" s="3">
        <v>140</v>
      </c>
      <c r="F18" s="1">
        <f>273.9*2</f>
        <v>547.8</v>
      </c>
      <c r="G18" s="4">
        <f>F18*10%+F18</f>
        <v>602.5799999999999</v>
      </c>
      <c r="H18" s="5">
        <v>603</v>
      </c>
      <c r="I18" s="6">
        <f>F18*420/22996.6</f>
        <v>10.004783315794509</v>
      </c>
      <c r="J18" s="15">
        <f>H18-I18-G18</f>
        <v>-9.584783315794425</v>
      </c>
    </row>
    <row r="19" spans="1:10" s="7" customFormat="1" ht="15">
      <c r="A19" s="1"/>
      <c r="B19" s="1"/>
      <c r="C19" s="2"/>
      <c r="D19" s="1"/>
      <c r="E19" s="3"/>
      <c r="F19" s="1"/>
      <c r="G19" s="4"/>
      <c r="H19" s="5"/>
      <c r="I19" s="6"/>
      <c r="J19" s="15"/>
    </row>
    <row r="20" spans="1:10" s="7" customFormat="1" ht="15">
      <c r="A20" s="1" t="s">
        <v>25</v>
      </c>
      <c r="B20" s="1" t="s">
        <v>1</v>
      </c>
      <c r="C20" s="2">
        <v>150159</v>
      </c>
      <c r="D20" s="1" t="s">
        <v>2</v>
      </c>
      <c r="E20" s="3">
        <v>104</v>
      </c>
      <c r="F20" s="1">
        <v>110</v>
      </c>
      <c r="G20" s="4">
        <f>F20*10%+F20</f>
        <v>121</v>
      </c>
      <c r="H20" s="5"/>
      <c r="I20" s="6"/>
      <c r="J20" s="15"/>
    </row>
    <row r="21" spans="1:10" s="7" customFormat="1" ht="15">
      <c r="A21" s="1" t="s">
        <v>25</v>
      </c>
      <c r="B21" s="1" t="s">
        <v>26</v>
      </c>
      <c r="C21" s="2">
        <v>150159</v>
      </c>
      <c r="D21" s="1" t="s">
        <v>27</v>
      </c>
      <c r="E21" s="3">
        <v>104</v>
      </c>
      <c r="F21" s="1">
        <v>220</v>
      </c>
      <c r="G21" s="4">
        <f>F21*10%+F21</f>
        <v>242</v>
      </c>
      <c r="H21" s="5"/>
      <c r="I21" s="6"/>
      <c r="J21" s="15"/>
    </row>
    <row r="22" spans="1:10" s="7" customFormat="1" ht="15">
      <c r="A22" s="1" t="s">
        <v>25</v>
      </c>
      <c r="B22" s="1" t="s">
        <v>26</v>
      </c>
      <c r="C22" s="2">
        <v>150195</v>
      </c>
      <c r="D22" s="1" t="s">
        <v>27</v>
      </c>
      <c r="E22" s="3" t="s">
        <v>3</v>
      </c>
      <c r="F22" s="1">
        <f>135.3*2</f>
        <v>270.6</v>
      </c>
      <c r="G22" s="4">
        <f>F22*5%+F22</f>
        <v>284.13</v>
      </c>
      <c r="H22" s="5"/>
      <c r="I22" s="6"/>
      <c r="J22" s="15"/>
    </row>
    <row r="23" spans="1:10" s="7" customFormat="1" ht="15">
      <c r="A23" s="1"/>
      <c r="B23" s="1"/>
      <c r="C23" s="2"/>
      <c r="D23" s="1"/>
      <c r="E23" s="3"/>
      <c r="F23" s="1">
        <f>SUM(F20:F22)</f>
        <v>600.6</v>
      </c>
      <c r="G23" s="4">
        <f>SUM(G20:G22)</f>
        <v>647.13</v>
      </c>
      <c r="H23" s="5">
        <v>648</v>
      </c>
      <c r="I23" s="6">
        <f>F23*420/22996.6</f>
        <v>10.969099779967474</v>
      </c>
      <c r="J23" s="15">
        <f>H23-I23-G23</f>
        <v>-10.099099779967446</v>
      </c>
    </row>
    <row r="24" spans="1:10" s="7" customFormat="1" ht="15">
      <c r="A24" s="1"/>
      <c r="B24" s="1"/>
      <c r="C24" s="2"/>
      <c r="D24" s="1"/>
      <c r="E24" s="3"/>
      <c r="F24" s="1"/>
      <c r="G24" s="4"/>
      <c r="H24" s="5"/>
      <c r="I24" s="6"/>
      <c r="J24" s="15"/>
    </row>
    <row r="25" spans="1:10" s="7" customFormat="1" ht="15">
      <c r="A25" s="1" t="s">
        <v>28</v>
      </c>
      <c r="B25" s="1" t="s">
        <v>29</v>
      </c>
      <c r="C25" s="2">
        <v>150189</v>
      </c>
      <c r="D25" s="1" t="s">
        <v>30</v>
      </c>
      <c r="E25" s="3">
        <v>152</v>
      </c>
      <c r="F25" s="1">
        <v>240.9</v>
      </c>
      <c r="G25" s="4">
        <f>F25*10%+F25</f>
        <v>264.99</v>
      </c>
      <c r="H25" s="5">
        <v>265</v>
      </c>
      <c r="I25" s="6">
        <f>F25*420/22996.6</f>
        <v>4.399693867789152</v>
      </c>
      <c r="J25" s="15">
        <f>H25-I25-G25</f>
        <v>-4.389693867789163</v>
      </c>
    </row>
    <row r="26" spans="1:10" s="7" customFormat="1" ht="15">
      <c r="A26" s="1"/>
      <c r="B26" s="1"/>
      <c r="C26" s="2"/>
      <c r="D26" s="1"/>
      <c r="E26" s="3"/>
      <c r="F26" s="1"/>
      <c r="G26" s="4"/>
      <c r="H26" s="5"/>
      <c r="I26" s="6"/>
      <c r="J26" s="15"/>
    </row>
    <row r="27" spans="1:10" s="7" customFormat="1" ht="15">
      <c r="A27" s="1" t="s">
        <v>31</v>
      </c>
      <c r="B27" s="1" t="s">
        <v>1</v>
      </c>
      <c r="C27" s="2">
        <v>150159</v>
      </c>
      <c r="D27" s="1" t="s">
        <v>27</v>
      </c>
      <c r="E27" s="3" t="s">
        <v>32</v>
      </c>
      <c r="F27" s="1">
        <v>110</v>
      </c>
      <c r="G27" s="4">
        <f>F27*10%+F27</f>
        <v>121</v>
      </c>
      <c r="H27" s="5"/>
      <c r="I27" s="6"/>
      <c r="J27" s="15"/>
    </row>
    <row r="28" spans="1:10" s="7" customFormat="1" ht="15">
      <c r="A28" s="1" t="s">
        <v>31</v>
      </c>
      <c r="B28" s="1" t="s">
        <v>1</v>
      </c>
      <c r="C28" s="2">
        <v>150195</v>
      </c>
      <c r="D28" s="1" t="s">
        <v>27</v>
      </c>
      <c r="E28" s="3" t="s">
        <v>33</v>
      </c>
      <c r="F28" s="1">
        <v>135.3</v>
      </c>
      <c r="G28" s="4">
        <f>F28*5%+F28</f>
        <v>142.065</v>
      </c>
      <c r="H28" s="5"/>
      <c r="I28" s="6"/>
      <c r="J28" s="15"/>
    </row>
    <row r="29" spans="1:10" s="7" customFormat="1" ht="15">
      <c r="A29" s="1" t="s">
        <v>31</v>
      </c>
      <c r="B29" s="1" t="s">
        <v>34</v>
      </c>
      <c r="C29" s="2">
        <v>130868</v>
      </c>
      <c r="D29" s="1" t="s">
        <v>35</v>
      </c>
      <c r="E29" s="3" t="s">
        <v>33</v>
      </c>
      <c r="F29" s="1">
        <v>77</v>
      </c>
      <c r="G29" s="4">
        <f>F29*10%+F29</f>
        <v>84.7</v>
      </c>
      <c r="H29" s="5"/>
      <c r="I29" s="6"/>
      <c r="J29" s="15"/>
    </row>
    <row r="30" spans="1:10" s="7" customFormat="1" ht="15">
      <c r="A30" s="1" t="s">
        <v>31</v>
      </c>
      <c r="B30" s="1" t="s">
        <v>36</v>
      </c>
      <c r="C30" s="2">
        <v>120500</v>
      </c>
      <c r="D30" s="1" t="s">
        <v>37</v>
      </c>
      <c r="E30" s="3" t="s">
        <v>33</v>
      </c>
      <c r="F30" s="1">
        <v>99</v>
      </c>
      <c r="G30" s="4">
        <f>F30*10%+F30</f>
        <v>108.9</v>
      </c>
      <c r="H30" s="5"/>
      <c r="I30" s="6"/>
      <c r="J30" s="15"/>
    </row>
    <row r="31" spans="1:10" s="7" customFormat="1" ht="15">
      <c r="A31" s="1" t="s">
        <v>31</v>
      </c>
      <c r="B31" s="1" t="s">
        <v>38</v>
      </c>
      <c r="C31" s="2">
        <v>130857</v>
      </c>
      <c r="D31" s="1" t="s">
        <v>39</v>
      </c>
      <c r="E31" s="3" t="s">
        <v>40</v>
      </c>
      <c r="F31" s="1">
        <v>121</v>
      </c>
      <c r="G31" s="4">
        <f>F31*10%+F31</f>
        <v>133.1</v>
      </c>
      <c r="H31" s="5"/>
      <c r="I31" s="6"/>
      <c r="J31" s="15"/>
    </row>
    <row r="32" spans="1:10" s="7" customFormat="1" ht="15">
      <c r="A32" s="1" t="s">
        <v>31</v>
      </c>
      <c r="B32" s="1" t="s">
        <v>41</v>
      </c>
      <c r="C32" s="2">
        <v>151151</v>
      </c>
      <c r="D32" s="1" t="s">
        <v>42</v>
      </c>
      <c r="E32" s="3" t="s">
        <v>43</v>
      </c>
      <c r="F32" s="1">
        <v>393.8</v>
      </c>
      <c r="G32" s="4">
        <f>F32*10%+F32</f>
        <v>433.18</v>
      </c>
      <c r="H32" s="5"/>
      <c r="I32" s="6"/>
      <c r="J32" s="15"/>
    </row>
    <row r="33" spans="1:10" s="7" customFormat="1" ht="15">
      <c r="A33" s="1"/>
      <c r="B33" s="1"/>
      <c r="C33" s="2"/>
      <c r="D33" s="1"/>
      <c r="E33" s="3"/>
      <c r="F33" s="1">
        <f>SUM(F27:F32)</f>
        <v>936.0999999999999</v>
      </c>
      <c r="G33" s="4">
        <f>SUM(G27:G32)</f>
        <v>1022.9449999999999</v>
      </c>
      <c r="H33" s="5">
        <v>1026</v>
      </c>
      <c r="I33" s="6">
        <f>F33*420/22996.6</f>
        <v>17.096527312733187</v>
      </c>
      <c r="J33" s="15">
        <f>H33-I33-G33</f>
        <v>-14.041527312733137</v>
      </c>
    </row>
    <row r="34" spans="1:10" s="7" customFormat="1" ht="15">
      <c r="A34" s="1"/>
      <c r="B34" s="1"/>
      <c r="C34" s="2"/>
      <c r="D34" s="1"/>
      <c r="E34" s="3"/>
      <c r="F34" s="1"/>
      <c r="G34" s="4"/>
      <c r="H34" s="5"/>
      <c r="I34" s="6"/>
      <c r="J34" s="15"/>
    </row>
    <row r="35" spans="1:10" s="7" customFormat="1" ht="15">
      <c r="A35" s="1" t="s">
        <v>44</v>
      </c>
      <c r="B35" s="1" t="s">
        <v>4</v>
      </c>
      <c r="C35" s="2">
        <v>150120</v>
      </c>
      <c r="D35" s="1" t="s">
        <v>27</v>
      </c>
      <c r="E35" s="1" t="s">
        <v>45</v>
      </c>
      <c r="F35" s="1">
        <v>213.4</v>
      </c>
      <c r="G35" s="4">
        <f>F35*10%+F35</f>
        <v>234.74</v>
      </c>
      <c r="H35" s="5"/>
      <c r="I35" s="6"/>
      <c r="J35" s="15"/>
    </row>
    <row r="36" spans="1:10" s="7" customFormat="1" ht="15">
      <c r="A36" s="1" t="s">
        <v>44</v>
      </c>
      <c r="B36" s="1" t="s">
        <v>4</v>
      </c>
      <c r="C36" s="2">
        <v>150131</v>
      </c>
      <c r="D36" s="1" t="s">
        <v>8</v>
      </c>
      <c r="E36" s="1" t="s">
        <v>45</v>
      </c>
      <c r="F36" s="1">
        <v>347.6</v>
      </c>
      <c r="G36" s="4">
        <f>F36*10%+F36</f>
        <v>382.36</v>
      </c>
      <c r="H36" s="5"/>
      <c r="I36" s="6"/>
      <c r="J36" s="15"/>
    </row>
    <row r="37" spans="1:10" s="7" customFormat="1" ht="15">
      <c r="A37" s="1" t="s">
        <v>44</v>
      </c>
      <c r="B37" s="1" t="s">
        <v>46</v>
      </c>
      <c r="C37" s="2">
        <v>150203</v>
      </c>
      <c r="D37" s="1" t="s">
        <v>2</v>
      </c>
      <c r="E37" s="1" t="s">
        <v>47</v>
      </c>
      <c r="F37" s="1">
        <v>273.9</v>
      </c>
      <c r="G37" s="4">
        <f>F37*10%+F37</f>
        <v>301.28999999999996</v>
      </c>
      <c r="H37" s="5"/>
      <c r="I37" s="6"/>
      <c r="J37" s="15"/>
    </row>
    <row r="38" spans="1:10" s="9" customFormat="1" ht="15">
      <c r="A38" s="1" t="s">
        <v>44</v>
      </c>
      <c r="B38" s="1" t="s">
        <v>48</v>
      </c>
      <c r="C38" s="2">
        <v>151117</v>
      </c>
      <c r="D38" s="1" t="s">
        <v>21</v>
      </c>
      <c r="E38" s="1" t="s">
        <v>49</v>
      </c>
      <c r="F38" s="1">
        <v>413.6</v>
      </c>
      <c r="G38" s="4">
        <f>F38*10%+F38</f>
        <v>454.96000000000004</v>
      </c>
      <c r="H38" s="8"/>
      <c r="I38" s="6"/>
      <c r="J38" s="15"/>
    </row>
    <row r="39" spans="1:10" s="9" customFormat="1" ht="15">
      <c r="A39" s="1"/>
      <c r="B39" s="1"/>
      <c r="C39" s="2"/>
      <c r="D39" s="1"/>
      <c r="E39" s="1"/>
      <c r="F39" s="1">
        <f>SUM(F35:F38)</f>
        <v>1248.5</v>
      </c>
      <c r="G39" s="4">
        <f>SUM(G35:G38)</f>
        <v>1373.35</v>
      </c>
      <c r="H39" s="1">
        <v>1375</v>
      </c>
      <c r="I39" s="6">
        <f>F39*420/22996.6</f>
        <v>22.802066392423228</v>
      </c>
      <c r="J39" s="15">
        <f>H39-I39-G39</f>
        <v>-21.152066392423194</v>
      </c>
    </row>
    <row r="40" spans="1:10" s="9" customFormat="1" ht="15">
      <c r="A40" s="1"/>
      <c r="B40" s="1"/>
      <c r="C40" s="2"/>
      <c r="D40" s="1"/>
      <c r="E40" s="1"/>
      <c r="F40" s="1"/>
      <c r="G40" s="4"/>
      <c r="H40" s="8"/>
      <c r="I40" s="6"/>
      <c r="J40" s="15"/>
    </row>
    <row r="41" spans="1:10" s="7" customFormat="1" ht="15">
      <c r="A41" s="1" t="s">
        <v>50</v>
      </c>
      <c r="B41" s="1" t="s">
        <v>51</v>
      </c>
      <c r="C41" s="2">
        <v>150129</v>
      </c>
      <c r="D41" s="1" t="s">
        <v>27</v>
      </c>
      <c r="E41" s="3" t="s">
        <v>52</v>
      </c>
      <c r="F41" s="1">
        <v>315.7</v>
      </c>
      <c r="G41" s="4">
        <f>F41*5%+F41</f>
        <v>331.485</v>
      </c>
      <c r="H41" s="5"/>
      <c r="I41" s="6"/>
      <c r="J41" s="15"/>
    </row>
    <row r="42" spans="1:10" s="7" customFormat="1" ht="15">
      <c r="A42" s="1" t="s">
        <v>50</v>
      </c>
      <c r="B42" s="1" t="s">
        <v>53</v>
      </c>
      <c r="C42" s="2">
        <v>150158</v>
      </c>
      <c r="D42" s="1" t="s">
        <v>2</v>
      </c>
      <c r="E42" s="3" t="s">
        <v>54</v>
      </c>
      <c r="F42" s="1">
        <v>106.7</v>
      </c>
      <c r="G42" s="4">
        <f>F42*5%+F42</f>
        <v>112.035</v>
      </c>
      <c r="H42" s="5"/>
      <c r="I42" s="6"/>
      <c r="J42" s="15"/>
    </row>
    <row r="43" spans="1:10" s="7" customFormat="1" ht="15">
      <c r="A43" s="1" t="s">
        <v>50</v>
      </c>
      <c r="B43" s="1" t="s">
        <v>55</v>
      </c>
      <c r="C43" s="2">
        <v>151151</v>
      </c>
      <c r="D43" s="1" t="s">
        <v>42</v>
      </c>
      <c r="E43" s="3" t="s">
        <v>54</v>
      </c>
      <c r="F43" s="1">
        <v>393.8</v>
      </c>
      <c r="G43" s="4">
        <f>F43*5%+F43</f>
        <v>413.49</v>
      </c>
      <c r="H43" s="5"/>
      <c r="I43" s="6"/>
      <c r="J43" s="15"/>
    </row>
    <row r="44" spans="1:10" s="7" customFormat="1" ht="15">
      <c r="A44" s="1" t="s">
        <v>50</v>
      </c>
      <c r="B44" s="1" t="s">
        <v>55</v>
      </c>
      <c r="C44" s="2">
        <v>151152</v>
      </c>
      <c r="D44" s="1" t="s">
        <v>56</v>
      </c>
      <c r="E44" s="3" t="s">
        <v>54</v>
      </c>
      <c r="F44" s="1">
        <v>525.8</v>
      </c>
      <c r="G44" s="4">
        <f>F44*5%+F44</f>
        <v>552.0899999999999</v>
      </c>
      <c r="H44" s="5"/>
      <c r="I44" s="6"/>
      <c r="J44" s="15"/>
    </row>
    <row r="45" spans="1:10" s="7" customFormat="1" ht="15">
      <c r="A45" s="1"/>
      <c r="B45" s="1"/>
      <c r="C45" s="2"/>
      <c r="D45" s="1"/>
      <c r="E45" s="3"/>
      <c r="F45" s="1">
        <f>SUM(F41:F44)</f>
        <v>1342</v>
      </c>
      <c r="G45" s="4">
        <f>SUM(G41:G44)</f>
        <v>1409.1</v>
      </c>
      <c r="H45" s="5">
        <v>1412</v>
      </c>
      <c r="I45" s="6">
        <f>F45*420/22996.6</f>
        <v>24.509710131062853</v>
      </c>
      <c r="J45" s="15">
        <f>H45-I45-G45</f>
        <v>-21.609710131062684</v>
      </c>
    </row>
    <row r="46" spans="1:10" s="7" customFormat="1" ht="15">
      <c r="A46" s="1"/>
      <c r="B46" s="1"/>
      <c r="C46" s="2"/>
      <c r="D46" s="1"/>
      <c r="E46" s="3"/>
      <c r="F46" s="1"/>
      <c r="G46" s="4"/>
      <c r="H46" s="5"/>
      <c r="I46" s="6"/>
      <c r="J46" s="15"/>
    </row>
    <row r="47" spans="1:10" s="7" customFormat="1" ht="15">
      <c r="A47" s="1" t="s">
        <v>57</v>
      </c>
      <c r="B47" s="1" t="s">
        <v>1</v>
      </c>
      <c r="C47" s="2">
        <v>141213</v>
      </c>
      <c r="D47" s="1" t="s">
        <v>2</v>
      </c>
      <c r="E47" s="3" t="s">
        <v>58</v>
      </c>
      <c r="F47" s="1">
        <v>110</v>
      </c>
      <c r="G47" s="4">
        <f>F47*5%+F47</f>
        <v>115.5</v>
      </c>
      <c r="H47" s="5"/>
      <c r="I47" s="6"/>
      <c r="J47" s="15"/>
    </row>
    <row r="48" spans="1:10" s="7" customFormat="1" ht="15">
      <c r="A48" s="1" t="s">
        <v>57</v>
      </c>
      <c r="B48" s="1" t="s">
        <v>1</v>
      </c>
      <c r="C48" s="2">
        <v>141213</v>
      </c>
      <c r="D48" s="1" t="s">
        <v>17</v>
      </c>
      <c r="E48" s="3" t="s">
        <v>3</v>
      </c>
      <c r="F48" s="1">
        <v>110</v>
      </c>
      <c r="G48" s="4">
        <f aca="true" t="shared" si="0" ref="G48:G53">F48*5%+F48</f>
        <v>115.5</v>
      </c>
      <c r="H48" s="5"/>
      <c r="I48" s="6"/>
      <c r="J48" s="15"/>
    </row>
    <row r="49" spans="1:10" s="7" customFormat="1" ht="15">
      <c r="A49" s="1" t="s">
        <v>57</v>
      </c>
      <c r="B49" s="1" t="s">
        <v>34</v>
      </c>
      <c r="C49" s="2">
        <v>130868</v>
      </c>
      <c r="D49" s="1" t="s">
        <v>21</v>
      </c>
      <c r="E49" s="3" t="s">
        <v>59</v>
      </c>
      <c r="F49" s="1">
        <v>77</v>
      </c>
      <c r="G49" s="4">
        <f t="shared" si="0"/>
        <v>80.85</v>
      </c>
      <c r="H49" s="5"/>
      <c r="I49" s="6"/>
      <c r="J49" s="15"/>
    </row>
    <row r="50" spans="1:10" s="7" customFormat="1" ht="15">
      <c r="A50" s="1" t="s">
        <v>57</v>
      </c>
      <c r="B50" s="1" t="s">
        <v>16</v>
      </c>
      <c r="C50" s="2">
        <v>130861</v>
      </c>
      <c r="D50" s="1" t="s">
        <v>60</v>
      </c>
      <c r="E50" s="3" t="s">
        <v>3</v>
      </c>
      <c r="F50" s="1">
        <v>88</v>
      </c>
      <c r="G50" s="4">
        <f t="shared" si="0"/>
        <v>92.4</v>
      </c>
      <c r="H50" s="5"/>
      <c r="I50" s="6"/>
      <c r="J50" s="15"/>
    </row>
    <row r="51" spans="1:10" s="7" customFormat="1" ht="15">
      <c r="A51" s="1" t="s">
        <v>57</v>
      </c>
      <c r="B51" s="1" t="s">
        <v>16</v>
      </c>
      <c r="C51" s="2">
        <v>130861</v>
      </c>
      <c r="D51" s="1" t="s">
        <v>61</v>
      </c>
      <c r="E51" s="3" t="s">
        <v>3</v>
      </c>
      <c r="F51" s="1">
        <v>88</v>
      </c>
      <c r="G51" s="4">
        <f t="shared" si="0"/>
        <v>92.4</v>
      </c>
      <c r="H51" s="5"/>
      <c r="I51" s="6"/>
      <c r="J51" s="15"/>
    </row>
    <row r="52" spans="1:10" s="7" customFormat="1" ht="15">
      <c r="A52" s="1" t="s">
        <v>57</v>
      </c>
      <c r="B52" s="1" t="s">
        <v>62</v>
      </c>
      <c r="C52" s="2">
        <v>150193</v>
      </c>
      <c r="D52" s="1" t="s">
        <v>63</v>
      </c>
      <c r="E52" s="3" t="s">
        <v>3</v>
      </c>
      <c r="F52" s="1">
        <v>123.2</v>
      </c>
      <c r="G52" s="4">
        <f t="shared" si="0"/>
        <v>129.36</v>
      </c>
      <c r="H52" s="5"/>
      <c r="I52" s="6"/>
      <c r="J52" s="15"/>
    </row>
    <row r="53" spans="1:10" s="7" customFormat="1" ht="15">
      <c r="A53" s="1" t="s">
        <v>57</v>
      </c>
      <c r="B53" s="1" t="s">
        <v>64</v>
      </c>
      <c r="C53" s="2">
        <v>142123</v>
      </c>
      <c r="D53" s="1" t="s">
        <v>65</v>
      </c>
      <c r="E53" s="3" t="s">
        <v>3</v>
      </c>
      <c r="F53" s="1">
        <v>259.6</v>
      </c>
      <c r="G53" s="4">
        <f t="shared" si="0"/>
        <v>272.58000000000004</v>
      </c>
      <c r="H53" s="5"/>
      <c r="I53" s="6"/>
      <c r="J53" s="15"/>
    </row>
    <row r="54" spans="1:10" s="7" customFormat="1" ht="15">
      <c r="A54" s="1"/>
      <c r="B54" s="1"/>
      <c r="C54" s="2"/>
      <c r="D54" s="1"/>
      <c r="E54" s="3"/>
      <c r="F54" s="1">
        <f>SUM(F47:F53)</f>
        <v>855.8000000000001</v>
      </c>
      <c r="G54" s="4">
        <f>SUM(G47:G53)</f>
        <v>898.59</v>
      </c>
      <c r="H54" s="5">
        <v>939</v>
      </c>
      <c r="I54" s="6">
        <f>F54*420/22996.6</f>
        <v>15.629962690136804</v>
      </c>
      <c r="J54" s="15">
        <f>H54-I54-G54</f>
        <v>24.780037309863133</v>
      </c>
    </row>
    <row r="55" spans="1:10" s="7" customFormat="1" ht="15">
      <c r="A55" s="1"/>
      <c r="B55" s="1"/>
      <c r="C55" s="2"/>
      <c r="D55" s="1"/>
      <c r="E55" s="3"/>
      <c r="F55" s="1"/>
      <c r="G55" s="4"/>
      <c r="H55" s="5"/>
      <c r="I55" s="6"/>
      <c r="J55" s="15"/>
    </row>
    <row r="56" spans="1:10" s="7" customFormat="1" ht="15">
      <c r="A56" s="1" t="s">
        <v>66</v>
      </c>
      <c r="B56" s="1" t="s">
        <v>1</v>
      </c>
      <c r="C56" s="2">
        <v>150159</v>
      </c>
      <c r="D56" s="1" t="s">
        <v>27</v>
      </c>
      <c r="E56" s="3">
        <v>86</v>
      </c>
      <c r="F56" s="1">
        <v>110</v>
      </c>
      <c r="G56" s="4">
        <f>F56*10%+F56</f>
        <v>121</v>
      </c>
      <c r="H56" s="5">
        <v>121</v>
      </c>
      <c r="I56" s="6">
        <f>F56*420/22996.6</f>
        <v>2.0089926336936768</v>
      </c>
      <c r="J56" s="15">
        <f>H56-I56-G56</f>
        <v>-2.00899263369368</v>
      </c>
    </row>
    <row r="57" spans="1:10" s="7" customFormat="1" ht="15">
      <c r="A57" s="1"/>
      <c r="B57" s="1"/>
      <c r="C57" s="2"/>
      <c r="D57" s="1"/>
      <c r="E57" s="3"/>
      <c r="F57" s="1"/>
      <c r="G57" s="4"/>
      <c r="H57" s="5"/>
      <c r="I57" s="6"/>
      <c r="J57" s="15"/>
    </row>
    <row r="58" spans="1:10" s="7" customFormat="1" ht="15">
      <c r="A58" s="1" t="s">
        <v>67</v>
      </c>
      <c r="B58" s="1" t="s">
        <v>62</v>
      </c>
      <c r="C58" s="2">
        <v>150158</v>
      </c>
      <c r="D58" s="1" t="s">
        <v>27</v>
      </c>
      <c r="E58" s="3" t="s">
        <v>43</v>
      </c>
      <c r="F58" s="1">
        <v>106.7</v>
      </c>
      <c r="G58" s="4">
        <f>F58*8%+F58</f>
        <v>115.236</v>
      </c>
      <c r="H58" s="5">
        <v>116</v>
      </c>
      <c r="I58" s="6">
        <f>F58*420/22996.6</f>
        <v>1.9487228546828663</v>
      </c>
      <c r="J58" s="15">
        <f>H58-I58-G58</f>
        <v>-1.1847228546828745</v>
      </c>
    </row>
    <row r="59" spans="1:10" s="7" customFormat="1" ht="15">
      <c r="A59" s="1"/>
      <c r="B59" s="1"/>
      <c r="C59" s="2"/>
      <c r="D59" s="1"/>
      <c r="E59" s="3"/>
      <c r="F59" s="1"/>
      <c r="G59" s="4"/>
      <c r="H59" s="5"/>
      <c r="I59" s="6"/>
      <c r="J59" s="15"/>
    </row>
    <row r="60" spans="1:10" s="7" customFormat="1" ht="15">
      <c r="A60" s="1" t="s">
        <v>68</v>
      </c>
      <c r="B60" s="1" t="s">
        <v>46</v>
      </c>
      <c r="C60" s="2">
        <v>150179</v>
      </c>
      <c r="D60" s="1" t="s">
        <v>69</v>
      </c>
      <c r="E60" s="3" t="s">
        <v>54</v>
      </c>
      <c r="F60" s="1">
        <v>236.5</v>
      </c>
      <c r="G60" s="4">
        <f>F60*10%+F60</f>
        <v>260.15</v>
      </c>
      <c r="H60" s="5"/>
      <c r="I60" s="6"/>
      <c r="J60" s="15"/>
    </row>
    <row r="61" spans="1:10" s="7" customFormat="1" ht="15">
      <c r="A61" s="1" t="s">
        <v>68</v>
      </c>
      <c r="B61" s="1" t="s">
        <v>70</v>
      </c>
      <c r="C61" s="2">
        <v>150182</v>
      </c>
      <c r="D61" s="1" t="s">
        <v>71</v>
      </c>
      <c r="E61" s="3" t="s">
        <v>54</v>
      </c>
      <c r="F61" s="1">
        <v>81.4</v>
      </c>
      <c r="G61" s="4">
        <f>F61*10%+F61</f>
        <v>89.54</v>
      </c>
      <c r="H61" s="5"/>
      <c r="I61" s="6"/>
      <c r="J61" s="15"/>
    </row>
    <row r="62" spans="1:10" s="7" customFormat="1" ht="15">
      <c r="A62" s="1" t="s">
        <v>68</v>
      </c>
      <c r="B62" s="1" t="s">
        <v>70</v>
      </c>
      <c r="C62" s="2">
        <v>150182</v>
      </c>
      <c r="D62" s="1" t="s">
        <v>71</v>
      </c>
      <c r="E62" s="3" t="s">
        <v>72</v>
      </c>
      <c r="F62" s="1">
        <v>81.4</v>
      </c>
      <c r="G62" s="4">
        <f>F62*10%+F62</f>
        <v>89.54</v>
      </c>
      <c r="H62" s="5"/>
      <c r="I62" s="6"/>
      <c r="J62" s="15"/>
    </row>
    <row r="63" spans="1:10" s="7" customFormat="1" ht="15">
      <c r="A63" s="1"/>
      <c r="B63" s="1"/>
      <c r="C63" s="2"/>
      <c r="D63" s="1"/>
      <c r="E63" s="3"/>
      <c r="F63" s="1">
        <f>SUM(F60:F62)</f>
        <v>399.29999999999995</v>
      </c>
      <c r="G63" s="4">
        <f>SUM(G60:G62)</f>
        <v>439.23</v>
      </c>
      <c r="H63" s="5">
        <v>441</v>
      </c>
      <c r="I63" s="6">
        <f>F63*420/22996.6</f>
        <v>7.292643260308044</v>
      </c>
      <c r="J63" s="15">
        <f>H63-I63-G63</f>
        <v>-5.522643260308087</v>
      </c>
    </row>
    <row r="64" spans="1:10" s="7" customFormat="1" ht="15">
      <c r="A64" s="1"/>
      <c r="B64" s="1"/>
      <c r="C64" s="2"/>
      <c r="D64" s="1"/>
      <c r="E64" s="3"/>
      <c r="F64" s="1"/>
      <c r="G64" s="4"/>
      <c r="H64" s="5"/>
      <c r="I64" s="6"/>
      <c r="J64" s="15"/>
    </row>
    <row r="65" spans="1:10" s="7" customFormat="1" ht="15">
      <c r="A65" s="1" t="s">
        <v>73</v>
      </c>
      <c r="B65" s="1" t="s">
        <v>16</v>
      </c>
      <c r="C65" s="2">
        <v>130861</v>
      </c>
      <c r="D65" s="1" t="s">
        <v>17</v>
      </c>
      <c r="E65" s="3" t="s">
        <v>59</v>
      </c>
      <c r="F65" s="1">
        <v>88</v>
      </c>
      <c r="G65" s="4">
        <f>F65*10%+F65</f>
        <v>96.8</v>
      </c>
      <c r="H65" s="5"/>
      <c r="I65" s="6"/>
      <c r="J65" s="15"/>
    </row>
    <row r="66" spans="1:10" s="7" customFormat="1" ht="15">
      <c r="A66" s="1" t="s">
        <v>73</v>
      </c>
      <c r="B66" s="1" t="s">
        <v>46</v>
      </c>
      <c r="C66" s="2">
        <v>150179</v>
      </c>
      <c r="D66" s="1" t="s">
        <v>17</v>
      </c>
      <c r="E66" s="3" t="s">
        <v>9</v>
      </c>
      <c r="F66" s="1">
        <v>236.5</v>
      </c>
      <c r="G66" s="4">
        <f>F66*10%+F66</f>
        <v>260.15</v>
      </c>
      <c r="H66" s="5"/>
      <c r="I66" s="6"/>
      <c r="J66" s="15"/>
    </row>
    <row r="67" spans="1:10" s="7" customFormat="1" ht="15">
      <c r="A67" s="1"/>
      <c r="B67" s="1"/>
      <c r="C67" s="2"/>
      <c r="D67" s="1"/>
      <c r="E67" s="3"/>
      <c r="F67" s="1">
        <f>SUM(F65:F66)</f>
        <v>324.5</v>
      </c>
      <c r="G67" s="4">
        <f>SUM(G65:G66)</f>
        <v>356.95</v>
      </c>
      <c r="H67" s="5">
        <v>358</v>
      </c>
      <c r="I67" s="6">
        <f>F67*420/22996.6</f>
        <v>5.926528269396346</v>
      </c>
      <c r="J67" s="15">
        <f>H67-I67-G67</f>
        <v>-4.876528269396317</v>
      </c>
    </row>
    <row r="68" spans="1:10" s="7" customFormat="1" ht="15">
      <c r="A68" s="1"/>
      <c r="B68" s="1"/>
      <c r="C68" s="2"/>
      <c r="D68" s="1"/>
      <c r="E68" s="3"/>
      <c r="F68" s="1"/>
      <c r="G68" s="4"/>
      <c r="H68" s="5"/>
      <c r="I68" s="6"/>
      <c r="J68" s="15"/>
    </row>
    <row r="69" spans="1:10" s="7" customFormat="1" ht="15">
      <c r="A69" s="1" t="s">
        <v>74</v>
      </c>
      <c r="B69" s="1" t="s">
        <v>75</v>
      </c>
      <c r="C69" s="2">
        <v>150091</v>
      </c>
      <c r="D69" s="1" t="s">
        <v>76</v>
      </c>
      <c r="E69" s="3" t="s">
        <v>72</v>
      </c>
      <c r="F69" s="1">
        <v>578.6</v>
      </c>
      <c r="G69" s="4">
        <f>F69*10%+F69</f>
        <v>636.46</v>
      </c>
      <c r="H69" s="5">
        <v>637</v>
      </c>
      <c r="I69" s="6">
        <f>F69*420/22996.6</f>
        <v>10.567301253228738</v>
      </c>
      <c r="J69" s="15">
        <f>H69-I69-G69</f>
        <v>-10.027301253228757</v>
      </c>
    </row>
    <row r="70" spans="1:10" s="7" customFormat="1" ht="15">
      <c r="A70" s="1"/>
      <c r="B70" s="1"/>
      <c r="C70" s="2"/>
      <c r="D70" s="1"/>
      <c r="E70" s="3"/>
      <c r="F70" s="1"/>
      <c r="G70" s="4"/>
      <c r="H70" s="5"/>
      <c r="I70" s="6"/>
      <c r="J70" s="15"/>
    </row>
    <row r="71" spans="1:10" s="7" customFormat="1" ht="15">
      <c r="A71" s="1" t="s">
        <v>77</v>
      </c>
      <c r="B71" s="1" t="s">
        <v>78</v>
      </c>
      <c r="C71" s="2">
        <v>150195</v>
      </c>
      <c r="D71" s="1" t="s">
        <v>79</v>
      </c>
      <c r="E71" s="3" t="s">
        <v>3</v>
      </c>
      <c r="F71" s="1">
        <v>135.3</v>
      </c>
      <c r="G71" s="4">
        <f>F71*10%+F71</f>
        <v>148.83</v>
      </c>
      <c r="H71" s="5"/>
      <c r="I71" s="6"/>
      <c r="J71" s="15"/>
    </row>
    <row r="72" spans="1:10" s="7" customFormat="1" ht="15">
      <c r="A72" s="1" t="s">
        <v>77</v>
      </c>
      <c r="B72" s="1" t="s">
        <v>48</v>
      </c>
      <c r="C72" s="2">
        <v>151117</v>
      </c>
      <c r="D72" s="1" t="s">
        <v>21</v>
      </c>
      <c r="E72" s="3" t="s">
        <v>3</v>
      </c>
      <c r="F72" s="1">
        <v>413.6</v>
      </c>
      <c r="G72" s="4">
        <f>F72*10%+F72</f>
        <v>454.96000000000004</v>
      </c>
      <c r="H72" s="5"/>
      <c r="I72" s="6"/>
      <c r="J72" s="15"/>
    </row>
    <row r="73" spans="1:10" s="7" customFormat="1" ht="15">
      <c r="A73" s="1" t="s">
        <v>77</v>
      </c>
      <c r="B73" s="1" t="s">
        <v>80</v>
      </c>
      <c r="C73" s="2">
        <v>150124</v>
      </c>
      <c r="D73" s="1" t="s">
        <v>81</v>
      </c>
      <c r="E73" s="3" t="s">
        <v>3</v>
      </c>
      <c r="F73" s="1">
        <v>375.1</v>
      </c>
      <c r="G73" s="4">
        <f>F73*10%+F73</f>
        <v>412.61</v>
      </c>
      <c r="H73" s="5"/>
      <c r="I73" s="6"/>
      <c r="J73" s="15"/>
    </row>
    <row r="74" spans="1:10" s="7" customFormat="1" ht="15">
      <c r="A74" s="1"/>
      <c r="B74" s="1"/>
      <c r="C74" s="2"/>
      <c r="D74" s="1"/>
      <c r="E74" s="3"/>
      <c r="F74" s="1">
        <f>SUM(F71:F73)</f>
        <v>924.0000000000001</v>
      </c>
      <c r="G74" s="4">
        <f>SUM(G71:G73)</f>
        <v>1016.4000000000001</v>
      </c>
      <c r="H74" s="5">
        <v>1017</v>
      </c>
      <c r="I74" s="6">
        <f>F74*420/22996.6</f>
        <v>16.875538123026885</v>
      </c>
      <c r="J74" s="15">
        <f>H74-I74-G74</f>
        <v>-16.27553812302699</v>
      </c>
    </row>
    <row r="75" spans="1:10" s="7" customFormat="1" ht="15">
      <c r="A75" s="1"/>
      <c r="B75" s="1"/>
      <c r="C75" s="2"/>
      <c r="D75" s="1"/>
      <c r="E75" s="3"/>
      <c r="F75" s="1"/>
      <c r="G75" s="4"/>
      <c r="H75" s="5"/>
      <c r="I75" s="6"/>
      <c r="J75" s="15"/>
    </row>
    <row r="76" spans="1:10" s="7" customFormat="1" ht="15">
      <c r="A76" s="1" t="s">
        <v>82</v>
      </c>
      <c r="B76" s="1" t="s">
        <v>83</v>
      </c>
      <c r="C76" s="2">
        <v>150167</v>
      </c>
      <c r="D76" s="1" t="s">
        <v>84</v>
      </c>
      <c r="E76" s="3" t="s">
        <v>9</v>
      </c>
      <c r="F76" s="1">
        <v>260.7</v>
      </c>
      <c r="G76" s="4">
        <f>F76*5%+F76</f>
        <v>273.735</v>
      </c>
      <c r="H76" s="5"/>
      <c r="I76" s="6"/>
      <c r="J76" s="15"/>
    </row>
    <row r="77" spans="1:10" s="7" customFormat="1" ht="15">
      <c r="A77" s="1" t="s">
        <v>82</v>
      </c>
      <c r="B77" s="1" t="s">
        <v>53</v>
      </c>
      <c r="C77" s="2">
        <v>150158</v>
      </c>
      <c r="D77" s="1" t="s">
        <v>8</v>
      </c>
      <c r="E77" s="3">
        <v>122</v>
      </c>
      <c r="F77" s="1">
        <v>106.7</v>
      </c>
      <c r="G77" s="4">
        <f>F77*5%+F77</f>
        <v>112.035</v>
      </c>
      <c r="H77" s="5"/>
      <c r="I77" s="6"/>
      <c r="J77" s="15"/>
    </row>
    <row r="78" spans="1:10" s="7" customFormat="1" ht="15">
      <c r="A78" s="1"/>
      <c r="B78" s="1"/>
      <c r="C78" s="2"/>
      <c r="D78" s="1"/>
      <c r="E78" s="3"/>
      <c r="F78" s="1">
        <f>SUM(F76:F77)</f>
        <v>367.4</v>
      </c>
      <c r="G78" s="4">
        <f>SUM(G76:G77)</f>
        <v>385.77</v>
      </c>
      <c r="H78" s="5">
        <v>387</v>
      </c>
      <c r="I78" s="6">
        <f>F78*420/22996.6</f>
        <v>6.71003539653688</v>
      </c>
      <c r="J78" s="15">
        <f>H78-I78-G78</f>
        <v>-5.4800353965368345</v>
      </c>
    </row>
    <row r="79" spans="1:10" s="7" customFormat="1" ht="15">
      <c r="A79" s="1"/>
      <c r="B79" s="1"/>
      <c r="C79" s="2"/>
      <c r="D79" s="1"/>
      <c r="E79" s="3"/>
      <c r="F79" s="1"/>
      <c r="G79" s="4"/>
      <c r="H79" s="5"/>
      <c r="I79" s="6"/>
      <c r="J79" s="15"/>
    </row>
    <row r="80" spans="1:10" s="7" customFormat="1" ht="15">
      <c r="A80" s="1" t="s">
        <v>85</v>
      </c>
      <c r="B80" s="1" t="s">
        <v>86</v>
      </c>
      <c r="C80" s="2">
        <v>150157</v>
      </c>
      <c r="D80" s="1" t="s">
        <v>8</v>
      </c>
      <c r="E80" s="3" t="s">
        <v>54</v>
      </c>
      <c r="F80" s="1">
        <v>209</v>
      </c>
      <c r="G80" s="4">
        <f>F80*10%+F80</f>
        <v>229.9</v>
      </c>
      <c r="H80" s="5">
        <v>230</v>
      </c>
      <c r="I80" s="6">
        <f>F80*420/22996.6</f>
        <v>3.8170860040179857</v>
      </c>
      <c r="J80" s="15">
        <f>H80-I80-G80</f>
        <v>-3.7170860040180003</v>
      </c>
    </row>
    <row r="81" spans="1:10" s="7" customFormat="1" ht="15">
      <c r="A81" s="1"/>
      <c r="B81" s="1"/>
      <c r="C81" s="2"/>
      <c r="D81" s="1"/>
      <c r="E81" s="3"/>
      <c r="F81" s="1"/>
      <c r="G81" s="4"/>
      <c r="H81" s="5"/>
      <c r="I81" s="6"/>
      <c r="J81" s="15"/>
    </row>
    <row r="82" spans="1:10" s="10" customFormat="1" ht="15">
      <c r="A82" s="1" t="s">
        <v>87</v>
      </c>
      <c r="B82" s="1" t="s">
        <v>88</v>
      </c>
      <c r="C82" s="2">
        <v>150167</v>
      </c>
      <c r="D82" s="1" t="s">
        <v>89</v>
      </c>
      <c r="E82" s="3">
        <v>110</v>
      </c>
      <c r="F82" s="1">
        <v>260.7</v>
      </c>
      <c r="G82" s="4">
        <f>F82*10%+F82</f>
        <v>286.77</v>
      </c>
      <c r="H82" s="1">
        <v>287</v>
      </c>
      <c r="I82" s="6">
        <f>F82*420/22996.6</f>
        <v>4.761312541854013</v>
      </c>
      <c r="J82" s="15">
        <f>H82-I82-G82</f>
        <v>-4.531312541853993</v>
      </c>
    </row>
    <row r="83" spans="1:10" s="7" customFormat="1" ht="15">
      <c r="A83" s="1"/>
      <c r="B83" s="1"/>
      <c r="C83" s="2"/>
      <c r="D83" s="1"/>
      <c r="E83" s="3"/>
      <c r="F83" s="1"/>
      <c r="G83" s="4"/>
      <c r="H83" s="5"/>
      <c r="I83" s="6"/>
      <c r="J83" s="15"/>
    </row>
    <row r="84" spans="1:10" s="7" customFormat="1" ht="15">
      <c r="A84" s="1" t="s">
        <v>90</v>
      </c>
      <c r="B84" s="1" t="s">
        <v>86</v>
      </c>
      <c r="C84" s="2">
        <v>150194</v>
      </c>
      <c r="D84" s="1" t="s">
        <v>8</v>
      </c>
      <c r="E84" s="3">
        <v>158</v>
      </c>
      <c r="F84" s="1">
        <v>273.9</v>
      </c>
      <c r="G84" s="4">
        <f>F84*10%+F84</f>
        <v>301.28999999999996</v>
      </c>
      <c r="H84" s="5"/>
      <c r="I84" s="6"/>
      <c r="J84" s="15"/>
    </row>
    <row r="85" spans="1:10" s="12" customFormat="1" ht="15">
      <c r="A85" s="1" t="s">
        <v>90</v>
      </c>
      <c r="B85" s="1" t="s">
        <v>62</v>
      </c>
      <c r="C85" s="2">
        <v>150193</v>
      </c>
      <c r="D85" s="1" t="s">
        <v>27</v>
      </c>
      <c r="E85" s="3">
        <v>158</v>
      </c>
      <c r="F85" s="1">
        <v>123.2</v>
      </c>
      <c r="G85" s="4">
        <f>F85*10%+F85</f>
        <v>135.52</v>
      </c>
      <c r="H85" s="11"/>
      <c r="I85" s="6"/>
      <c r="J85" s="15"/>
    </row>
    <row r="86" spans="1:10" s="7" customFormat="1" ht="15">
      <c r="A86" s="1" t="s">
        <v>90</v>
      </c>
      <c r="B86" s="1" t="s">
        <v>91</v>
      </c>
      <c r="C86" s="2">
        <v>150182</v>
      </c>
      <c r="D86" s="1" t="s">
        <v>92</v>
      </c>
      <c r="E86" s="3">
        <v>110</v>
      </c>
      <c r="F86" s="1">
        <f>81.4*2</f>
        <v>162.8</v>
      </c>
      <c r="G86" s="4">
        <f>F86*10%+F86</f>
        <v>179.08</v>
      </c>
      <c r="H86" s="5"/>
      <c r="I86" s="6"/>
      <c r="J86" s="15"/>
    </row>
    <row r="87" spans="1:10" s="7" customFormat="1" ht="15">
      <c r="A87" s="1"/>
      <c r="B87" s="1"/>
      <c r="C87" s="2"/>
      <c r="D87" s="1"/>
      <c r="E87" s="3"/>
      <c r="F87" s="1">
        <f>SUM(F84:F86)</f>
        <v>559.9</v>
      </c>
      <c r="G87" s="4">
        <f>SUM(G84:G86)</f>
        <v>615.89</v>
      </c>
      <c r="H87" s="5">
        <v>618</v>
      </c>
      <c r="I87" s="6">
        <f>F87*420/22996.6</f>
        <v>10.225772505500814</v>
      </c>
      <c r="J87" s="15">
        <f>H87-I87-G87</f>
        <v>-8.115772505500786</v>
      </c>
    </row>
    <row r="88" spans="1:10" s="7" customFormat="1" ht="15">
      <c r="A88" s="1"/>
      <c r="B88" s="1"/>
      <c r="C88" s="2"/>
      <c r="D88" s="1"/>
      <c r="E88" s="3"/>
      <c r="F88" s="1"/>
      <c r="G88" s="4"/>
      <c r="H88" s="5"/>
      <c r="I88" s="6"/>
      <c r="J88" s="15"/>
    </row>
    <row r="89" spans="1:10" s="7" customFormat="1" ht="15">
      <c r="A89" s="1" t="s">
        <v>93</v>
      </c>
      <c r="B89" s="1" t="s">
        <v>94</v>
      </c>
      <c r="C89" s="2">
        <v>150048</v>
      </c>
      <c r="D89" s="1" t="s">
        <v>95</v>
      </c>
      <c r="E89" s="3">
        <v>92</v>
      </c>
      <c r="F89" s="1">
        <v>652.3</v>
      </c>
      <c r="G89" s="4">
        <f>F89*10%+F89</f>
        <v>717.53</v>
      </c>
      <c r="H89" s="5">
        <v>718</v>
      </c>
      <c r="I89" s="6">
        <f>F89*420/22996.6</f>
        <v>11.913326317803502</v>
      </c>
      <c r="J89" s="15">
        <f>H89-I89-G89</f>
        <v>-11.44332631780344</v>
      </c>
    </row>
    <row r="90" spans="1:10" s="7" customFormat="1" ht="15">
      <c r="A90" s="1"/>
      <c r="B90" s="1"/>
      <c r="C90" s="2"/>
      <c r="D90" s="1"/>
      <c r="E90" s="3"/>
      <c r="F90" s="1"/>
      <c r="G90" s="4"/>
      <c r="H90" s="5"/>
      <c r="I90" s="6"/>
      <c r="J90" s="15"/>
    </row>
    <row r="91" spans="1:10" s="7" customFormat="1" ht="15">
      <c r="A91" s="1" t="s">
        <v>96</v>
      </c>
      <c r="B91" s="1" t="s">
        <v>1</v>
      </c>
      <c r="C91" s="2">
        <v>150159</v>
      </c>
      <c r="D91" s="1" t="s">
        <v>27</v>
      </c>
      <c r="E91" s="3" t="s">
        <v>97</v>
      </c>
      <c r="F91" s="1">
        <v>110</v>
      </c>
      <c r="G91" s="4">
        <f>F91*10%+F91</f>
        <v>121</v>
      </c>
      <c r="H91" s="5"/>
      <c r="I91" s="6"/>
      <c r="J91" s="15"/>
    </row>
    <row r="92" spans="1:10" s="7" customFormat="1" ht="15">
      <c r="A92" s="1" t="s">
        <v>96</v>
      </c>
      <c r="B92" s="1" t="s">
        <v>1</v>
      </c>
      <c r="C92" s="2">
        <v>150195</v>
      </c>
      <c r="D92" s="1" t="s">
        <v>27</v>
      </c>
      <c r="E92" s="3" t="s">
        <v>98</v>
      </c>
      <c r="F92" s="1">
        <v>135.3</v>
      </c>
      <c r="G92" s="4">
        <f>F92*5%+F92</f>
        <v>142.065</v>
      </c>
      <c r="H92" s="5"/>
      <c r="I92" s="6"/>
      <c r="J92" s="15"/>
    </row>
    <row r="93" spans="1:10" s="7" customFormat="1" ht="15">
      <c r="A93" s="1" t="s">
        <v>96</v>
      </c>
      <c r="B93" s="1" t="s">
        <v>1</v>
      </c>
      <c r="C93" s="2">
        <v>150195</v>
      </c>
      <c r="D93" s="1" t="s">
        <v>99</v>
      </c>
      <c r="E93" s="3" t="s">
        <v>98</v>
      </c>
      <c r="F93" s="1">
        <v>135.3</v>
      </c>
      <c r="G93" s="4">
        <f>F93*5%+F93</f>
        <v>142.065</v>
      </c>
      <c r="H93" s="5"/>
      <c r="I93" s="6"/>
      <c r="J93" s="15"/>
    </row>
    <row r="94" spans="1:10" s="7" customFormat="1" ht="15">
      <c r="A94" s="1" t="s">
        <v>96</v>
      </c>
      <c r="B94" s="1" t="s">
        <v>94</v>
      </c>
      <c r="C94" s="2">
        <v>150167</v>
      </c>
      <c r="D94" s="1" t="s">
        <v>100</v>
      </c>
      <c r="E94" s="3" t="s">
        <v>97</v>
      </c>
      <c r="F94" s="1">
        <v>260.7</v>
      </c>
      <c r="G94" s="4">
        <f>F94*10%+F94</f>
        <v>286.77</v>
      </c>
      <c r="H94" s="5"/>
      <c r="I94" s="6"/>
      <c r="J94" s="15"/>
    </row>
    <row r="95" spans="1:10" s="7" customFormat="1" ht="15">
      <c r="A95" s="1" t="s">
        <v>96</v>
      </c>
      <c r="B95" s="1" t="s">
        <v>62</v>
      </c>
      <c r="C95" s="2">
        <v>150193</v>
      </c>
      <c r="D95" s="1" t="s">
        <v>42</v>
      </c>
      <c r="E95" s="3" t="s">
        <v>98</v>
      </c>
      <c r="F95" s="1">
        <v>123.2</v>
      </c>
      <c r="G95" s="4">
        <f>F95*10%+F95</f>
        <v>135.52</v>
      </c>
      <c r="H95" s="5"/>
      <c r="I95" s="6"/>
      <c r="J95" s="15"/>
    </row>
    <row r="96" spans="1:10" s="7" customFormat="1" ht="15">
      <c r="A96" s="1" t="s">
        <v>96</v>
      </c>
      <c r="B96" s="1" t="s">
        <v>29</v>
      </c>
      <c r="C96" s="2">
        <v>150188</v>
      </c>
      <c r="D96" s="1" t="s">
        <v>101</v>
      </c>
      <c r="E96" s="3" t="s">
        <v>98</v>
      </c>
      <c r="F96" s="1">
        <v>228.8</v>
      </c>
      <c r="G96" s="4">
        <f>F96*10%+F96</f>
        <v>251.68</v>
      </c>
      <c r="H96" s="5"/>
      <c r="I96" s="6"/>
      <c r="J96" s="15"/>
    </row>
    <row r="97" spans="1:10" s="7" customFormat="1" ht="15">
      <c r="A97" s="1" t="s">
        <v>96</v>
      </c>
      <c r="B97" s="1" t="s">
        <v>29</v>
      </c>
      <c r="C97" s="2">
        <v>150189</v>
      </c>
      <c r="D97" s="1" t="s">
        <v>102</v>
      </c>
      <c r="E97" s="3" t="s">
        <v>98</v>
      </c>
      <c r="F97" s="1">
        <v>240.9</v>
      </c>
      <c r="G97" s="4">
        <f>F97*10%+F97</f>
        <v>264.99</v>
      </c>
      <c r="H97" s="5"/>
      <c r="I97" s="6"/>
      <c r="J97" s="15"/>
    </row>
    <row r="98" spans="1:10" s="7" customFormat="1" ht="15">
      <c r="A98" s="1" t="s">
        <v>96</v>
      </c>
      <c r="B98" s="1" t="s">
        <v>38</v>
      </c>
      <c r="C98" s="2">
        <v>140842</v>
      </c>
      <c r="D98" s="1" t="s">
        <v>103</v>
      </c>
      <c r="E98" s="3" t="s">
        <v>104</v>
      </c>
      <c r="F98" s="1">
        <v>121</v>
      </c>
      <c r="G98" s="4">
        <f>F98*10%+F98</f>
        <v>133.1</v>
      </c>
      <c r="H98" s="5"/>
      <c r="I98" s="6"/>
      <c r="J98" s="15"/>
    </row>
    <row r="99" spans="1:10" s="7" customFormat="1" ht="15">
      <c r="A99" s="1"/>
      <c r="B99" s="1"/>
      <c r="C99" s="2"/>
      <c r="D99" s="1"/>
      <c r="E99" s="3"/>
      <c r="F99" s="1">
        <f>SUM(F91:F98)</f>
        <v>1355.2</v>
      </c>
      <c r="G99" s="4">
        <f>SUM(G91:G98)</f>
        <v>1477.1899999999998</v>
      </c>
      <c r="H99" s="1">
        <v>1481</v>
      </c>
      <c r="I99" s="6">
        <f>F99*420/22996.6</f>
        <v>24.750789247106095</v>
      </c>
      <c r="J99" s="15">
        <f>H99-I99-G99</f>
        <v>-20.94078924710584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2015-05-20T09:02:32Z</dcterms:created>
  <dcterms:modified xsi:type="dcterms:W3CDTF">2015-05-20T09:05:44Z</dcterms:modified>
  <cp:category/>
  <cp:version/>
  <cp:contentType/>
  <cp:contentStatus/>
</cp:coreProperties>
</file>