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<sst xmlns="http://schemas.openxmlformats.org/spreadsheetml/2006/main" count="222" uniqueCount="105">
  <si>
    <t>Elena76</t>
  </si>
  <si>
    <t>Брюки джинсовые для девочки</t>
  </si>
  <si>
    <t>1141-1276</t>
  </si>
  <si>
    <t>св.синий</t>
  </si>
  <si>
    <t xml:space="preserve">Elena76 </t>
  </si>
  <si>
    <t>1141-1289</t>
  </si>
  <si>
    <t>fedor</t>
  </si>
  <si>
    <t>1131-0105</t>
  </si>
  <si>
    <t>синий</t>
  </si>
  <si>
    <t>св. синий</t>
  </si>
  <si>
    <t>Flarisa</t>
  </si>
  <si>
    <t>сарафан</t>
  </si>
  <si>
    <t>салат</t>
  </si>
  <si>
    <t>брюки</t>
  </si>
  <si>
    <t>бордо</t>
  </si>
  <si>
    <t>Loving Lotus</t>
  </si>
  <si>
    <t>Юбка</t>
  </si>
  <si>
    <t>серый</t>
  </si>
  <si>
    <t>146-72</t>
  </si>
  <si>
    <t>Брюки</t>
  </si>
  <si>
    <t>Olesechka M</t>
  </si>
  <si>
    <t>Сарафан</t>
  </si>
  <si>
    <t>черный</t>
  </si>
  <si>
    <t>Пижама</t>
  </si>
  <si>
    <t>Сиреневый</t>
  </si>
  <si>
    <t>Блузка для девочки</t>
  </si>
  <si>
    <t>белый</t>
  </si>
  <si>
    <t>Белый</t>
  </si>
  <si>
    <t>Фуксия</t>
  </si>
  <si>
    <t xml:space="preserve">Брюки джинсовые для девочки </t>
  </si>
  <si>
    <t>Синий</t>
  </si>
  <si>
    <t>Olga06021980</t>
  </si>
  <si>
    <t>в клетку</t>
  </si>
  <si>
    <t>Жакет</t>
  </si>
  <si>
    <t>4449-06</t>
  </si>
  <si>
    <t>полоска</t>
  </si>
  <si>
    <t>Pomodore</t>
  </si>
  <si>
    <t>Сорочка для мальчика</t>
  </si>
  <si>
    <t>110-60</t>
  </si>
  <si>
    <t>152-76</t>
  </si>
  <si>
    <r>
      <t xml:space="preserve">Бриджи для девочки </t>
    </r>
    <r>
      <rPr>
        <b/>
        <sz val="11"/>
        <color indexed="8"/>
        <rFont val="Times New Roman"/>
        <family val="1"/>
      </rPr>
      <t>2 шт.</t>
    </r>
  </si>
  <si>
    <t>Selena05</t>
  </si>
  <si>
    <t>Куртка (пух)</t>
  </si>
  <si>
    <t>т.бирюза</t>
  </si>
  <si>
    <t>164-84</t>
  </si>
  <si>
    <t>Брюки для мальчика</t>
  </si>
  <si>
    <t>хаки/т.синий</t>
  </si>
  <si>
    <t>104-56</t>
  </si>
  <si>
    <t>Surpris</t>
  </si>
  <si>
    <t>тёмно-синий</t>
  </si>
  <si>
    <t>116-60</t>
  </si>
  <si>
    <t>Алёка</t>
  </si>
  <si>
    <t>86-52</t>
  </si>
  <si>
    <t>Артемина мама</t>
  </si>
  <si>
    <t>серый меланж</t>
  </si>
  <si>
    <t>Бусюнька</t>
  </si>
  <si>
    <t>красный</t>
  </si>
  <si>
    <r>
      <t xml:space="preserve">Сорочка для мальчика </t>
    </r>
    <r>
      <rPr>
        <b/>
        <sz val="11"/>
        <color indexed="8"/>
        <rFont val="Times New Roman"/>
        <family val="1"/>
      </rPr>
      <t>2 шт.</t>
    </r>
  </si>
  <si>
    <t>синий, красный</t>
  </si>
  <si>
    <t>Шорты для мальчика</t>
  </si>
  <si>
    <t>графит</t>
  </si>
  <si>
    <t xml:space="preserve">Шорты для мальчика </t>
  </si>
  <si>
    <t>ДОЛМАТИНЕЦ</t>
  </si>
  <si>
    <t>Зара</t>
  </si>
  <si>
    <t>128-64</t>
  </si>
  <si>
    <t>фуксия</t>
  </si>
  <si>
    <t>Бриджи для девочки</t>
  </si>
  <si>
    <t>Зика</t>
  </si>
  <si>
    <t>Темно-серый</t>
  </si>
  <si>
    <t>Марина121212</t>
  </si>
  <si>
    <t>светло-серый меланж</t>
  </si>
  <si>
    <t>Бриджи для мальчика</t>
  </si>
  <si>
    <t>Марина80</t>
  </si>
  <si>
    <t>платье для девочки</t>
  </si>
  <si>
    <t>синий+фуксия</t>
  </si>
  <si>
    <t>122-64</t>
  </si>
  <si>
    <t>шорты для мальчика</t>
  </si>
  <si>
    <t>модиска</t>
  </si>
  <si>
    <t>134-68</t>
  </si>
  <si>
    <t>Норд</t>
  </si>
  <si>
    <t>сарафан(школа)</t>
  </si>
  <si>
    <t>клетка</t>
  </si>
  <si>
    <t>юбка(школа)</t>
  </si>
  <si>
    <t>сорочка для мальчика</t>
  </si>
  <si>
    <t>бирюза</t>
  </si>
  <si>
    <t>блузка для девочки</t>
  </si>
  <si>
    <t>лимон</t>
  </si>
  <si>
    <t>Ольга Тайлакова</t>
  </si>
  <si>
    <t>Платье для девочки</t>
  </si>
  <si>
    <t>синий с набивкой + серый меланж</t>
  </si>
  <si>
    <t>140-72</t>
  </si>
  <si>
    <t>Платиновая рыбка</t>
  </si>
  <si>
    <t>Бриджи</t>
  </si>
  <si>
    <t>чёрный</t>
  </si>
  <si>
    <t>Поляся</t>
  </si>
  <si>
    <t>Джемпер</t>
  </si>
  <si>
    <t>140/72</t>
  </si>
  <si>
    <t>Жакет для девочки</t>
  </si>
  <si>
    <t>молоко</t>
  </si>
  <si>
    <t>Юля_73</t>
  </si>
  <si>
    <t>Джемпер для девочки</t>
  </si>
  <si>
    <t>голубой с набивкой(замена бежевый с набивкой)</t>
  </si>
  <si>
    <t>Шорты для девочки</t>
  </si>
  <si>
    <t>голубой(замена бежевый)</t>
  </si>
  <si>
    <t>Сарафан для девочки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</si>
</sst>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horizontal="right"/>
      <protection/>
    </xf>
    <xf numFmtId="0" fontId="18" fillId="0" borderId="10" xfId="0" applyFont="1" applyFill="1" applyBorder="1" applyAlignment="1" applyProtection="1">
      <alignment horizontal="right"/>
      <protection/>
    </xf>
    <xf numFmtId="1" fontId="18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9" fontId="18" fillId="0" borderId="10" xfId="0" applyNumberFormat="1" applyFont="1" applyFill="1" applyBorder="1" applyAlignment="1" applyProtection="1">
      <alignment/>
      <protection/>
    </xf>
    <xf numFmtId="1" fontId="19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PageLayoutView="0" workbookViewId="0" topLeftCell="A1">
      <selection activeCell="L112" sqref="L112"/>
    </sheetView>
  </sheetViews>
  <sheetFormatPr defaultColWidth="9.140625" defaultRowHeight="15"/>
  <cols>
    <col min="1" max="1" width="9.140625" style="3" customWidth="1"/>
    <col min="2" max="2" width="30.421875" style="0" customWidth="1"/>
    <col min="3" max="3" width="18.8515625" style="2" customWidth="1"/>
    <col min="4" max="4" width="14.7109375" style="1" customWidth="1"/>
    <col min="5" max="5" width="23.7109375" style="1" customWidth="1"/>
  </cols>
  <sheetData>
    <row r="1" spans="1:10" ht="15">
      <c r="A1" s="4" t="s">
        <v>0</v>
      </c>
      <c r="B1" s="5" t="s">
        <v>1</v>
      </c>
      <c r="C1" s="6" t="s">
        <v>2</v>
      </c>
      <c r="D1" s="7" t="s">
        <v>3</v>
      </c>
      <c r="E1" s="7">
        <v>140</v>
      </c>
      <c r="F1" s="5">
        <v>660</v>
      </c>
      <c r="G1" s="8">
        <f>F1*13%+F1</f>
        <v>745.8</v>
      </c>
      <c r="H1" s="5"/>
      <c r="I1" s="9"/>
      <c r="J1" s="9"/>
    </row>
    <row r="2" spans="1:10" ht="15">
      <c r="A2" s="4" t="s">
        <v>4</v>
      </c>
      <c r="B2" s="5" t="s">
        <v>1</v>
      </c>
      <c r="C2" s="6" t="s">
        <v>5</v>
      </c>
      <c r="D2" s="7" t="s">
        <v>3</v>
      </c>
      <c r="E2" s="7">
        <v>134</v>
      </c>
      <c r="F2" s="5">
        <v>660</v>
      </c>
      <c r="G2" s="8">
        <f>F2*13%+F2</f>
        <v>745.8</v>
      </c>
      <c r="H2" s="10"/>
      <c r="I2" s="9"/>
      <c r="J2" s="9"/>
    </row>
    <row r="3" spans="1:10" ht="15">
      <c r="A3" s="4"/>
      <c r="B3" s="5"/>
      <c r="C3" s="6"/>
      <c r="D3" s="7"/>
      <c r="E3" s="7"/>
      <c r="F3" s="5">
        <f>SUM(F1:F2)</f>
        <v>1320</v>
      </c>
      <c r="G3" s="8">
        <f>SUM(G1:G2)</f>
        <v>1491.6</v>
      </c>
      <c r="H3" s="11">
        <v>1576</v>
      </c>
      <c r="I3" s="12">
        <f>F3*693.81/19428.2</f>
        <v>47.139168837051294</v>
      </c>
      <c r="J3" s="12">
        <f>H3-G3-I3</f>
        <v>37.2608311629488</v>
      </c>
    </row>
    <row r="4" spans="1:10" ht="15">
      <c r="A4" s="4"/>
      <c r="B4" s="5"/>
      <c r="C4" s="6"/>
      <c r="D4" s="7"/>
      <c r="E4" s="7"/>
      <c r="F4" s="5"/>
      <c r="G4" s="8"/>
      <c r="H4" s="10"/>
      <c r="I4" s="12"/>
      <c r="J4" s="12"/>
    </row>
    <row r="5" spans="1:10" ht="15">
      <c r="A5" s="4" t="s">
        <v>6</v>
      </c>
      <c r="B5" s="5" t="s">
        <v>1</v>
      </c>
      <c r="C5" s="6" t="s">
        <v>7</v>
      </c>
      <c r="D5" s="7" t="s">
        <v>8</v>
      </c>
      <c r="E5" s="7">
        <v>140</v>
      </c>
      <c r="F5" s="5">
        <v>660</v>
      </c>
      <c r="G5" s="8">
        <f aca="true" t="shared" si="0" ref="G5:G104">F5*15%+F5</f>
        <v>759</v>
      </c>
      <c r="H5" s="5"/>
      <c r="I5" s="12"/>
      <c r="J5" s="12"/>
    </row>
    <row r="6" spans="1:10" ht="15">
      <c r="A6" s="4" t="s">
        <v>6</v>
      </c>
      <c r="B6" s="5" t="s">
        <v>1</v>
      </c>
      <c r="C6" s="6" t="s">
        <v>2</v>
      </c>
      <c r="D6" s="7" t="s">
        <v>9</v>
      </c>
      <c r="E6" s="7">
        <v>110</v>
      </c>
      <c r="F6" s="5">
        <v>660</v>
      </c>
      <c r="G6" s="8">
        <f t="shared" si="0"/>
        <v>759</v>
      </c>
      <c r="H6" s="5"/>
      <c r="I6" s="12"/>
      <c r="J6" s="12"/>
    </row>
    <row r="7" spans="1:10" ht="15">
      <c r="A7" s="4"/>
      <c r="B7" s="5"/>
      <c r="C7" s="6"/>
      <c r="D7" s="7"/>
      <c r="E7" s="7"/>
      <c r="F7" s="5">
        <f>SUM(F5:F6)</f>
        <v>1320</v>
      </c>
      <c r="G7" s="8">
        <f>SUM(G5:G6)</f>
        <v>1518</v>
      </c>
      <c r="H7" s="5">
        <v>1518</v>
      </c>
      <c r="I7" s="12">
        <f>F7*693.81/19428.2</f>
        <v>47.139168837051294</v>
      </c>
      <c r="J7" s="12">
        <f>H7-G7-I7</f>
        <v>-47.139168837051294</v>
      </c>
    </row>
    <row r="8" spans="1:10" ht="15">
      <c r="A8" s="4"/>
      <c r="B8" s="5"/>
      <c r="C8" s="6"/>
      <c r="D8" s="7"/>
      <c r="E8" s="7"/>
      <c r="F8" s="5"/>
      <c r="G8" s="8"/>
      <c r="H8" s="5"/>
      <c r="I8" s="12"/>
      <c r="J8" s="12"/>
    </row>
    <row r="9" spans="1:10" ht="15">
      <c r="A9" s="4" t="s">
        <v>10</v>
      </c>
      <c r="B9" s="5" t="s">
        <v>11</v>
      </c>
      <c r="C9" s="6">
        <v>141211</v>
      </c>
      <c r="D9" s="7" t="s">
        <v>12</v>
      </c>
      <c r="E9" s="7">
        <v>86</v>
      </c>
      <c r="F9" s="5">
        <v>121</v>
      </c>
      <c r="G9" s="8">
        <f t="shared" si="0"/>
        <v>139.15</v>
      </c>
      <c r="H9" s="5"/>
      <c r="I9" s="12"/>
      <c r="J9" s="12"/>
    </row>
    <row r="10" spans="1:10" ht="15">
      <c r="A10" s="4" t="s">
        <v>10</v>
      </c>
      <c r="B10" s="5" t="s">
        <v>13</v>
      </c>
      <c r="C10" s="6">
        <v>151149</v>
      </c>
      <c r="D10" s="7" t="s">
        <v>14</v>
      </c>
      <c r="E10" s="7">
        <v>86</v>
      </c>
      <c r="F10" s="5">
        <v>299.2</v>
      </c>
      <c r="G10" s="8">
        <f t="shared" si="0"/>
        <v>344.08</v>
      </c>
      <c r="H10" s="5"/>
      <c r="I10" s="12"/>
      <c r="J10" s="12"/>
    </row>
    <row r="11" spans="1:10" ht="15">
      <c r="A11" s="4"/>
      <c r="B11" s="5"/>
      <c r="C11" s="6"/>
      <c r="D11" s="7"/>
      <c r="E11" s="7"/>
      <c r="F11" s="5">
        <f>SUM(F9:F10)</f>
        <v>420.2</v>
      </c>
      <c r="G11" s="8">
        <f>SUM(G9:G10)</f>
        <v>483.23</v>
      </c>
      <c r="H11" s="5">
        <v>485</v>
      </c>
      <c r="I11" s="12">
        <f>F11*693.81/19428.2</f>
        <v>15.005968746461326</v>
      </c>
      <c r="J11" s="12">
        <f>H11-G11-I11</f>
        <v>-13.235968746461344</v>
      </c>
    </row>
    <row r="12" spans="1:10" ht="15">
      <c r="A12" s="4"/>
      <c r="B12" s="5"/>
      <c r="C12" s="6"/>
      <c r="D12" s="7"/>
      <c r="E12" s="7"/>
      <c r="F12" s="5"/>
      <c r="G12" s="8"/>
      <c r="H12" s="5"/>
      <c r="I12" s="12"/>
      <c r="J12" s="12"/>
    </row>
    <row r="13" spans="1:10" ht="15">
      <c r="A13" s="4" t="s">
        <v>15</v>
      </c>
      <c r="B13" s="5" t="s">
        <v>16</v>
      </c>
      <c r="C13" s="6">
        <v>124669</v>
      </c>
      <c r="D13" s="7" t="s">
        <v>17</v>
      </c>
      <c r="E13" s="7" t="s">
        <v>18</v>
      </c>
      <c r="F13" s="5">
        <v>138.6</v>
      </c>
      <c r="G13" s="8">
        <f t="shared" si="0"/>
        <v>159.39</v>
      </c>
      <c r="H13" s="5"/>
      <c r="I13" s="12"/>
      <c r="J13" s="12"/>
    </row>
    <row r="14" spans="1:10" ht="15">
      <c r="A14" s="4" t="s">
        <v>15</v>
      </c>
      <c r="B14" s="5" t="s">
        <v>19</v>
      </c>
      <c r="C14" s="6">
        <v>124670</v>
      </c>
      <c r="D14" s="7" t="s">
        <v>17</v>
      </c>
      <c r="E14" s="7" t="s">
        <v>18</v>
      </c>
      <c r="F14" s="5">
        <v>138.6</v>
      </c>
      <c r="G14" s="8">
        <f t="shared" si="0"/>
        <v>159.39</v>
      </c>
      <c r="H14" s="5"/>
      <c r="I14" s="12"/>
      <c r="J14" s="12"/>
    </row>
    <row r="15" spans="1:10" ht="15">
      <c r="A15" s="4"/>
      <c r="B15" s="5"/>
      <c r="C15" s="6"/>
      <c r="D15" s="7"/>
      <c r="E15" s="7"/>
      <c r="F15" s="5">
        <f>SUM(F13:F14)</f>
        <v>277.2</v>
      </c>
      <c r="G15" s="8">
        <f>SUM(G13:G14)</f>
        <v>318.78</v>
      </c>
      <c r="H15" s="5">
        <v>320</v>
      </c>
      <c r="I15" s="12">
        <f>F15*693.81/19428.2</f>
        <v>9.89922545578077</v>
      </c>
      <c r="J15" s="12">
        <f>H15-G15-I15</f>
        <v>-8.679225455780744</v>
      </c>
    </row>
    <row r="16" spans="1:10" ht="15">
      <c r="A16" s="4"/>
      <c r="B16" s="5"/>
      <c r="C16" s="6"/>
      <c r="D16" s="7"/>
      <c r="E16" s="7"/>
      <c r="F16" s="5"/>
      <c r="G16" s="8"/>
      <c r="H16" s="5"/>
      <c r="I16" s="12"/>
      <c r="J16" s="12"/>
    </row>
    <row r="17" spans="1:10" ht="15">
      <c r="A17" s="4" t="s">
        <v>20</v>
      </c>
      <c r="B17" s="5" t="s">
        <v>21</v>
      </c>
      <c r="C17" s="6">
        <v>104575</v>
      </c>
      <c r="D17" s="7" t="s">
        <v>22</v>
      </c>
      <c r="E17" s="7">
        <v>134</v>
      </c>
      <c r="F17" s="5">
        <v>148.5</v>
      </c>
      <c r="G17" s="8">
        <f t="shared" si="0"/>
        <v>170.775</v>
      </c>
      <c r="H17" s="5"/>
      <c r="I17" s="12"/>
      <c r="J17" s="12"/>
    </row>
    <row r="18" spans="1:10" ht="15">
      <c r="A18" s="4" t="s">
        <v>20</v>
      </c>
      <c r="B18" s="5" t="s">
        <v>23</v>
      </c>
      <c r="C18" s="6">
        <v>142123</v>
      </c>
      <c r="D18" s="7" t="s">
        <v>24</v>
      </c>
      <c r="E18" s="7">
        <v>134</v>
      </c>
      <c r="F18" s="5">
        <v>259.6</v>
      </c>
      <c r="G18" s="8">
        <f t="shared" si="0"/>
        <v>298.54</v>
      </c>
      <c r="H18" s="5"/>
      <c r="I18" s="12"/>
      <c r="J18" s="12"/>
    </row>
    <row r="19" spans="1:10" ht="15">
      <c r="A19" s="4" t="s">
        <v>20</v>
      </c>
      <c r="B19" s="5" t="s">
        <v>25</v>
      </c>
      <c r="C19" s="6">
        <v>150194</v>
      </c>
      <c r="D19" s="7" t="s">
        <v>26</v>
      </c>
      <c r="E19" s="7">
        <v>140</v>
      </c>
      <c r="F19" s="5">
        <v>239.8</v>
      </c>
      <c r="G19" s="8">
        <f t="shared" si="0"/>
        <v>275.77</v>
      </c>
      <c r="H19" s="5"/>
      <c r="I19" s="12"/>
      <c r="J19" s="12"/>
    </row>
    <row r="20" spans="1:10" ht="15">
      <c r="A20" s="4" t="s">
        <v>20</v>
      </c>
      <c r="B20" s="5" t="s">
        <v>25</v>
      </c>
      <c r="C20" s="6">
        <v>150194</v>
      </c>
      <c r="D20" s="7" t="s">
        <v>27</v>
      </c>
      <c r="E20" s="7">
        <v>146</v>
      </c>
      <c r="F20" s="5">
        <v>239.8</v>
      </c>
      <c r="G20" s="8">
        <f t="shared" si="0"/>
        <v>275.77</v>
      </c>
      <c r="H20" s="5"/>
      <c r="I20" s="12"/>
      <c r="J20" s="12"/>
    </row>
    <row r="21" spans="1:10" ht="15">
      <c r="A21" s="4" t="s">
        <v>20</v>
      </c>
      <c r="B21" s="5" t="s">
        <v>25</v>
      </c>
      <c r="C21" s="6">
        <v>150194</v>
      </c>
      <c r="D21" s="7" t="s">
        <v>28</v>
      </c>
      <c r="E21" s="7">
        <v>146</v>
      </c>
      <c r="F21" s="5">
        <v>239.8</v>
      </c>
      <c r="G21" s="8">
        <f t="shared" si="0"/>
        <v>275.77</v>
      </c>
      <c r="H21" s="5"/>
      <c r="I21" s="12"/>
      <c r="J21" s="12"/>
    </row>
    <row r="22" spans="1:10" ht="15">
      <c r="A22" s="4" t="s">
        <v>20</v>
      </c>
      <c r="B22" s="5" t="s">
        <v>29</v>
      </c>
      <c r="C22" s="6" t="s">
        <v>7</v>
      </c>
      <c r="D22" s="7" t="s">
        <v>30</v>
      </c>
      <c r="E22" s="7">
        <v>146</v>
      </c>
      <c r="F22" s="5">
        <v>660</v>
      </c>
      <c r="G22" s="8">
        <f t="shared" si="0"/>
        <v>759</v>
      </c>
      <c r="H22" s="5"/>
      <c r="I22" s="12"/>
      <c r="J22" s="12"/>
    </row>
    <row r="23" spans="1:10" ht="15">
      <c r="A23" s="4"/>
      <c r="B23" s="5"/>
      <c r="C23" s="6"/>
      <c r="D23" s="7"/>
      <c r="E23" s="7"/>
      <c r="F23" s="5">
        <f>SUM(F17:F22)</f>
        <v>1787.5</v>
      </c>
      <c r="G23" s="8">
        <f>SUM(G17:G22)</f>
        <v>2055.625</v>
      </c>
      <c r="H23" s="5">
        <v>2057</v>
      </c>
      <c r="I23" s="12">
        <f>F23*693.81/19428.2</f>
        <v>63.83429113350696</v>
      </c>
      <c r="J23" s="12">
        <f>H23-G23-I23</f>
        <v>-62.45929113350696</v>
      </c>
    </row>
    <row r="24" spans="1:10" ht="15">
      <c r="A24" s="4"/>
      <c r="B24" s="5"/>
      <c r="C24" s="6"/>
      <c r="D24" s="7"/>
      <c r="E24" s="7"/>
      <c r="F24" s="5"/>
      <c r="G24" s="8"/>
      <c r="H24" s="5"/>
      <c r="I24" s="12"/>
      <c r="J24" s="12"/>
    </row>
    <row r="25" spans="1:10" ht="15">
      <c r="A25" s="4" t="s">
        <v>31</v>
      </c>
      <c r="B25" s="5" t="s">
        <v>16</v>
      </c>
      <c r="C25" s="6">
        <v>124669</v>
      </c>
      <c r="D25" s="7" t="s">
        <v>32</v>
      </c>
      <c r="E25" s="7">
        <v>140</v>
      </c>
      <c r="F25" s="5">
        <v>138.6</v>
      </c>
      <c r="G25" s="8">
        <f t="shared" si="0"/>
        <v>159.39</v>
      </c>
      <c r="H25" s="5"/>
      <c r="I25" s="12"/>
      <c r="J25" s="12"/>
    </row>
    <row r="26" spans="1:10" ht="15">
      <c r="A26" s="4" t="s">
        <v>31</v>
      </c>
      <c r="B26" s="5" t="s">
        <v>33</v>
      </c>
      <c r="C26" s="6" t="s">
        <v>34</v>
      </c>
      <c r="D26" s="7" t="s">
        <v>35</v>
      </c>
      <c r="E26" s="7">
        <v>146</v>
      </c>
      <c r="F26" s="5">
        <v>148.5</v>
      </c>
      <c r="G26" s="8">
        <f t="shared" si="0"/>
        <v>170.775</v>
      </c>
      <c r="H26" s="5"/>
      <c r="I26" s="12"/>
      <c r="J26" s="12"/>
    </row>
    <row r="27" spans="1:10" ht="15">
      <c r="A27" s="4"/>
      <c r="B27" s="5"/>
      <c r="C27" s="6"/>
      <c r="D27" s="7"/>
      <c r="E27" s="7"/>
      <c r="F27" s="5">
        <f>SUM(F25:F26)</f>
        <v>287.1</v>
      </c>
      <c r="G27" s="8">
        <f>SUM(G25:G26)</f>
        <v>330.16499999999996</v>
      </c>
      <c r="H27" s="5">
        <v>331</v>
      </c>
      <c r="I27" s="12">
        <f>F27*693.81/19428.2</f>
        <v>10.252769222058657</v>
      </c>
      <c r="J27" s="12">
        <f>H27-G27-I27</f>
        <v>-9.41776922205862</v>
      </c>
    </row>
    <row r="28" spans="1:10" ht="15">
      <c r="A28" s="4"/>
      <c r="B28" s="5"/>
      <c r="C28" s="6"/>
      <c r="D28" s="7"/>
      <c r="E28" s="7"/>
      <c r="F28" s="5"/>
      <c r="G28" s="8"/>
      <c r="H28" s="5"/>
      <c r="I28" s="12"/>
      <c r="J28" s="12"/>
    </row>
    <row r="29" spans="1:10" ht="15">
      <c r="A29" s="4" t="s">
        <v>36</v>
      </c>
      <c r="B29" s="5" t="s">
        <v>37</v>
      </c>
      <c r="C29" s="6">
        <v>150179</v>
      </c>
      <c r="D29" s="7" t="s">
        <v>26</v>
      </c>
      <c r="E29" s="7" t="s">
        <v>38</v>
      </c>
      <c r="F29" s="5">
        <v>199.1</v>
      </c>
      <c r="G29" s="8">
        <f t="shared" si="0"/>
        <v>228.965</v>
      </c>
      <c r="H29" s="5"/>
      <c r="I29" s="12"/>
      <c r="J29" s="12"/>
    </row>
    <row r="30" spans="1:10" ht="15">
      <c r="A30" s="4" t="s">
        <v>36</v>
      </c>
      <c r="B30" s="5" t="s">
        <v>25</v>
      </c>
      <c r="C30" s="6">
        <v>150194</v>
      </c>
      <c r="D30" s="7" t="s">
        <v>27</v>
      </c>
      <c r="E30" s="7" t="s">
        <v>39</v>
      </c>
      <c r="F30" s="5">
        <v>239.8</v>
      </c>
      <c r="G30" s="8">
        <f t="shared" si="0"/>
        <v>275.77</v>
      </c>
      <c r="H30" s="5"/>
      <c r="I30" s="12"/>
      <c r="J30" s="12"/>
    </row>
    <row r="31" spans="1:10" ht="15">
      <c r="A31" s="4" t="s">
        <v>36</v>
      </c>
      <c r="B31" s="5" t="s">
        <v>25</v>
      </c>
      <c r="C31" s="6">
        <v>150194</v>
      </c>
      <c r="D31" s="7" t="s">
        <v>17</v>
      </c>
      <c r="E31" s="7" t="s">
        <v>39</v>
      </c>
      <c r="F31" s="5">
        <v>239.8</v>
      </c>
      <c r="G31" s="8">
        <f t="shared" si="0"/>
        <v>275.77</v>
      </c>
      <c r="H31" s="5"/>
      <c r="I31" s="12"/>
      <c r="J31" s="12"/>
    </row>
    <row r="32" spans="1:10" ht="15">
      <c r="A32" s="4" t="s">
        <v>36</v>
      </c>
      <c r="B32" s="5" t="s">
        <v>40</v>
      </c>
      <c r="C32" s="6">
        <v>150195</v>
      </c>
      <c r="D32" s="7" t="s">
        <v>17</v>
      </c>
      <c r="E32" s="7">
        <v>152</v>
      </c>
      <c r="F32" s="5">
        <v>220</v>
      </c>
      <c r="G32" s="8">
        <f t="shared" si="0"/>
        <v>253</v>
      </c>
      <c r="H32" s="5"/>
      <c r="I32" s="12"/>
      <c r="J32" s="12"/>
    </row>
    <row r="33" spans="1:10" ht="15">
      <c r="A33" s="4"/>
      <c r="B33" s="5"/>
      <c r="C33" s="6"/>
      <c r="D33" s="7"/>
      <c r="E33" s="7"/>
      <c r="F33" s="5">
        <f>SUM(F29:F32)</f>
        <v>898.7</v>
      </c>
      <c r="G33" s="8">
        <f>SUM(G29:G32)</f>
        <v>1033.505</v>
      </c>
      <c r="H33" s="5">
        <v>1034</v>
      </c>
      <c r="I33" s="12">
        <f>F33*693.81/19428.2</f>
        <v>32.09391744989242</v>
      </c>
      <c r="J33" s="12">
        <f>H33-G33-I33</f>
        <v>-31.598917449892532</v>
      </c>
    </row>
    <row r="34" spans="1:10" ht="15">
      <c r="A34" s="4"/>
      <c r="B34" s="5"/>
      <c r="C34" s="6"/>
      <c r="D34" s="7"/>
      <c r="E34" s="7"/>
      <c r="F34" s="5"/>
      <c r="G34" s="8"/>
      <c r="H34" s="5"/>
      <c r="I34" s="12"/>
      <c r="J34" s="12"/>
    </row>
    <row r="35" spans="1:10" ht="15">
      <c r="A35" s="4" t="s">
        <v>41</v>
      </c>
      <c r="B35" s="5" t="s">
        <v>42</v>
      </c>
      <c r="C35" s="6">
        <v>133145</v>
      </c>
      <c r="D35" s="7" t="s">
        <v>43</v>
      </c>
      <c r="E35" s="7" t="s">
        <v>44</v>
      </c>
      <c r="F35" s="5">
        <v>1499.3</v>
      </c>
      <c r="G35" s="8">
        <f t="shared" si="0"/>
        <v>1724.195</v>
      </c>
      <c r="H35" s="5"/>
      <c r="I35" s="12"/>
      <c r="J35" s="12"/>
    </row>
    <row r="36" spans="1:10" ht="15">
      <c r="A36" s="4" t="s">
        <v>41</v>
      </c>
      <c r="B36" s="5" t="s">
        <v>45</v>
      </c>
      <c r="C36" s="6">
        <v>151119</v>
      </c>
      <c r="D36" s="7" t="s">
        <v>46</v>
      </c>
      <c r="E36" s="7" t="s">
        <v>47</v>
      </c>
      <c r="F36" s="5">
        <v>495</v>
      </c>
      <c r="G36" s="8">
        <f t="shared" si="0"/>
        <v>569.25</v>
      </c>
      <c r="H36" s="5"/>
      <c r="I36" s="12"/>
      <c r="J36" s="12"/>
    </row>
    <row r="37" spans="1:10" ht="15">
      <c r="A37" s="4"/>
      <c r="B37" s="5"/>
      <c r="C37" s="6"/>
      <c r="D37" s="7"/>
      <c r="E37" s="7"/>
      <c r="F37" s="5">
        <f>SUM(F35:F36)</f>
        <v>1994.3</v>
      </c>
      <c r="G37" s="8">
        <f>SUM(G35:G36)</f>
        <v>2293.4449999999997</v>
      </c>
      <c r="H37" s="5">
        <v>2295</v>
      </c>
      <c r="I37" s="12">
        <f>F37*693.81/19428.2</f>
        <v>71.21942758464499</v>
      </c>
      <c r="J37" s="12">
        <f>H37-G37-I37</f>
        <v>-69.6644275846447</v>
      </c>
    </row>
    <row r="38" spans="1:10" ht="15">
      <c r="A38" s="4"/>
      <c r="B38" s="5"/>
      <c r="C38" s="6"/>
      <c r="D38" s="7"/>
      <c r="E38" s="7"/>
      <c r="F38" s="5"/>
      <c r="G38" s="8"/>
      <c r="H38" s="5"/>
      <c r="I38" s="12"/>
      <c r="J38" s="12"/>
    </row>
    <row r="39" spans="1:10" ht="15">
      <c r="A39" s="4" t="s">
        <v>48</v>
      </c>
      <c r="B39" s="5" t="s">
        <v>45</v>
      </c>
      <c r="C39" s="6">
        <v>150183</v>
      </c>
      <c r="D39" s="7" t="s">
        <v>49</v>
      </c>
      <c r="E39" s="7" t="s">
        <v>50</v>
      </c>
      <c r="F39" s="5">
        <v>245.3</v>
      </c>
      <c r="G39" s="8">
        <f t="shared" si="0"/>
        <v>282.095</v>
      </c>
      <c r="H39" s="5">
        <v>283</v>
      </c>
      <c r="I39" s="12">
        <f>F39*693.81/19428.2</f>
        <v>8.760028875552033</v>
      </c>
      <c r="J39" s="12">
        <f>H39-G39-I39</f>
        <v>-7.85502887555206</v>
      </c>
    </row>
    <row r="40" spans="1:10" ht="15">
      <c r="A40" s="4"/>
      <c r="B40" s="5"/>
      <c r="C40" s="6"/>
      <c r="D40" s="7"/>
      <c r="E40" s="7"/>
      <c r="F40" s="5"/>
      <c r="G40" s="8"/>
      <c r="H40" s="5"/>
      <c r="I40" s="12"/>
      <c r="J40" s="12"/>
    </row>
    <row r="41" spans="1:10" ht="15">
      <c r="A41" s="4" t="s">
        <v>51</v>
      </c>
      <c r="B41" s="5" t="s">
        <v>21</v>
      </c>
      <c r="C41" s="6">
        <v>141211</v>
      </c>
      <c r="D41" s="7" t="s">
        <v>12</v>
      </c>
      <c r="E41" s="7" t="s">
        <v>52</v>
      </c>
      <c r="F41" s="5">
        <v>121</v>
      </c>
      <c r="G41" s="8">
        <f t="shared" si="0"/>
        <v>139.15</v>
      </c>
      <c r="H41" s="5">
        <v>140</v>
      </c>
      <c r="I41" s="12">
        <f>F41*693.81/19428.2</f>
        <v>4.321090476729702</v>
      </c>
      <c r="J41" s="12">
        <f>H41-G41-I41</f>
        <v>-3.4710904767297075</v>
      </c>
    </row>
    <row r="42" spans="1:10" ht="15">
      <c r="A42" s="4"/>
      <c r="B42" s="5"/>
      <c r="C42" s="6"/>
      <c r="D42" s="7"/>
      <c r="E42" s="7"/>
      <c r="F42" s="5"/>
      <c r="G42" s="8"/>
      <c r="H42" s="5"/>
      <c r="I42" s="12"/>
      <c r="J42" s="12"/>
    </row>
    <row r="43" spans="1:10" ht="15">
      <c r="A43" s="4" t="s">
        <v>53</v>
      </c>
      <c r="B43" s="5" t="s">
        <v>37</v>
      </c>
      <c r="C43" s="6">
        <v>150107</v>
      </c>
      <c r="D43" s="7" t="s">
        <v>54</v>
      </c>
      <c r="E43" s="7" t="s">
        <v>47</v>
      </c>
      <c r="F43" s="5">
        <v>870.1</v>
      </c>
      <c r="G43" s="8">
        <f t="shared" si="0"/>
        <v>1000.615</v>
      </c>
      <c r="H43" s="5">
        <v>1001</v>
      </c>
      <c r="I43" s="12">
        <f>F43*693.81/19428.2</f>
        <v>31.07256879175631</v>
      </c>
      <c r="J43" s="12">
        <f>H43-G43-I43</f>
        <v>-30.68756879175632</v>
      </c>
    </row>
    <row r="44" spans="1:10" ht="15">
      <c r="A44" s="4"/>
      <c r="B44" s="5"/>
      <c r="C44" s="6"/>
      <c r="D44" s="7"/>
      <c r="E44" s="7"/>
      <c r="F44" s="5"/>
      <c r="G44" s="8"/>
      <c r="H44" s="5"/>
      <c r="I44" s="12"/>
      <c r="J44" s="12"/>
    </row>
    <row r="45" spans="1:10" ht="15">
      <c r="A45" s="4" t="s">
        <v>55</v>
      </c>
      <c r="B45" s="5" t="s">
        <v>37</v>
      </c>
      <c r="C45" s="6">
        <v>150179</v>
      </c>
      <c r="D45" s="7" t="s">
        <v>56</v>
      </c>
      <c r="E45" s="7" t="s">
        <v>47</v>
      </c>
      <c r="F45" s="5">
        <v>199.1</v>
      </c>
      <c r="G45" s="8">
        <f t="shared" si="0"/>
        <v>228.965</v>
      </c>
      <c r="H45" s="5"/>
      <c r="I45" s="12"/>
      <c r="J45" s="12"/>
    </row>
    <row r="46" spans="1:10" ht="15">
      <c r="A46" s="4" t="s">
        <v>55</v>
      </c>
      <c r="B46" s="5" t="s">
        <v>57</v>
      </c>
      <c r="C46" s="6">
        <v>150179</v>
      </c>
      <c r="D46" s="7" t="s">
        <v>58</v>
      </c>
      <c r="E46" s="7" t="s">
        <v>38</v>
      </c>
      <c r="F46" s="5">
        <f>199.1*2</f>
        <v>398.2</v>
      </c>
      <c r="G46" s="8">
        <f t="shared" si="0"/>
        <v>457.93</v>
      </c>
      <c r="H46" s="5"/>
      <c r="I46" s="12"/>
      <c r="J46" s="12"/>
    </row>
    <row r="47" spans="1:10" ht="15">
      <c r="A47" s="4" t="s">
        <v>55</v>
      </c>
      <c r="B47" s="5" t="s">
        <v>59</v>
      </c>
      <c r="C47" s="6">
        <v>150182</v>
      </c>
      <c r="D47" s="7" t="s">
        <v>60</v>
      </c>
      <c r="E47" s="7" t="s">
        <v>47</v>
      </c>
      <c r="F47" s="5">
        <v>81.4</v>
      </c>
      <c r="G47" s="8">
        <f t="shared" si="0"/>
        <v>93.61000000000001</v>
      </c>
      <c r="H47" s="5"/>
      <c r="I47" s="12"/>
      <c r="J47" s="12"/>
    </row>
    <row r="48" spans="1:10" ht="15">
      <c r="A48" s="4" t="s">
        <v>55</v>
      </c>
      <c r="B48" s="5" t="s">
        <v>61</v>
      </c>
      <c r="C48" s="6">
        <v>150182</v>
      </c>
      <c r="D48" s="7" t="s">
        <v>60</v>
      </c>
      <c r="E48" s="7" t="s">
        <v>38</v>
      </c>
      <c r="F48" s="5">
        <v>81.4</v>
      </c>
      <c r="G48" s="8">
        <f t="shared" si="0"/>
        <v>93.61000000000001</v>
      </c>
      <c r="H48" s="5"/>
      <c r="I48" s="12"/>
      <c r="J48" s="12"/>
    </row>
    <row r="49" spans="1:10" ht="15">
      <c r="A49" s="4"/>
      <c r="B49" s="5"/>
      <c r="C49" s="6"/>
      <c r="D49" s="7"/>
      <c r="E49" s="7"/>
      <c r="F49" s="5">
        <f>SUM(F45:F48)</f>
        <v>760.0999999999999</v>
      </c>
      <c r="G49" s="8">
        <f>SUM(G45:G48)</f>
        <v>874.115</v>
      </c>
      <c r="H49" s="5">
        <v>875</v>
      </c>
      <c r="I49" s="12">
        <f>F49*693.81/19428.2</f>
        <v>27.144304722002033</v>
      </c>
      <c r="J49" s="12">
        <f>H49-G49-I49</f>
        <v>-26.259304722002042</v>
      </c>
    </row>
    <row r="50" spans="1:10" ht="15">
      <c r="A50" s="4"/>
      <c r="B50" s="5"/>
      <c r="C50" s="6"/>
      <c r="D50" s="7"/>
      <c r="E50" s="7"/>
      <c r="F50" s="5"/>
      <c r="G50" s="8"/>
      <c r="H50" s="5"/>
      <c r="I50" s="12"/>
      <c r="J50" s="12"/>
    </row>
    <row r="51" spans="1:10" ht="15">
      <c r="A51" s="4" t="s">
        <v>62</v>
      </c>
      <c r="B51" s="5" t="s">
        <v>21</v>
      </c>
      <c r="C51" s="6">
        <v>104575</v>
      </c>
      <c r="D51" s="7">
        <v>0</v>
      </c>
      <c r="E51" s="7">
        <v>134</v>
      </c>
      <c r="F51" s="5">
        <v>148.5</v>
      </c>
      <c r="G51" s="8">
        <f t="shared" si="0"/>
        <v>170.775</v>
      </c>
      <c r="H51" s="5"/>
      <c r="I51" s="12"/>
      <c r="J51" s="12"/>
    </row>
    <row r="52" spans="1:10" ht="15">
      <c r="A52" s="4" t="s">
        <v>62</v>
      </c>
      <c r="B52" s="5" t="s">
        <v>21</v>
      </c>
      <c r="C52" s="6">
        <v>124668</v>
      </c>
      <c r="D52" s="7">
        <v>0</v>
      </c>
      <c r="E52" s="7">
        <v>140</v>
      </c>
      <c r="F52" s="5">
        <v>148.5</v>
      </c>
      <c r="G52" s="8">
        <f t="shared" si="0"/>
        <v>170.775</v>
      </c>
      <c r="H52" s="5"/>
      <c r="I52" s="12"/>
      <c r="J52" s="12"/>
    </row>
    <row r="53" spans="1:10" ht="15">
      <c r="A53" s="4" t="s">
        <v>62</v>
      </c>
      <c r="B53" s="5" t="s">
        <v>16</v>
      </c>
      <c r="C53" s="6">
        <v>124756</v>
      </c>
      <c r="D53" s="7">
        <v>0</v>
      </c>
      <c r="E53" s="7">
        <v>152</v>
      </c>
      <c r="F53" s="5">
        <v>138.6</v>
      </c>
      <c r="G53" s="8">
        <f t="shared" si="0"/>
        <v>159.39</v>
      </c>
      <c r="H53" s="5"/>
      <c r="I53" s="12"/>
      <c r="J53" s="12"/>
    </row>
    <row r="54" spans="1:10" ht="15">
      <c r="A54" s="4"/>
      <c r="B54" s="5"/>
      <c r="C54" s="6"/>
      <c r="D54" s="7"/>
      <c r="E54" s="7"/>
      <c r="F54" s="5">
        <f>SUM(F51:F53)</f>
        <v>435.6</v>
      </c>
      <c r="G54" s="8">
        <f>SUM(G51:G53)</f>
        <v>500.94</v>
      </c>
      <c r="H54" s="5">
        <v>502</v>
      </c>
      <c r="I54" s="12">
        <f>F54*693.81/19428.2</f>
        <v>15.555925716226927</v>
      </c>
      <c r="J54" s="12">
        <f>H54-G54-I54</f>
        <v>-14.495925716226925</v>
      </c>
    </row>
    <row r="55" spans="1:10" ht="15">
      <c r="A55" s="4"/>
      <c r="B55" s="5"/>
      <c r="C55" s="6"/>
      <c r="D55" s="7"/>
      <c r="E55" s="7"/>
      <c r="F55" s="5"/>
      <c r="G55" s="8"/>
      <c r="H55" s="5"/>
      <c r="I55" s="12"/>
      <c r="J55" s="12"/>
    </row>
    <row r="56" spans="1:10" ht="15">
      <c r="A56" s="4" t="s">
        <v>63</v>
      </c>
      <c r="B56" s="5" t="s">
        <v>25</v>
      </c>
      <c r="C56" s="6">
        <v>150194</v>
      </c>
      <c r="D56" s="7" t="s">
        <v>26</v>
      </c>
      <c r="E56" s="7" t="s">
        <v>64</v>
      </c>
      <c r="F56" s="5">
        <v>239.8</v>
      </c>
      <c r="G56" s="8">
        <f t="shared" si="0"/>
        <v>275.77</v>
      </c>
      <c r="H56" s="5"/>
      <c r="I56" s="12"/>
      <c r="J56" s="12"/>
    </row>
    <row r="57" spans="1:10" ht="15">
      <c r="A57" s="4" t="s">
        <v>63</v>
      </c>
      <c r="B57" s="5" t="s">
        <v>25</v>
      </c>
      <c r="C57" s="6">
        <v>150194</v>
      </c>
      <c r="D57" s="7" t="s">
        <v>65</v>
      </c>
      <c r="E57" s="7" t="s">
        <v>64</v>
      </c>
      <c r="F57" s="5">
        <v>239.8</v>
      </c>
      <c r="G57" s="8">
        <f t="shared" si="0"/>
        <v>275.77</v>
      </c>
      <c r="H57" s="5"/>
      <c r="I57" s="12"/>
      <c r="J57" s="12"/>
    </row>
    <row r="58" spans="1:10" ht="15">
      <c r="A58" s="4" t="s">
        <v>63</v>
      </c>
      <c r="B58" s="5" t="s">
        <v>66</v>
      </c>
      <c r="C58" s="6">
        <v>150195</v>
      </c>
      <c r="D58" s="7" t="s">
        <v>54</v>
      </c>
      <c r="E58" s="7" t="s">
        <v>64</v>
      </c>
      <c r="F58" s="5">
        <v>110</v>
      </c>
      <c r="G58" s="8">
        <f t="shared" si="0"/>
        <v>126.5</v>
      </c>
      <c r="H58" s="5"/>
      <c r="I58" s="12"/>
      <c r="J58" s="12"/>
    </row>
    <row r="59" spans="1:10" ht="15">
      <c r="A59" s="4" t="s">
        <v>63</v>
      </c>
      <c r="B59" s="5" t="s">
        <v>66</v>
      </c>
      <c r="C59" s="6">
        <v>150195</v>
      </c>
      <c r="D59" s="7" t="s">
        <v>22</v>
      </c>
      <c r="E59" s="7" t="s">
        <v>64</v>
      </c>
      <c r="F59" s="5">
        <v>110</v>
      </c>
      <c r="G59" s="8">
        <f t="shared" si="0"/>
        <v>126.5</v>
      </c>
      <c r="H59" s="5"/>
      <c r="I59" s="12"/>
      <c r="J59" s="12"/>
    </row>
    <row r="60" spans="1:10" ht="15">
      <c r="A60" s="4"/>
      <c r="B60" s="5"/>
      <c r="C60" s="6"/>
      <c r="D60" s="7"/>
      <c r="E60" s="7"/>
      <c r="F60" s="5">
        <f>SUM(F56:F59)</f>
        <v>699.6</v>
      </c>
      <c r="G60" s="8">
        <f>SUM(G56:G59)</f>
        <v>804.54</v>
      </c>
      <c r="H60" s="5">
        <v>898</v>
      </c>
      <c r="I60" s="12">
        <f>F60*693.81/19428.2</f>
        <v>24.983759483637183</v>
      </c>
      <c r="J60" s="12">
        <f>H60-G60-I60</f>
        <v>68.47624051636285</v>
      </c>
    </row>
    <row r="61" spans="1:10" ht="15">
      <c r="A61" s="4"/>
      <c r="B61" s="5"/>
      <c r="C61" s="6"/>
      <c r="D61" s="7"/>
      <c r="E61" s="7"/>
      <c r="F61" s="5"/>
      <c r="G61" s="8"/>
      <c r="H61" s="5"/>
      <c r="I61" s="12"/>
      <c r="J61" s="12"/>
    </row>
    <row r="62" spans="1:10" ht="15">
      <c r="A62" s="4" t="s">
        <v>67</v>
      </c>
      <c r="B62" s="5" t="s">
        <v>21</v>
      </c>
      <c r="C62" s="6">
        <v>104596</v>
      </c>
      <c r="D62" s="7" t="s">
        <v>68</v>
      </c>
      <c r="E62" s="7">
        <v>134</v>
      </c>
      <c r="F62" s="5">
        <v>148.5</v>
      </c>
      <c r="G62" s="8">
        <f t="shared" si="0"/>
        <v>170.775</v>
      </c>
      <c r="H62" s="5"/>
      <c r="I62" s="12"/>
      <c r="J62" s="12"/>
    </row>
    <row r="63" spans="1:10" ht="15">
      <c r="A63" s="4" t="s">
        <v>67</v>
      </c>
      <c r="B63" s="5" t="s">
        <v>25</v>
      </c>
      <c r="C63" s="6">
        <v>150194</v>
      </c>
      <c r="D63" s="7" t="s">
        <v>27</v>
      </c>
      <c r="E63" s="7">
        <v>134</v>
      </c>
      <c r="F63" s="5">
        <v>239.8</v>
      </c>
      <c r="G63" s="8">
        <f t="shared" si="0"/>
        <v>275.77</v>
      </c>
      <c r="H63" s="5"/>
      <c r="I63" s="12"/>
      <c r="J63" s="12"/>
    </row>
    <row r="64" spans="1:10" ht="15">
      <c r="A64" s="4"/>
      <c r="B64" s="5"/>
      <c r="C64" s="6"/>
      <c r="D64" s="7"/>
      <c r="E64" s="7"/>
      <c r="F64" s="5">
        <f>SUM(F62:F63)</f>
        <v>388.3</v>
      </c>
      <c r="G64" s="8">
        <f>SUM(G62:G63)</f>
        <v>446.54499999999996</v>
      </c>
      <c r="H64" s="5">
        <v>447</v>
      </c>
      <c r="I64" s="12">
        <f>F64*693.81/19428.2</f>
        <v>13.86677216623259</v>
      </c>
      <c r="J64" s="12">
        <f>H64-G64-I64</f>
        <v>-13.411772166232549</v>
      </c>
    </row>
    <row r="65" spans="1:10" ht="15">
      <c r="A65" s="4"/>
      <c r="B65" s="5"/>
      <c r="C65" s="6"/>
      <c r="D65" s="7"/>
      <c r="E65" s="7"/>
      <c r="F65" s="5"/>
      <c r="G65" s="8"/>
      <c r="H65" s="5"/>
      <c r="I65" s="12"/>
      <c r="J65" s="12"/>
    </row>
    <row r="66" spans="1:10" ht="15">
      <c r="A66" s="4" t="s">
        <v>69</v>
      </c>
      <c r="B66" s="5" t="s">
        <v>59</v>
      </c>
      <c r="C66" s="6">
        <v>150144</v>
      </c>
      <c r="D66" s="7" t="s">
        <v>70</v>
      </c>
      <c r="E66" s="7">
        <v>128</v>
      </c>
      <c r="F66" s="5">
        <v>556.6</v>
      </c>
      <c r="G66" s="8">
        <f t="shared" si="0"/>
        <v>640.09</v>
      </c>
      <c r="H66" s="5"/>
      <c r="I66" s="12"/>
      <c r="J66" s="12"/>
    </row>
    <row r="67" spans="1:10" ht="15">
      <c r="A67" s="4" t="s">
        <v>69</v>
      </c>
      <c r="B67" s="5" t="s">
        <v>37</v>
      </c>
      <c r="C67" s="6">
        <v>150179</v>
      </c>
      <c r="D67" s="7" t="s">
        <v>8</v>
      </c>
      <c r="E67" s="7">
        <v>104</v>
      </c>
      <c r="F67" s="5">
        <v>199.1</v>
      </c>
      <c r="G67" s="8">
        <f t="shared" si="0"/>
        <v>228.965</v>
      </c>
      <c r="H67" s="5"/>
      <c r="I67" s="12"/>
      <c r="J67" s="12"/>
    </row>
    <row r="68" spans="1:10" ht="15">
      <c r="A68" s="4" t="s">
        <v>69</v>
      </c>
      <c r="B68" s="5" t="s">
        <v>37</v>
      </c>
      <c r="C68" s="6">
        <v>150179</v>
      </c>
      <c r="D68" s="7" t="s">
        <v>8</v>
      </c>
      <c r="E68" s="7">
        <v>122</v>
      </c>
      <c r="F68" s="5">
        <v>199.1</v>
      </c>
      <c r="G68" s="8">
        <f t="shared" si="0"/>
        <v>228.965</v>
      </c>
      <c r="H68" s="5"/>
      <c r="I68" s="12"/>
      <c r="J68" s="12"/>
    </row>
    <row r="69" spans="1:10" ht="15">
      <c r="A69" s="4" t="s">
        <v>69</v>
      </c>
      <c r="B69" s="5" t="s">
        <v>71</v>
      </c>
      <c r="C69" s="6">
        <v>151171</v>
      </c>
      <c r="D69" s="7" t="s">
        <v>8</v>
      </c>
      <c r="E69" s="7">
        <v>104</v>
      </c>
      <c r="F69" s="5">
        <v>210.1</v>
      </c>
      <c r="G69" s="8">
        <f t="shared" si="0"/>
        <v>241.61499999999998</v>
      </c>
      <c r="H69" s="5"/>
      <c r="I69" s="12"/>
      <c r="J69" s="12"/>
    </row>
    <row r="70" spans="1:10" ht="15">
      <c r="A70" s="4"/>
      <c r="B70" s="5"/>
      <c r="C70" s="6"/>
      <c r="D70" s="7"/>
      <c r="E70" s="7"/>
      <c r="F70" s="5">
        <f>SUM(F66:F69)</f>
        <v>1164.9</v>
      </c>
      <c r="G70" s="8">
        <f>SUM(G66:G69)</f>
        <v>1339.635</v>
      </c>
      <c r="H70" s="5">
        <v>1341</v>
      </c>
      <c r="I70" s="12">
        <f>F70*693.81/19428.2</f>
        <v>41.600316498697765</v>
      </c>
      <c r="J70" s="12">
        <f>H70-G70-I70</f>
        <v>-40.235316498697756</v>
      </c>
    </row>
    <row r="71" spans="1:10" ht="15">
      <c r="A71" s="4"/>
      <c r="B71" s="5"/>
      <c r="C71" s="6"/>
      <c r="D71" s="7"/>
      <c r="E71" s="7"/>
      <c r="F71" s="5"/>
      <c r="G71" s="8"/>
      <c r="H71" s="5"/>
      <c r="I71" s="12"/>
      <c r="J71" s="12"/>
    </row>
    <row r="72" spans="1:10" ht="15">
      <c r="A72" s="4" t="s">
        <v>72</v>
      </c>
      <c r="B72" s="5" t="s">
        <v>73</v>
      </c>
      <c r="C72" s="6">
        <v>150160</v>
      </c>
      <c r="D72" s="7" t="s">
        <v>74</v>
      </c>
      <c r="E72" s="7" t="s">
        <v>75</v>
      </c>
      <c r="F72" s="5">
        <v>195.8</v>
      </c>
      <c r="G72" s="8">
        <f t="shared" si="0"/>
        <v>225.17000000000002</v>
      </c>
      <c r="H72" s="5"/>
      <c r="I72" s="12"/>
      <c r="J72" s="12"/>
    </row>
    <row r="73" spans="1:10" ht="15">
      <c r="A73" s="4" t="s">
        <v>72</v>
      </c>
      <c r="B73" s="5" t="s">
        <v>76</v>
      </c>
      <c r="C73" s="6">
        <v>150182</v>
      </c>
      <c r="D73" s="7" t="s">
        <v>60</v>
      </c>
      <c r="E73" s="7" t="s">
        <v>75</v>
      </c>
      <c r="F73" s="5">
        <v>81.4</v>
      </c>
      <c r="G73" s="8">
        <f t="shared" si="0"/>
        <v>93.61000000000001</v>
      </c>
      <c r="H73" s="5"/>
      <c r="I73" s="12"/>
      <c r="J73" s="12"/>
    </row>
    <row r="74" spans="1:10" ht="15">
      <c r="A74" s="4"/>
      <c r="B74" s="5"/>
      <c r="C74" s="6"/>
      <c r="D74" s="7"/>
      <c r="E74" s="7"/>
      <c r="F74" s="5">
        <f>SUM(F72:F73)</f>
        <v>277.20000000000005</v>
      </c>
      <c r="G74" s="8">
        <f>SUM(G72:G73)</f>
        <v>318.78000000000003</v>
      </c>
      <c r="H74" s="5">
        <v>320</v>
      </c>
      <c r="I74" s="12">
        <f>F74*693.81/19428.2</f>
        <v>9.899225455780773</v>
      </c>
      <c r="J74" s="12">
        <f>H74-G74-I74</f>
        <v>-8.679225455780802</v>
      </c>
    </row>
    <row r="75" spans="1:10" ht="15">
      <c r="A75" s="4"/>
      <c r="B75" s="5"/>
      <c r="C75" s="6"/>
      <c r="D75" s="7"/>
      <c r="E75" s="7"/>
      <c r="F75" s="5"/>
      <c r="G75" s="8"/>
      <c r="H75" s="5"/>
      <c r="I75" s="12"/>
      <c r="J75" s="12"/>
    </row>
    <row r="76" spans="1:10" ht="15">
      <c r="A76" s="4" t="s">
        <v>77</v>
      </c>
      <c r="B76" s="5" t="s">
        <v>66</v>
      </c>
      <c r="C76" s="6">
        <v>150195</v>
      </c>
      <c r="D76" s="7" t="s">
        <v>22</v>
      </c>
      <c r="E76" s="7">
        <v>140</v>
      </c>
      <c r="F76" s="5">
        <v>110</v>
      </c>
      <c r="G76" s="8">
        <f t="shared" si="0"/>
        <v>126.5</v>
      </c>
      <c r="H76" s="5"/>
      <c r="I76" s="12"/>
      <c r="J76" s="12"/>
    </row>
    <row r="77" spans="1:10" ht="15">
      <c r="A77" s="4" t="s">
        <v>77</v>
      </c>
      <c r="B77" s="5" t="s">
        <v>66</v>
      </c>
      <c r="C77" s="6">
        <v>150195</v>
      </c>
      <c r="D77" s="7" t="s">
        <v>22</v>
      </c>
      <c r="E77" s="7" t="s">
        <v>78</v>
      </c>
      <c r="F77" s="5">
        <v>110</v>
      </c>
      <c r="G77" s="8">
        <f t="shared" si="0"/>
        <v>126.5</v>
      </c>
      <c r="H77" s="5"/>
      <c r="I77" s="12"/>
      <c r="J77" s="12"/>
    </row>
    <row r="78" spans="1:10" ht="15">
      <c r="A78" s="4"/>
      <c r="B78" s="5"/>
      <c r="C78" s="6"/>
      <c r="D78" s="7"/>
      <c r="E78" s="7"/>
      <c r="F78" s="5">
        <f>SUM(F76:F77)</f>
        <v>220</v>
      </c>
      <c r="G78" s="8">
        <f>SUM(G76:G77)</f>
        <v>253</v>
      </c>
      <c r="H78" s="5">
        <v>254</v>
      </c>
      <c r="I78" s="12">
        <f>F78*693.81/19428.2</f>
        <v>7.856528139508549</v>
      </c>
      <c r="J78" s="12">
        <f>H78-G78-I78</f>
        <v>-6.856528139508549</v>
      </c>
    </row>
    <row r="79" spans="1:10" ht="15">
      <c r="A79" s="4"/>
      <c r="B79" s="5"/>
      <c r="C79" s="6"/>
      <c r="D79" s="7"/>
      <c r="E79" s="7"/>
      <c r="F79" s="5"/>
      <c r="G79" s="8"/>
      <c r="H79" s="5"/>
      <c r="I79" s="12"/>
      <c r="J79" s="12"/>
    </row>
    <row r="80" spans="1:10" ht="15">
      <c r="A80" s="4" t="s">
        <v>79</v>
      </c>
      <c r="B80" s="5" t="s">
        <v>80</v>
      </c>
      <c r="C80" s="6">
        <v>124668</v>
      </c>
      <c r="D80" s="7" t="s">
        <v>81</v>
      </c>
      <c r="E80" s="7">
        <v>152</v>
      </c>
      <c r="F80" s="5">
        <v>148.5</v>
      </c>
      <c r="G80" s="8">
        <f t="shared" si="0"/>
        <v>170.775</v>
      </c>
      <c r="H80" s="5"/>
      <c r="I80" s="12"/>
      <c r="J80" s="12"/>
    </row>
    <row r="81" spans="1:10" ht="15">
      <c r="A81" s="4" t="s">
        <v>79</v>
      </c>
      <c r="B81" s="5" t="s">
        <v>82</v>
      </c>
      <c r="C81" s="6">
        <v>124669</v>
      </c>
      <c r="D81" s="7" t="s">
        <v>17</v>
      </c>
      <c r="E81" s="7">
        <v>146</v>
      </c>
      <c r="F81" s="5">
        <v>138.6</v>
      </c>
      <c r="G81" s="8">
        <f t="shared" si="0"/>
        <v>159.39</v>
      </c>
      <c r="H81" s="5"/>
      <c r="I81" s="12"/>
      <c r="J81" s="12"/>
    </row>
    <row r="82" spans="1:10" ht="15">
      <c r="A82" s="4" t="s">
        <v>79</v>
      </c>
      <c r="B82" s="5" t="s">
        <v>83</v>
      </c>
      <c r="C82" s="6">
        <v>150179</v>
      </c>
      <c r="D82" s="7" t="s">
        <v>84</v>
      </c>
      <c r="E82" s="7">
        <v>110</v>
      </c>
      <c r="F82" s="5">
        <v>199.1</v>
      </c>
      <c r="G82" s="8">
        <f t="shared" si="0"/>
        <v>228.965</v>
      </c>
      <c r="H82" s="5"/>
      <c r="I82" s="12"/>
      <c r="J82" s="12"/>
    </row>
    <row r="83" spans="1:10" ht="15">
      <c r="A83" s="4" t="s">
        <v>79</v>
      </c>
      <c r="B83" s="5" t="s">
        <v>85</v>
      </c>
      <c r="C83" s="6">
        <v>150194</v>
      </c>
      <c r="D83" s="7" t="s">
        <v>86</v>
      </c>
      <c r="E83" s="7">
        <v>146</v>
      </c>
      <c r="F83" s="5">
        <v>239.8</v>
      </c>
      <c r="G83" s="8">
        <f t="shared" si="0"/>
        <v>275.77</v>
      </c>
      <c r="H83" s="5"/>
      <c r="I83" s="12"/>
      <c r="J83" s="12"/>
    </row>
    <row r="84" spans="1:10" ht="15">
      <c r="A84" s="4" t="s">
        <v>79</v>
      </c>
      <c r="B84" s="5" t="s">
        <v>85</v>
      </c>
      <c r="C84" s="6">
        <v>150194</v>
      </c>
      <c r="D84" s="7" t="s">
        <v>65</v>
      </c>
      <c r="E84" s="7">
        <v>152</v>
      </c>
      <c r="F84" s="5">
        <v>239.8</v>
      </c>
      <c r="G84" s="8">
        <f t="shared" si="0"/>
        <v>275.77</v>
      </c>
      <c r="H84" s="5"/>
      <c r="I84" s="12"/>
      <c r="J84" s="12"/>
    </row>
    <row r="85" spans="1:10" ht="15">
      <c r="A85" s="4"/>
      <c r="B85" s="5"/>
      <c r="C85" s="6"/>
      <c r="D85" s="7"/>
      <c r="E85" s="7"/>
      <c r="F85" s="5">
        <f>SUM(F80:F84)</f>
        <v>965.8</v>
      </c>
      <c r="G85" s="8">
        <f>SUM(G80:G84)</f>
        <v>1110.67</v>
      </c>
      <c r="H85" s="5">
        <v>1112</v>
      </c>
      <c r="I85" s="12">
        <f>F85*693.81/19428.2</f>
        <v>34.49015853244252</v>
      </c>
      <c r="J85" s="12">
        <f>H85-G85-I85</f>
        <v>-33.160158532442594</v>
      </c>
    </row>
    <row r="86" spans="1:10" ht="15">
      <c r="A86" s="4"/>
      <c r="B86" s="5"/>
      <c r="C86" s="6"/>
      <c r="D86" s="7"/>
      <c r="E86" s="7"/>
      <c r="F86" s="5"/>
      <c r="G86" s="8"/>
      <c r="H86" s="5"/>
      <c r="I86" s="12"/>
      <c r="J86" s="12"/>
    </row>
    <row r="87" spans="1:10" ht="15">
      <c r="A87" s="4" t="s">
        <v>87</v>
      </c>
      <c r="B87" s="5" t="s">
        <v>88</v>
      </c>
      <c r="C87" s="6">
        <v>150189</v>
      </c>
      <c r="D87" s="7" t="s">
        <v>89</v>
      </c>
      <c r="E87" s="7">
        <v>164</v>
      </c>
      <c r="F87" s="5">
        <v>199.1</v>
      </c>
      <c r="G87" s="8">
        <f t="shared" si="0"/>
        <v>228.965</v>
      </c>
      <c r="H87" s="5"/>
      <c r="I87" s="12"/>
      <c r="J87" s="12"/>
    </row>
    <row r="88" spans="1:10" ht="15">
      <c r="A88" s="4" t="s">
        <v>87</v>
      </c>
      <c r="B88" s="5" t="s">
        <v>25</v>
      </c>
      <c r="C88" s="6">
        <v>150194</v>
      </c>
      <c r="D88" s="7" t="s">
        <v>65</v>
      </c>
      <c r="E88" s="7" t="s">
        <v>90</v>
      </c>
      <c r="F88" s="5">
        <v>239.8</v>
      </c>
      <c r="G88" s="8">
        <f t="shared" si="0"/>
        <v>275.77</v>
      </c>
      <c r="H88" s="5"/>
      <c r="I88" s="12"/>
      <c r="J88" s="12"/>
    </row>
    <row r="89" spans="1:10" ht="15">
      <c r="A89" s="4"/>
      <c r="B89" s="5"/>
      <c r="C89" s="6"/>
      <c r="D89" s="7"/>
      <c r="E89" s="7"/>
      <c r="F89" s="5">
        <f>SUM(F87:F88)</f>
        <v>438.9</v>
      </c>
      <c r="G89" s="8">
        <f>SUM(G87:G88)</f>
        <v>504.735</v>
      </c>
      <c r="H89" s="5">
        <v>505</v>
      </c>
      <c r="I89" s="12">
        <f>F89*693.81/19428.2</f>
        <v>15.673773638319554</v>
      </c>
      <c r="J89" s="12">
        <f>H89-G89-I89</f>
        <v>-15.408773638319568</v>
      </c>
    </row>
    <row r="90" spans="1:10" ht="15">
      <c r="A90" s="4"/>
      <c r="B90" s="5"/>
      <c r="C90" s="6"/>
      <c r="D90" s="7"/>
      <c r="E90" s="7"/>
      <c r="F90" s="5"/>
      <c r="G90" s="8"/>
      <c r="H90" s="5"/>
      <c r="I90" s="12"/>
      <c r="J90" s="12"/>
    </row>
    <row r="91" spans="1:10" ht="15">
      <c r="A91" s="4" t="s">
        <v>91</v>
      </c>
      <c r="B91" s="5" t="s">
        <v>92</v>
      </c>
      <c r="C91" s="6">
        <v>150159</v>
      </c>
      <c r="D91" s="7" t="s">
        <v>54</v>
      </c>
      <c r="E91" s="7">
        <v>116</v>
      </c>
      <c r="F91" s="5">
        <v>110</v>
      </c>
      <c r="G91" s="8">
        <f t="shared" si="0"/>
        <v>126.5</v>
      </c>
      <c r="H91" s="5"/>
      <c r="I91" s="12"/>
      <c r="J91" s="12"/>
    </row>
    <row r="92" spans="1:10" ht="15">
      <c r="A92" s="4" t="s">
        <v>91</v>
      </c>
      <c r="B92" s="5" t="s">
        <v>25</v>
      </c>
      <c r="C92" s="6">
        <v>150194</v>
      </c>
      <c r="D92" s="7" t="s">
        <v>65</v>
      </c>
      <c r="E92" s="7" t="s">
        <v>90</v>
      </c>
      <c r="F92" s="5">
        <v>239.8</v>
      </c>
      <c r="G92" s="8">
        <f t="shared" si="0"/>
        <v>275.77</v>
      </c>
      <c r="H92" s="5"/>
      <c r="I92" s="12"/>
      <c r="J92" s="12"/>
    </row>
    <row r="93" spans="1:10" ht="15">
      <c r="A93" s="4" t="s">
        <v>91</v>
      </c>
      <c r="B93" s="5" t="s">
        <v>92</v>
      </c>
      <c r="C93" s="6">
        <v>150195</v>
      </c>
      <c r="D93" s="7" t="s">
        <v>54</v>
      </c>
      <c r="E93" s="7">
        <v>152</v>
      </c>
      <c r="F93" s="5">
        <v>110</v>
      </c>
      <c r="G93" s="8">
        <f t="shared" si="0"/>
        <v>126.5</v>
      </c>
      <c r="H93" s="5"/>
      <c r="I93" s="12"/>
      <c r="J93" s="12"/>
    </row>
    <row r="94" spans="1:10" ht="15">
      <c r="A94" s="4" t="s">
        <v>91</v>
      </c>
      <c r="B94" s="5" t="s">
        <v>92</v>
      </c>
      <c r="C94" s="6">
        <v>150195</v>
      </c>
      <c r="D94" s="7" t="s">
        <v>54</v>
      </c>
      <c r="E94" s="7" t="s">
        <v>90</v>
      </c>
      <c r="F94" s="5">
        <v>110</v>
      </c>
      <c r="G94" s="8">
        <f t="shared" si="0"/>
        <v>126.5</v>
      </c>
      <c r="H94" s="5"/>
      <c r="I94" s="12"/>
      <c r="J94" s="12"/>
    </row>
    <row r="95" spans="1:10" ht="15">
      <c r="A95" s="4" t="s">
        <v>91</v>
      </c>
      <c r="B95" s="5" t="s">
        <v>92</v>
      </c>
      <c r="C95" s="6">
        <v>150195</v>
      </c>
      <c r="D95" s="7" t="s">
        <v>93</v>
      </c>
      <c r="E95" s="7" t="s">
        <v>90</v>
      </c>
      <c r="F95" s="5">
        <v>110</v>
      </c>
      <c r="G95" s="8">
        <f t="shared" si="0"/>
        <v>126.5</v>
      </c>
      <c r="H95" s="5"/>
      <c r="I95" s="12"/>
      <c r="J95" s="12"/>
    </row>
    <row r="96" spans="1:10" ht="15">
      <c r="A96" s="4"/>
      <c r="B96" s="5"/>
      <c r="C96" s="6"/>
      <c r="D96" s="7"/>
      <c r="E96" s="7"/>
      <c r="F96" s="5">
        <f>SUM(F91:F95)</f>
        <v>679.8</v>
      </c>
      <c r="G96" s="8">
        <f>SUM(G91:G95)</f>
        <v>781.77</v>
      </c>
      <c r="H96" s="5">
        <v>784</v>
      </c>
      <c r="I96" s="12">
        <f>F96*693.81/19428.2</f>
        <v>24.276671951081415</v>
      </c>
      <c r="J96" s="12">
        <f>H96-G96-I96</f>
        <v>-22.046671951081397</v>
      </c>
    </row>
    <row r="97" spans="1:10" ht="15">
      <c r="A97" s="4"/>
      <c r="B97" s="5"/>
      <c r="C97" s="6"/>
      <c r="D97" s="7"/>
      <c r="E97" s="7"/>
      <c r="F97" s="5"/>
      <c r="G97" s="8"/>
      <c r="H97" s="5"/>
      <c r="I97" s="12"/>
      <c r="J97" s="12"/>
    </row>
    <row r="98" spans="1:10" ht="15">
      <c r="A98" s="4" t="s">
        <v>94</v>
      </c>
      <c r="B98" s="5" t="s">
        <v>95</v>
      </c>
      <c r="C98" s="6">
        <v>124666</v>
      </c>
      <c r="D98" s="7" t="s">
        <v>56</v>
      </c>
      <c r="E98" s="7" t="s">
        <v>96</v>
      </c>
      <c r="F98" s="5">
        <v>187</v>
      </c>
      <c r="G98" s="8">
        <f t="shared" si="0"/>
        <v>215.05</v>
      </c>
      <c r="H98" s="5"/>
      <c r="I98" s="12"/>
      <c r="J98" s="12"/>
    </row>
    <row r="99" spans="1:10" ht="15">
      <c r="A99" s="4" t="s">
        <v>94</v>
      </c>
      <c r="B99" s="5" t="s">
        <v>97</v>
      </c>
      <c r="C99" s="6">
        <v>150135</v>
      </c>
      <c r="D99" s="7" t="s">
        <v>98</v>
      </c>
      <c r="E99" s="7" t="s">
        <v>90</v>
      </c>
      <c r="F99" s="5">
        <v>554.4</v>
      </c>
      <c r="G99" s="8">
        <f t="shared" si="0"/>
        <v>637.56</v>
      </c>
      <c r="H99" s="5"/>
      <c r="I99" s="12"/>
      <c r="J99" s="12"/>
    </row>
    <row r="100" spans="1:10" ht="15">
      <c r="A100" s="4"/>
      <c r="B100" s="5"/>
      <c r="C100" s="6"/>
      <c r="D100" s="7"/>
      <c r="E100" s="7"/>
      <c r="F100" s="5">
        <f>SUM(F98:F99)</f>
        <v>741.4</v>
      </c>
      <c r="G100" s="8">
        <f>SUM(G98:G99)</f>
        <v>852.6099999999999</v>
      </c>
      <c r="H100" s="5">
        <v>854</v>
      </c>
      <c r="I100" s="12">
        <f>F100*693.81/19428.2</f>
        <v>26.47649983014381</v>
      </c>
      <c r="J100" s="12">
        <f>H100-G100-I100</f>
        <v>-25.08649983014371</v>
      </c>
    </row>
    <row r="101" spans="1:10" ht="15">
      <c r="A101" s="4"/>
      <c r="B101" s="5"/>
      <c r="C101" s="6"/>
      <c r="D101" s="7"/>
      <c r="E101" s="7"/>
      <c r="F101" s="5"/>
      <c r="G101" s="8"/>
      <c r="H101" s="5"/>
      <c r="I101" s="12"/>
      <c r="J101" s="12"/>
    </row>
    <row r="102" spans="1:10" ht="15">
      <c r="A102" s="4" t="s">
        <v>99</v>
      </c>
      <c r="B102" s="5" t="s">
        <v>100</v>
      </c>
      <c r="C102" s="6">
        <v>150082</v>
      </c>
      <c r="D102" s="7" t="s">
        <v>101</v>
      </c>
      <c r="E102" s="7" t="s">
        <v>75</v>
      </c>
      <c r="F102" s="5">
        <v>284.9</v>
      </c>
      <c r="G102" s="8">
        <f t="shared" si="0"/>
        <v>327.635</v>
      </c>
      <c r="H102" s="5"/>
      <c r="I102" s="12"/>
      <c r="J102" s="12"/>
    </row>
    <row r="103" spans="1:10" ht="15">
      <c r="A103" s="4" t="s">
        <v>99</v>
      </c>
      <c r="B103" s="5" t="s">
        <v>102</v>
      </c>
      <c r="C103" s="6">
        <v>151074</v>
      </c>
      <c r="D103" s="7" t="s">
        <v>103</v>
      </c>
      <c r="E103" s="7" t="s">
        <v>75</v>
      </c>
      <c r="F103" s="5">
        <v>314.6</v>
      </c>
      <c r="G103" s="8">
        <f t="shared" si="0"/>
        <v>361.79</v>
      </c>
      <c r="H103" s="5"/>
      <c r="I103" s="12"/>
      <c r="J103" s="12"/>
    </row>
    <row r="104" spans="1:10" ht="15">
      <c r="A104" s="4" t="s">
        <v>99</v>
      </c>
      <c r="B104" s="5" t="s">
        <v>104</v>
      </c>
      <c r="C104" s="6">
        <v>151151</v>
      </c>
      <c r="D104" s="7" t="s">
        <v>84</v>
      </c>
      <c r="E104" s="7" t="s">
        <v>50</v>
      </c>
      <c r="F104" s="5">
        <v>299.2</v>
      </c>
      <c r="G104" s="8">
        <f t="shared" si="0"/>
        <v>344.08</v>
      </c>
      <c r="H104" s="5"/>
      <c r="I104" s="12"/>
      <c r="J104" s="12"/>
    </row>
    <row r="105" spans="1:10" ht="15">
      <c r="A105" s="4"/>
      <c r="B105" s="5"/>
      <c r="C105" s="6"/>
      <c r="D105" s="7"/>
      <c r="E105" s="7"/>
      <c r="F105" s="5">
        <f>SUM(F102:F104)</f>
        <v>898.7</v>
      </c>
      <c r="G105" s="8">
        <f>SUM(G102:G104)</f>
        <v>1033.5049999999999</v>
      </c>
      <c r="H105" s="5">
        <v>1035</v>
      </c>
      <c r="I105" s="12">
        <f>F105*693.81/19428.2</f>
        <v>32.09391744989242</v>
      </c>
      <c r="J105" s="12">
        <f>H105-G105-I105</f>
        <v>-30.598917449892305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2015-06-26T08:47:02Z</dcterms:created>
  <dcterms:modified xsi:type="dcterms:W3CDTF">2015-06-26T08:48:46Z</dcterms:modified>
  <cp:category/>
  <cp:version/>
  <cp:contentType/>
  <cp:contentStatus/>
</cp:coreProperties>
</file>