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35" windowHeight="4005" activeTab="0"/>
  </bookViews>
  <sheets>
    <sheet name="arcd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'arcd4'!$A$1:$AH$83</definedName>
  </definedNames>
  <calcPr fullCalcOnLoad="1"/>
</workbook>
</file>

<file path=xl/sharedStrings.xml><?xml version="1.0" encoding="utf-8"?>
<sst xmlns="http://schemas.openxmlformats.org/spreadsheetml/2006/main" count="165" uniqueCount="157">
  <si>
    <t xml:space="preserve"> Карта колеровочная "Униколер"                                                             </t>
  </si>
  <si>
    <t xml:space="preserve"> Водно-дисперс.краска "Аквима универсал",ведро 3 кг, 
 для окраски внутри помещений, в том числе с повышенной влажностью                           </t>
  </si>
  <si>
    <t xml:space="preserve"> Водно-дисперс.грунт "Аквима грунт Универсал", канистра 3 кг                                 </t>
  </si>
  <si>
    <t xml:space="preserve">Цена
 c НДС </t>
  </si>
  <si>
    <t>Общество с ограниченной ответственностью  "АКВА-КОЛОР"</t>
  </si>
  <si>
    <t>Наименование продукции</t>
  </si>
  <si>
    <t xml:space="preserve"> Эмаль для ванн 660г         ультрабелая                                                               </t>
  </si>
  <si>
    <t xml:space="preserve"> Эмаль для ванн 660г         голубая                                                                   </t>
  </si>
  <si>
    <t>№ 
для 
заказа</t>
  </si>
  <si>
    <t xml:space="preserve">Цена c НДС
 при заказе
 от 30000 руб.
 со скидкой
 2% </t>
  </si>
  <si>
    <t>Цена c НДС
 при заказе
от 50 000
руб.
 со скидкой 
     5%</t>
  </si>
  <si>
    <t>Колич.
в упак.</t>
  </si>
  <si>
    <t xml:space="preserve"> Водно-дисперс.грунт "Аквима грунт Универсал",
 за 1 кг в промтаре,                           </t>
  </si>
  <si>
    <t xml:space="preserve"> Водно-дисперс.краска "Аквима фасад", ведро 3 кг,
  для наружных работ                            </t>
  </si>
  <si>
    <t xml:space="preserve"> Униколер 1 кг № 4.2, хаки светлая, универс. колер. паста                     </t>
  </si>
  <si>
    <t xml:space="preserve"> Униколер 1 кг № 5.1, оранжево-желтая, универс. колер. паста                     </t>
  </si>
  <si>
    <t xml:space="preserve"> Униколер 1 кг № 5.2, оранжево-красная, универс. колер. паста                     </t>
  </si>
  <si>
    <t xml:space="preserve"> Униколер 1 кг № 5.3, оранжево-коричневая, универс. колер. паста                     </t>
  </si>
  <si>
    <t xml:space="preserve"> Униколер 1 кг № 8.2, красно-коричневая, универс. колер. паста                     </t>
  </si>
  <si>
    <t xml:space="preserve"> Униколер 1 кг № 8.3, красно-коричнев. тем. универс. колер. паста                     </t>
  </si>
  <si>
    <t xml:space="preserve"> Униколер 1 кг № 9.1,  коричневая, универс. колер. паста                     </t>
  </si>
  <si>
    <t xml:space="preserve"> Униколер 1 кг № 9.2,  коричневая темная, универс. колер. паста                     </t>
  </si>
  <si>
    <t xml:space="preserve"> Униколер 1 кг № 9.3, коричневая темная, универс. колер. паста                    </t>
  </si>
  <si>
    <t xml:space="preserve"> Униколер 1 кг №10.1, салатная, универсальная колер. паста                     </t>
  </si>
  <si>
    <t xml:space="preserve"> Униколер 1 кг №10.2, салатная, универсальная колер. паста                     </t>
  </si>
  <si>
    <t xml:space="preserve"> Униколер 1 кг №11.2, зеленая холодная, универс. колер. паста                     </t>
  </si>
  <si>
    <t xml:space="preserve"> Униколер 1 кг №12,  изумрудная,  универс. колер. паста                     </t>
  </si>
  <si>
    <t xml:space="preserve"> Униколер 1 кг №13, морская волна, универсальная колер. паста                     </t>
  </si>
  <si>
    <t xml:space="preserve"> Униколер 1 кг №13.2, морская волна, универс.  колер. паста                            </t>
  </si>
  <si>
    <t xml:space="preserve"> Униколер 1 кг №16, фиолетовая, универсальная колер. паста                     </t>
  </si>
  <si>
    <t>Цена c НДС
 при заказе
 от 100 000 
 руб.
 со скидкой       
  8%</t>
  </si>
  <si>
    <t>С4401</t>
  </si>
  <si>
    <t>С4402</t>
  </si>
  <si>
    <t xml:space="preserve">С4403.1     </t>
  </si>
  <si>
    <t xml:space="preserve">С4403.2     </t>
  </si>
  <si>
    <t xml:space="preserve">С4404.1     </t>
  </si>
  <si>
    <t xml:space="preserve">С4404.2     </t>
  </si>
  <si>
    <t xml:space="preserve">С4405.1     </t>
  </si>
  <si>
    <t xml:space="preserve">С4405.2     </t>
  </si>
  <si>
    <t xml:space="preserve">С4405.3     </t>
  </si>
  <si>
    <t>С4406</t>
  </si>
  <si>
    <t>С4407</t>
  </si>
  <si>
    <t xml:space="preserve">С4407.2     </t>
  </si>
  <si>
    <t xml:space="preserve">С4408.2     </t>
  </si>
  <si>
    <t xml:space="preserve">С4408.3     </t>
  </si>
  <si>
    <t xml:space="preserve">С4409.1     </t>
  </si>
  <si>
    <t xml:space="preserve">С4409.2     </t>
  </si>
  <si>
    <t xml:space="preserve">С4409.3     </t>
  </si>
  <si>
    <t xml:space="preserve">С4410.1     </t>
  </si>
  <si>
    <t xml:space="preserve">С4410.2     </t>
  </si>
  <si>
    <t xml:space="preserve">С4411.1     </t>
  </si>
  <si>
    <t xml:space="preserve">С4411.2     </t>
  </si>
  <si>
    <t>С4412</t>
  </si>
  <si>
    <t>С4413</t>
  </si>
  <si>
    <t xml:space="preserve">С4413.2     </t>
  </si>
  <si>
    <t>С4414</t>
  </si>
  <si>
    <t>С4415</t>
  </si>
  <si>
    <t>С4001</t>
  </si>
  <si>
    <t>С5001</t>
  </si>
  <si>
    <t>С6101</t>
  </si>
  <si>
    <t>С6105</t>
  </si>
  <si>
    <t>С6107</t>
  </si>
  <si>
    <t>С7101</t>
  </si>
  <si>
    <t>С11109-С11113</t>
  </si>
  <si>
    <t>С13101</t>
  </si>
  <si>
    <t>С13103</t>
  </si>
  <si>
    <t>С13108</t>
  </si>
  <si>
    <t>С14101</t>
  </si>
  <si>
    <t>С14108</t>
  </si>
  <si>
    <t xml:space="preserve"> Ускоритель сушки эмали 25 мл, 18 шт.в термоусадке, за шт.                           </t>
  </si>
  <si>
    <t>С14202</t>
  </si>
  <si>
    <t>С14203</t>
  </si>
  <si>
    <t>***</t>
  </si>
  <si>
    <t>Изготавливаются под заказ в количестве не менее 150 наборов.</t>
  </si>
  <si>
    <t>144/18</t>
  </si>
  <si>
    <t>Шпатлевки</t>
  </si>
  <si>
    <t>Колеровочные пасты</t>
  </si>
  <si>
    <t>Добавки</t>
  </si>
  <si>
    <t>Комплекты материалов для реставрации эмалевого покрытия ванн</t>
  </si>
  <si>
    <t>С6108</t>
  </si>
  <si>
    <t>С6109</t>
  </si>
  <si>
    <t>С6110</t>
  </si>
  <si>
    <t>С6111</t>
  </si>
  <si>
    <t>С6112</t>
  </si>
  <si>
    <t>С6113</t>
  </si>
  <si>
    <t>С6114</t>
  </si>
  <si>
    <t xml:space="preserve"> Комплект для шпатлевания ванн ,   140г                                                                      </t>
  </si>
  <si>
    <t>Краски водно-дисперсионные</t>
  </si>
  <si>
    <t>С4101-4116</t>
  </si>
  <si>
    <t>С4201-4216</t>
  </si>
  <si>
    <t>С4408.1</t>
  </si>
  <si>
    <t xml:space="preserve"> Униколер 1 кг № 8.1, красно-коричневая св, универс. колер. паста                     </t>
  </si>
  <si>
    <t xml:space="preserve"> Униколер 50мл  , универсальная колеровочная паста паста №№1, 2, 3.1, 3.2, 4.1, 4.2, 5.1, 5.2, 5.3, 6, 7.1, 7.2, 8.1, 8.2, 8.3, 9.1, 9.2, 9.3, 10.1, 10.2, 11.1, 11.2, 12, 13.1, 13.2, 14, 15,16.                    </t>
  </si>
  <si>
    <t xml:space="preserve"> Униколер 100мл  , универсальная колеровочная паста паста №№1, 2, 3.1, 3.2, 4.1, 4.2, 5.1, 5.2, 5.3, 6, 7.1, 7.2, 8.1, 8.2, 8.3, 9.1, 9.2, 9.3, 10.1, 10.2, 11.1, 11.2, 12, 13.1, 13.2, 14, 15,16.                    </t>
  </si>
  <si>
    <t xml:space="preserve"> Эмаль для ванн 660г         белая под колеровку                                                       </t>
  </si>
  <si>
    <r>
      <t xml:space="preserve"> Эмаль для ванн 660г         черная </t>
    </r>
    <r>
      <rPr>
        <b/>
        <sz val="11"/>
        <rFont val="Arial Cyr"/>
        <family val="2"/>
      </rPr>
      <t xml:space="preserve">*** </t>
    </r>
    <r>
      <rPr>
        <sz val="11"/>
        <rFont val="Arial Cyr"/>
        <family val="2"/>
      </rPr>
      <t xml:space="preserve">                                                             </t>
    </r>
  </si>
  <si>
    <r>
      <t xml:space="preserve"> Эмаль для ванн 660г         шоколадно-коричневая   </t>
    </r>
    <r>
      <rPr>
        <b/>
        <sz val="11"/>
        <rFont val="Arial Cyr"/>
        <family val="2"/>
      </rPr>
      <t>***</t>
    </r>
    <r>
      <rPr>
        <sz val="11"/>
        <rFont val="Arial Cyr"/>
        <family val="2"/>
      </rPr>
      <t xml:space="preserve">                                                            </t>
    </r>
  </si>
  <si>
    <r>
      <t xml:space="preserve"> Эмаль для ванн 660г         слоновая кость    </t>
    </r>
    <r>
      <rPr>
        <b/>
        <sz val="11"/>
        <rFont val="Arial Cyr"/>
        <family val="2"/>
      </rPr>
      <t>***</t>
    </r>
    <r>
      <rPr>
        <sz val="11"/>
        <rFont val="Arial Cyr"/>
        <family val="2"/>
      </rPr>
      <t xml:space="preserve">                                                           </t>
    </r>
  </si>
  <si>
    <r>
      <t xml:space="preserve"> Эмаль для ванн 660г         светло-зеленая  </t>
    </r>
    <r>
      <rPr>
        <b/>
        <sz val="11"/>
        <rFont val="Arial Cyr"/>
        <family val="2"/>
      </rPr>
      <t>***</t>
    </r>
    <r>
      <rPr>
        <sz val="11"/>
        <rFont val="Arial Cyr"/>
        <family val="2"/>
      </rPr>
      <t xml:space="preserve">                                                             </t>
    </r>
  </si>
  <si>
    <r>
      <t xml:space="preserve"> Эмаль для ванн 660г         серо-голубая   </t>
    </r>
    <r>
      <rPr>
        <b/>
        <sz val="11"/>
        <rFont val="Arial Cyr"/>
        <family val="2"/>
      </rPr>
      <t>***</t>
    </r>
    <r>
      <rPr>
        <sz val="11"/>
        <rFont val="Arial Cyr"/>
        <family val="2"/>
      </rPr>
      <t xml:space="preserve">                                                            </t>
    </r>
  </si>
  <si>
    <r>
      <t xml:space="preserve"> Эмаль для ванн 660г         бежевая   </t>
    </r>
    <r>
      <rPr>
        <b/>
        <sz val="11"/>
        <rFont val="Arial Cyr"/>
        <family val="2"/>
      </rPr>
      <t>***</t>
    </r>
    <r>
      <rPr>
        <sz val="11"/>
        <rFont val="Arial Cyr"/>
        <family val="2"/>
      </rPr>
      <t xml:space="preserve">                                                           </t>
    </r>
  </si>
  <si>
    <r>
      <t xml:space="preserve"> Эмаль для ванн 660г         серебристо-серая </t>
    </r>
    <r>
      <rPr>
        <b/>
        <sz val="11"/>
        <rFont val="Arial Cyr"/>
        <family val="2"/>
      </rPr>
      <t>***</t>
    </r>
    <r>
      <rPr>
        <sz val="11"/>
        <rFont val="Arial Cyr"/>
        <family val="2"/>
      </rPr>
      <t xml:space="preserve">                                                              </t>
    </r>
  </si>
  <si>
    <t>C9101</t>
  </si>
  <si>
    <t>Шпатлевка эпоксидная ЭП-0010 110г.</t>
  </si>
  <si>
    <t>С11101-С11105</t>
  </si>
  <si>
    <t>192174 Санкт-Петербург, ул.Шелгунова д.34,литера Б
Тел/факс: (812) 362-1441, 362-4113, 362-2060 
E-mail: aqua-color@lek.ru  www.aqua-color.spb.ru</t>
  </si>
  <si>
    <t>С4416</t>
  </si>
  <si>
    <r>
      <t xml:space="preserve">Новинка! </t>
    </r>
    <r>
      <rPr>
        <sz val="11"/>
        <rFont val="Arial Cyr"/>
        <family val="2"/>
      </rPr>
      <t>"Евроколер эффект" Колеровочная паста для водно-дисперсионных красок с эффектом "металлик", серебро, 50мл.</t>
    </r>
  </si>
  <si>
    <r>
      <t xml:space="preserve">Новинка! </t>
    </r>
    <r>
      <rPr>
        <sz val="11"/>
        <rFont val="Arial Cyr"/>
        <family val="2"/>
      </rPr>
      <t>"Евроколер эффект" Колеровочная паста для водно-дисперсионных красок с эффектом "металлик", серебро, 100мл.</t>
    </r>
  </si>
  <si>
    <t>*</t>
  </si>
  <si>
    <t>Карта колеровочная "Евроколер"</t>
  </si>
  <si>
    <t>С4002</t>
  </si>
  <si>
    <t xml:space="preserve"> Униколер 1 кг № 6, розовая, универсальная колеровочная паста                     </t>
  </si>
  <si>
    <t xml:space="preserve"> Униколер 1 кг № 7.1, красная, универсальная колеровочная паста                     </t>
  </si>
  <si>
    <t xml:space="preserve"> Униколер 1 кг № 7.2, красная, универсальная колеровочная паста                     </t>
  </si>
  <si>
    <t xml:space="preserve"> Униколер 1 кг №1,лимонная, универсальная колеровочная паста                     </t>
  </si>
  <si>
    <t xml:space="preserve"> Униколер 1 кг № 2, желтая, универсальная колеровочная паста                     </t>
  </si>
  <si>
    <t xml:space="preserve"> Униколер 1 кг № 3.1, охра, универсальная колеровочная паста                     </t>
  </si>
  <si>
    <t xml:space="preserve"> Униколер 1 кг № 3.2, охра темная, универс. колеровочная паста                     </t>
  </si>
  <si>
    <t xml:space="preserve"> Униколер 1 кг № 4.1, хаки темная, универс. колеровочная паста                     </t>
  </si>
  <si>
    <t xml:space="preserve"> Униколер 1 кг №14, синяя, универсальная колеровочная паста                     </t>
  </si>
  <si>
    <t xml:space="preserve"> Униколер 1 кг №11.1, зеленая, универсальная колер. паста                    </t>
  </si>
  <si>
    <t xml:space="preserve"> Униколер 1 кг №15, черная, универсальная колеровочная паста                     </t>
  </si>
  <si>
    <t>С4003</t>
  </si>
  <si>
    <t>Карта колеровочная "Евроколер Эффект"</t>
  </si>
  <si>
    <t>Изготавливается под заказ</t>
  </si>
  <si>
    <t>С4004</t>
  </si>
  <si>
    <t>Шоу-бокс "Евроколер"  на 7 цветов, 35 бутылочек.</t>
  </si>
  <si>
    <t>С4005</t>
  </si>
  <si>
    <t>Шоу-бокс "Униколер"  на 7 цветов, 35 бутылочек.</t>
  </si>
  <si>
    <r>
      <t xml:space="preserve">Водно-дисперсионная краска "Аквима для крыш" , ведро 5кг, для окраски крыш из шифера, черепицы, оцинкованного железа, зеленая, красно-коричневая, </t>
    </r>
    <r>
      <rPr>
        <b/>
        <sz val="11"/>
        <rFont val="Arial Cyr"/>
        <family val="2"/>
      </rPr>
      <t>водоотталкивающая</t>
    </r>
  </si>
  <si>
    <r>
      <t xml:space="preserve">Водно-дисперсионная краска "Аквима для крыш" ,за 1кг в промтаре, для окраски крыш из шифера, черепицы, оцинкованного железа, зеленая, красно-коричневая, любого цвета под заказ +10%, </t>
    </r>
    <r>
      <rPr>
        <b/>
        <sz val="11"/>
        <rFont val="Arial Cyr"/>
        <family val="2"/>
      </rPr>
      <t xml:space="preserve">водоотталкивающая </t>
    </r>
    <r>
      <rPr>
        <b/>
        <sz val="14"/>
        <rFont val="Arial Cyr"/>
        <family val="2"/>
      </rPr>
      <t xml:space="preserve">  *</t>
    </r>
    <r>
      <rPr>
        <b/>
        <sz val="11"/>
        <rFont val="Arial Cyr"/>
        <family val="2"/>
      </rPr>
      <t xml:space="preserve">  </t>
    </r>
  </si>
  <si>
    <t xml:space="preserve"> С4501-4514</t>
  </si>
  <si>
    <t xml:space="preserve"> С4601</t>
  </si>
  <si>
    <t xml:space="preserve"> С4602</t>
  </si>
  <si>
    <t xml:space="preserve"> Краска "Эпакрил" комплект основа + отвердитель, за1кг в промтаре, 
 водно-дисперсионная, эпоксиакриловая+отвердитель,
 для окраски бетона, шифера, оцинков. железа. Белая,серая, зеленая, красно-коричневая, черная.     </t>
  </si>
  <si>
    <t xml:space="preserve"> Краска "Эпакрил", комплект 5,5 кг в картонной коробке,(основа 5кг+отвердитель 0,5 кг) 
 водно-дисперсионная, эпоксиакриловая+отвердитель,
 для окраски бетона, шифера, оцинков. железа. Белая,серая, зеленая, красно-коричневая, черная.     </t>
  </si>
  <si>
    <r>
      <t xml:space="preserve"> Водно-дисперс.краска "Аквима универсал" , за 1кг в промтаре, 
для окраски внутри помещений, в том числе с повышенной влажностью    </t>
    </r>
    <r>
      <rPr>
        <b/>
        <sz val="14"/>
        <rFont val="Arial Cyr"/>
        <family val="2"/>
      </rPr>
      <t xml:space="preserve"> * </t>
    </r>
    <r>
      <rPr>
        <sz val="11"/>
        <rFont val="Arial Cyr"/>
        <family val="2"/>
      </rPr>
      <t xml:space="preserve">                       </t>
    </r>
  </si>
  <si>
    <t>С14104</t>
  </si>
  <si>
    <t>С14205</t>
  </si>
  <si>
    <t>С14206</t>
  </si>
  <si>
    <t>При заказе красок нестандартных цветов цена увеличивается на 10%.</t>
  </si>
  <si>
    <r>
      <t xml:space="preserve"> Водно-дисперс.краска "Аквима фасад", белая, базовая для колерования, за 1 кг в прмтаре, любого цвета под заказ +10%.
Для  наружных работ </t>
    </r>
    <r>
      <rPr>
        <sz val="14"/>
        <rFont val="Arial Cyr"/>
        <family val="2"/>
      </rPr>
      <t xml:space="preserve"> </t>
    </r>
    <r>
      <rPr>
        <b/>
        <sz val="14"/>
        <rFont val="Arial Cyr"/>
        <family val="2"/>
      </rPr>
      <t>*</t>
    </r>
    <r>
      <rPr>
        <sz val="14"/>
        <rFont val="Arial Cyr"/>
        <family val="2"/>
      </rPr>
      <t xml:space="preserve"> </t>
    </r>
    <r>
      <rPr>
        <sz val="11"/>
        <rFont val="Arial Cyr"/>
        <family val="2"/>
      </rPr>
      <t xml:space="preserve">     </t>
    </r>
  </si>
  <si>
    <r>
      <t>Новинка!</t>
    </r>
    <r>
      <rPr>
        <sz val="11"/>
        <rFont val="Arial Cyr"/>
        <family val="2"/>
      </rPr>
      <t xml:space="preserve"> Водно-дисперс.краска </t>
    </r>
    <r>
      <rPr>
        <b/>
        <sz val="11"/>
        <rFont val="Arial Cyr"/>
        <family val="2"/>
      </rPr>
      <t>"Аквима Эффект"</t>
    </r>
    <r>
      <rPr>
        <sz val="11"/>
        <rFont val="Arial Cyr"/>
        <family val="2"/>
      </rPr>
      <t>,</t>
    </r>
    <r>
      <rPr>
        <b/>
        <sz val="11"/>
        <rFont val="Arial Cyr"/>
        <family val="2"/>
      </rPr>
      <t xml:space="preserve"> с эффектом "металлик"</t>
    </r>
    <r>
      <rPr>
        <sz val="11"/>
        <rFont val="Arial Cyr"/>
        <family val="2"/>
      </rPr>
      <t xml:space="preserve">, белая, черная, голубая, зеленая, фиолетовая, розовая, охра. 
 для окраски внутри помещений, в том числе с повышенной влажностью.  Ведро 3 кг                         </t>
    </r>
  </si>
  <si>
    <r>
      <t>Новинка!</t>
    </r>
    <r>
      <rPr>
        <sz val="11"/>
        <rFont val="Arial Cyr"/>
        <family val="2"/>
      </rPr>
      <t xml:space="preserve"> Водно-дисперсионная акрилово-уретановая краска </t>
    </r>
    <r>
      <rPr>
        <b/>
        <sz val="11"/>
        <rFont val="Arial Cyr"/>
        <family val="2"/>
      </rPr>
      <t>"Аквима Голд", декоративная,  имитирует позолоту</t>
    </r>
    <r>
      <rPr>
        <sz val="11"/>
        <rFont val="Arial Cyr"/>
        <family val="2"/>
      </rPr>
      <t xml:space="preserve">, для наружных и внутренних работ по металлу, дереву, гипсовой и пенопластовой лепнине, </t>
    </r>
    <r>
      <rPr>
        <b/>
        <sz val="11"/>
        <rFont val="Arial Cyr"/>
        <family val="2"/>
      </rPr>
      <t xml:space="preserve"> водоотталкивающая.</t>
    </r>
    <r>
      <rPr>
        <sz val="14"/>
        <rFont val="Arial Cyr"/>
        <family val="2"/>
      </rPr>
      <t xml:space="preserve"> </t>
    </r>
    <r>
      <rPr>
        <b/>
        <sz val="14"/>
        <rFont val="Arial Cyr"/>
        <family val="2"/>
      </rPr>
      <t xml:space="preserve"> </t>
    </r>
    <r>
      <rPr>
        <sz val="11"/>
        <rFont val="Arial Cyr"/>
        <family val="2"/>
      </rPr>
      <t xml:space="preserve">За 1кг в промтаре </t>
    </r>
    <r>
      <rPr>
        <b/>
        <sz val="14"/>
        <rFont val="Arial Cyr"/>
        <family val="2"/>
      </rPr>
      <t>*</t>
    </r>
  </si>
  <si>
    <r>
      <t>Новинка!</t>
    </r>
    <r>
      <rPr>
        <sz val="11"/>
        <rFont val="Arial Cyr"/>
        <family val="2"/>
      </rPr>
      <t xml:space="preserve"> Водно-дисперсионная акрилово-уретановая краска </t>
    </r>
    <r>
      <rPr>
        <b/>
        <sz val="11"/>
        <rFont val="Arial Cyr"/>
        <family val="2"/>
      </rPr>
      <t>"Аквима Голд",</t>
    </r>
    <r>
      <rPr>
        <sz val="11"/>
        <rFont val="Arial Cyr"/>
        <family val="2"/>
      </rPr>
      <t xml:space="preserve"> декоративная</t>
    </r>
    <r>
      <rPr>
        <b/>
        <sz val="11"/>
        <rFont val="Arial Cyr"/>
        <family val="2"/>
      </rPr>
      <t>,  имитирует позолоту</t>
    </r>
    <r>
      <rPr>
        <sz val="11"/>
        <rFont val="Arial Cyr"/>
        <family val="2"/>
      </rPr>
      <t xml:space="preserve">, для наружных и внутренних работ по металлу, дереву, гипсовой и пенопластовой лепнине, </t>
    </r>
    <r>
      <rPr>
        <b/>
        <sz val="11"/>
        <rFont val="Arial Cyr"/>
        <family val="2"/>
      </rPr>
      <t xml:space="preserve"> водоотталкивающая. </t>
    </r>
    <r>
      <rPr>
        <sz val="11"/>
        <rFont val="Arial Cyr"/>
        <family val="2"/>
      </rPr>
      <t>Ведро 1кг</t>
    </r>
    <r>
      <rPr>
        <b/>
        <sz val="11"/>
        <rFont val="Arial Cyr"/>
        <family val="2"/>
      </rPr>
      <t>.</t>
    </r>
  </si>
  <si>
    <r>
      <t>Новинка!</t>
    </r>
    <r>
      <rPr>
        <sz val="11"/>
        <rFont val="Arial Cyr"/>
        <family val="2"/>
      </rPr>
      <t xml:space="preserve"> Водно-дисперс.краска </t>
    </r>
    <r>
      <rPr>
        <b/>
        <sz val="11"/>
        <rFont val="Arial Cyr"/>
        <family val="2"/>
      </rPr>
      <t>"Аквима Эффект"</t>
    </r>
    <r>
      <rPr>
        <sz val="11"/>
        <rFont val="Arial Cyr"/>
        <family val="2"/>
      </rPr>
      <t>,</t>
    </r>
    <r>
      <rPr>
        <b/>
        <sz val="11"/>
        <rFont val="Arial Cyr"/>
        <family val="2"/>
      </rPr>
      <t xml:space="preserve"> с эффектом "металлик"</t>
    </r>
    <r>
      <rPr>
        <sz val="11"/>
        <rFont val="Arial Cyr"/>
        <family val="2"/>
      </rPr>
      <t xml:space="preserve">, белая, черная, голубая, зеленая, фиолетовая, розовая, охра. 
 для окраски внутри помещений, в том числе с повышенной влажностью. За 1кг в промтаре. </t>
    </r>
    <r>
      <rPr>
        <b/>
        <sz val="14"/>
        <rFont val="Arial Cyr"/>
        <family val="2"/>
      </rPr>
      <t>*</t>
    </r>
    <r>
      <rPr>
        <sz val="11"/>
        <rFont val="Arial Cyr"/>
        <family val="2"/>
      </rPr>
      <t xml:space="preserve">                        </t>
    </r>
  </si>
  <si>
    <t>С14204-С1410</t>
  </si>
  <si>
    <t>С14211</t>
  </si>
  <si>
    <r>
      <t>Новинка!</t>
    </r>
    <r>
      <rPr>
        <sz val="11"/>
        <rFont val="Arial Cyr"/>
        <family val="2"/>
      </rPr>
      <t xml:space="preserve"> Водно-дисперс. </t>
    </r>
    <r>
      <rPr>
        <b/>
        <sz val="11"/>
        <rFont val="Arial Cyr"/>
        <family val="2"/>
      </rPr>
      <t>Колер краска</t>
    </r>
    <r>
      <rPr>
        <sz val="11"/>
        <rFont val="Arial Cyr"/>
        <family val="2"/>
      </rPr>
      <t xml:space="preserve"> для колерования водно-дисперсионных красок и для самостоятельного использования как снаружи,так и внутри помещений. </t>
    </r>
    <r>
      <rPr>
        <b/>
        <sz val="11"/>
        <rFont val="Arial Cyr"/>
        <family val="2"/>
      </rPr>
      <t>Совместное производство с Eurokolori S.rl (Италия)</t>
    </r>
    <r>
      <rPr>
        <sz val="11"/>
        <rFont val="Arial Cyr"/>
        <family val="2"/>
      </rPr>
      <t xml:space="preserve">. Бутылка 0,75 л. №№ 08LW, 52LW, 83L, 74L, 05L, 112L, 122LW, 153LW, 77LW, 78LW, 42LW, 44LW, 130LW, 51LW.                  </t>
    </r>
  </si>
  <si>
    <t>С14212-С14225</t>
  </si>
  <si>
    <r>
      <t xml:space="preserve">Новинка! </t>
    </r>
    <r>
      <rPr>
        <sz val="11"/>
        <rFont val="Arial Cyr"/>
        <family val="2"/>
      </rPr>
      <t>"Евроколер" 40мл, универсальная колеровочная паста.</t>
    </r>
    <r>
      <rPr>
        <b/>
        <sz val="11"/>
        <rFont val="Arial Cyr"/>
        <family val="2"/>
      </rPr>
      <t>Совместное производство с Eurokolori S.rl (Италия)</t>
    </r>
    <r>
      <rPr>
        <sz val="11"/>
        <rFont val="Arial Cyr"/>
        <family val="2"/>
      </rPr>
      <t xml:space="preserve"> №№ 08LW, 52LW, 83L, 74L, 05L, 112L, 122LW, 153LW, 77LW, 78LW, 42LW, 44LW, 130LW, 51LW.</t>
    </r>
  </si>
  <si>
    <t>С4701-4716</t>
  </si>
  <si>
    <t xml:space="preserve"> Униколер 300мл  , универсальная колеровочная паста паста №№1, 2, 3.1, 3.2, 4.1, 4.2, 5.1, 5.2, 5.3, 6, 7.1, 7.2, 8.1, 8.2, 8.3, 9.1, 9.2, 9.3, 10.1, 10.2, 11.1, 11.2, 12, 13.1, 13.2, 14, 15,16.                    </t>
  </si>
  <si>
    <t>Себестоимость, р</t>
  </si>
  <si>
    <r>
      <t>Новинка!</t>
    </r>
    <r>
      <rPr>
        <sz val="11"/>
        <rFont val="Arial Cyr"/>
        <family val="2"/>
      </rPr>
      <t xml:space="preserve"> Водно-дисперсионная акрилово-уретановая краска </t>
    </r>
    <r>
      <rPr>
        <b/>
        <sz val="11"/>
        <rFont val="Arial Cyr"/>
        <family val="2"/>
      </rPr>
      <t>"Аквима Голд", декоративная,  имитирует позолоту</t>
    </r>
    <r>
      <rPr>
        <sz val="11"/>
        <rFont val="Arial Cyr"/>
        <family val="2"/>
      </rPr>
      <t xml:space="preserve">, для наружных и внутренних работ по металлу, дереву, гипсовой и пенопластовой лепнине, </t>
    </r>
    <r>
      <rPr>
        <b/>
        <sz val="11"/>
        <rFont val="Arial Cyr"/>
        <family val="2"/>
      </rPr>
      <t xml:space="preserve"> водоотталкивающая.</t>
    </r>
    <r>
      <rPr>
        <sz val="14"/>
        <rFont val="Arial Cyr"/>
        <family val="2"/>
      </rPr>
      <t xml:space="preserve"> </t>
    </r>
    <r>
      <rPr>
        <b/>
        <sz val="14"/>
        <rFont val="Arial Cyr"/>
        <family val="2"/>
      </rPr>
      <t xml:space="preserve"> </t>
    </r>
    <r>
      <rPr>
        <b/>
        <sz val="11"/>
        <rFont val="Arial Cyr"/>
        <family val="2"/>
      </rPr>
      <t xml:space="preserve"> </t>
    </r>
    <r>
      <rPr>
        <sz val="11"/>
        <rFont val="Arial Cyr"/>
        <family val="2"/>
      </rPr>
      <t>Банка  0,2кг.</t>
    </r>
  </si>
  <si>
    <r>
      <t>Прайс-лист  № 35 от 01 июля 2009 г</t>
    </r>
    <r>
      <rPr>
        <b/>
        <sz val="16"/>
        <rFont val="Arial Cyr"/>
        <family val="2"/>
      </rPr>
      <t>.</t>
    </r>
    <r>
      <rPr>
        <b/>
        <sz val="10"/>
        <rFont val="Arial Cyr"/>
        <family val="0"/>
      </rPr>
      <t xml:space="preserve"> 
</t>
    </r>
    <r>
      <rPr>
        <b/>
        <sz val="12"/>
        <rFont val="Arial Cyr"/>
        <family val="2"/>
      </rPr>
      <t xml:space="preserve">Лакокрасочные материалы </t>
    </r>
    <r>
      <rPr>
        <b/>
        <sz val="10"/>
        <rFont val="Arial Cyr"/>
        <family val="0"/>
      </rPr>
      <t xml:space="preserve">                                        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</si>
</sst>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b/>
      <sz val="10"/>
      <name val="Arial Cyr"/>
      <family val="0"/>
    </font>
    <font>
      <b/>
      <sz val="16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i/>
      <sz val="11"/>
      <name val="Arial Cyr"/>
      <family val="2"/>
    </font>
    <font>
      <b/>
      <sz val="20"/>
      <name val="Arial Cyr"/>
      <family val="2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2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2" fontId="5" fillId="2" borderId="8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6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13" fontId="5" fillId="0" borderId="3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left" vertical="center" wrapText="1"/>
    </xf>
    <xf numFmtId="2" fontId="5" fillId="0" borderId="3" xfId="0" applyNumberFormat="1" applyFont="1" applyBorder="1" applyAlignment="1">
      <alignment horizontal="left" vertical="center" wrapText="1"/>
    </xf>
    <xf numFmtId="0" fontId="0" fillId="2" borderId="0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2" fontId="5" fillId="0" borderId="4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2" fontId="0" fillId="3" borderId="3" xfId="0" applyNumberFormat="1" applyFill="1" applyBorder="1" applyAlignment="1">
      <alignment horizontal="center" vertical="center"/>
    </xf>
    <xf numFmtId="2" fontId="0" fillId="3" borderId="3" xfId="0" applyNumberForma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" fontId="0" fillId="0" borderId="3" xfId="0" applyNumberFormat="1" applyFont="1" applyBorder="1" applyAlignment="1">
      <alignment horizontal="center" vertical="center" wrapText="1"/>
    </xf>
    <xf numFmtId="2" fontId="0" fillId="0" borderId="3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89;&#1077;&#1073;&#1077;&#1089;&#1090;&#1086;&#1080;&#1084;&#1086;&#1089;&#1090;&#1100;\&#1089;&#1077;&#1073;&#1077;&#1089;&#1090;&#1086;&#1080;&#1084;&#1086;&#1089;&#1090;&#1100;%20&#1069;&#1087;&#1072;&#1082;&#1088;&#1080;&#108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89;&#1077;&#1073;&#1077;&#1089;&#1090;&#1086;&#1080;&#1084;&#1086;&#1089;&#1090;&#1100;\&#1089;&#1077;&#1073;&#1077;&#1089;&#1090;&#1086;&#1080;&#1084;&#1086;&#1089;&#1090;&#1100;%20&#1040;&#1082;&#1074;&#1080;&#1084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89;&#1077;&#1073;&#1077;&#1089;&#1090;&#1086;&#1080;&#1084;&#1086;&#1089;&#1090;&#1100;\&#1089;&#1077;&#1073;&#1077;&#1089;&#1090;&#1086;&#1080;&#1084;&#1086;&#1089;&#1090;&#1100;%20&#1101;&#1084;&#1072;&#1083;&#1100;%20&#1076;&#1083;&#1103;%20&#1074;&#1072;&#1085;&#108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89;&#1077;&#1073;&#1077;&#1089;&#1090;&#1086;&#1080;&#1084;&#1086;&#1089;&#1090;&#1100;\&#1056;&#1072;&#1089;&#1095;&#1077;&#1090;%20&#1089;&#1077;&#1073;&#1077;&#1089;&#1090;&#1086;&#1080;&#1084;&#1086;&#1089;&#1090;&#1080;%20&#1059;&#1085;&#1080;&#1082;&#1086;&#1083;&#1077;&#1088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89;&#1077;&#1073;&#1077;&#1089;&#1090;&#1086;&#1080;&#1084;&#1086;&#1089;&#1090;&#1100;\&#1088;&#1072;&#1089;&#1095;&#1077;&#1090;%20&#1094;&#1077;&#1085;&#1099;%20&#1045;&#1074;&#1088;&#1086;&#1082;&#1086;&#1083;&#1077;&#1088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89;&#1077;&#1073;&#1077;&#1089;&#1090;&#1086;&#1080;&#1084;&#1086;&#1089;&#1090;&#1100;\&#1089;&#1077;&#1073;&#1077;&#1089;&#1090;&#1086;&#1080;&#1084;&#1086;&#1089;&#1090;&#1100;%20&#1091;&#1089;&#1082;&#1086;&#1088;&#1080;&#1090;&#1077;&#1083;&#1100;%20&#1089;&#1091;&#1096;&#108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7">
          <cell r="B57">
            <v>547.88097203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8">
          <cell r="B38">
            <v>178.20596295</v>
          </cell>
          <cell r="D38">
            <v>55.568636700000006</v>
          </cell>
        </row>
        <row r="63">
          <cell r="B63">
            <v>104.83338653999999</v>
          </cell>
          <cell r="C63">
            <v>25.720154616</v>
          </cell>
        </row>
        <row r="149">
          <cell r="B149">
            <v>375.91653825</v>
          </cell>
          <cell r="C149">
            <v>83.37785718</v>
          </cell>
        </row>
        <row r="188">
          <cell r="B188">
            <v>160.51122162</v>
          </cell>
          <cell r="C188">
            <v>47.99128864800001</v>
          </cell>
        </row>
        <row r="229">
          <cell r="H229">
            <v>251.46538892400002</v>
          </cell>
          <cell r="I229">
            <v>84.440116308</v>
          </cell>
        </row>
        <row r="231">
          <cell r="H231">
            <v>377.198083386</v>
          </cell>
          <cell r="I231">
            <v>126.660174462</v>
          </cell>
        </row>
        <row r="415">
          <cell r="I415">
            <v>221.20477026959995</v>
          </cell>
          <cell r="J415">
            <v>226.67053026959996</v>
          </cell>
          <cell r="K415">
            <v>57.04442605391999</v>
          </cell>
        </row>
        <row r="418">
          <cell r="I418">
            <v>442.4095405391999</v>
          </cell>
          <cell r="J418">
            <v>453.34106053919993</v>
          </cell>
          <cell r="K418">
            <v>114.08885210783998</v>
          </cell>
        </row>
        <row r="1385">
          <cell r="B1385">
            <v>80.09193020301599</v>
          </cell>
        </row>
        <row r="1387">
          <cell r="B1387">
            <v>120.137895304524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0">
          <cell r="D20">
            <v>163.43358719999998</v>
          </cell>
        </row>
        <row r="44">
          <cell r="D44">
            <v>61.363492799999996</v>
          </cell>
        </row>
        <row r="65">
          <cell r="D65">
            <v>43.622712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2">
          <cell r="J22">
            <v>126.4340638296</v>
          </cell>
        </row>
        <row r="64">
          <cell r="J64">
            <v>103.5783438264</v>
          </cell>
        </row>
        <row r="87">
          <cell r="J87">
            <v>59.0691466548</v>
          </cell>
        </row>
        <row r="109">
          <cell r="J109">
            <v>75.0122695764</v>
          </cell>
        </row>
        <row r="131">
          <cell r="J131">
            <v>80.7817806216</v>
          </cell>
        </row>
        <row r="153">
          <cell r="J153">
            <v>130.92717491640002</v>
          </cell>
        </row>
        <row r="195">
          <cell r="J195">
            <v>147.85909269119998</v>
          </cell>
        </row>
        <row r="217">
          <cell r="J217">
            <v>120.4979181876</v>
          </cell>
        </row>
        <row r="239">
          <cell r="J239">
            <v>77.6988413496</v>
          </cell>
        </row>
        <row r="261">
          <cell r="J261">
            <v>142.26221845440006</v>
          </cell>
        </row>
        <row r="303">
          <cell r="J303">
            <v>123.89212201320002</v>
          </cell>
        </row>
        <row r="345">
          <cell r="J345">
            <v>162.76902491160004</v>
          </cell>
        </row>
        <row r="368">
          <cell r="J368">
            <v>74.52870869159999</v>
          </cell>
        </row>
        <row r="390">
          <cell r="J390">
            <v>73.12315636439999</v>
          </cell>
        </row>
        <row r="412">
          <cell r="J412">
            <v>68.1649474752</v>
          </cell>
        </row>
        <row r="434">
          <cell r="J434">
            <v>88.50107672640002</v>
          </cell>
        </row>
        <row r="456">
          <cell r="J456">
            <v>76.3606990476</v>
          </cell>
        </row>
        <row r="478">
          <cell r="J478">
            <v>90.99432286920002</v>
          </cell>
        </row>
        <row r="500">
          <cell r="J500">
            <v>133.37405520119998</v>
          </cell>
        </row>
        <row r="522">
          <cell r="H522">
            <v>13.984088588231995</v>
          </cell>
        </row>
        <row r="543">
          <cell r="I543">
            <v>45.440681220288</v>
          </cell>
          <cell r="J543">
            <v>122.0580159408</v>
          </cell>
        </row>
        <row r="544">
          <cell r="I544">
            <v>59.0728855863744</v>
          </cell>
        </row>
        <row r="568">
          <cell r="J568">
            <v>93.1780514484</v>
          </cell>
        </row>
        <row r="590">
          <cell r="J590">
            <v>88.56896104080002</v>
          </cell>
        </row>
        <row r="633">
          <cell r="J633">
            <v>103.2352781076</v>
          </cell>
        </row>
        <row r="676">
          <cell r="J676">
            <v>130.43509656504</v>
          </cell>
        </row>
        <row r="719">
          <cell r="J719">
            <v>123.07693782239997</v>
          </cell>
        </row>
        <row r="763">
          <cell r="J763">
            <v>146.2142428776</v>
          </cell>
        </row>
        <row r="829">
          <cell r="J829">
            <v>109.4008909392</v>
          </cell>
        </row>
        <row r="877">
          <cell r="J877">
            <v>72.97293901319999</v>
          </cell>
        </row>
        <row r="931">
          <cell r="I931">
            <v>15.05669306248358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34">
          <cell r="C134">
            <v>21.368249424539997</v>
          </cell>
        </row>
        <row r="335">
          <cell r="C335">
            <v>31.587788230800005</v>
          </cell>
          <cell r="D335">
            <v>58.3045364616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8">
          <cell r="I18">
            <v>8.197774691249998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8"/>
  <sheetViews>
    <sheetView tabSelected="1" zoomScale="75" zoomScaleNormal="75" zoomScaleSheetLayoutView="75" workbookViewId="0" topLeftCell="A70">
      <selection activeCell="A75" sqref="A75:G75"/>
    </sheetView>
  </sheetViews>
  <sheetFormatPr defaultColWidth="9.00390625" defaultRowHeight="12.75"/>
  <cols>
    <col min="1" max="1" width="9.00390625" style="0" customWidth="1"/>
    <col min="2" max="2" width="67.375" style="0" customWidth="1"/>
    <col min="3" max="3" width="8.375" style="0" customWidth="1"/>
    <col min="4" max="4" width="13.00390625" style="0" customWidth="1"/>
    <col min="5" max="5" width="14.00390625" style="0" customWidth="1"/>
    <col min="6" max="6" width="13.375" style="0" customWidth="1"/>
    <col min="7" max="7" width="9.75390625" style="17" customWidth="1"/>
  </cols>
  <sheetData>
    <row r="1" spans="1:7" s="2" customFormat="1" ht="27" customHeight="1">
      <c r="A1" s="1" t="s">
        <v>4</v>
      </c>
      <c r="C1" s="3"/>
      <c r="G1" s="4"/>
    </row>
    <row r="2" spans="1:10" s="2" customFormat="1" ht="49.5" customHeight="1">
      <c r="A2" s="4"/>
      <c r="B2" s="20" t="s">
        <v>105</v>
      </c>
      <c r="C2" s="4"/>
      <c r="E2" s="5"/>
      <c r="F2" s="4"/>
      <c r="G2" s="4"/>
      <c r="H2" s="4"/>
      <c r="I2" s="4"/>
      <c r="J2" s="4"/>
    </row>
    <row r="3" spans="1:33" s="8" customFormat="1" ht="39" customHeight="1" thickBot="1">
      <c r="A3" s="4"/>
      <c r="B3" s="19" t="s">
        <v>156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6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4" s="11" customFormat="1" ht="88.5" customHeight="1" thickBot="1">
      <c r="A4" s="71" t="s">
        <v>8</v>
      </c>
      <c r="B4" s="72" t="s">
        <v>5</v>
      </c>
      <c r="C4" s="73" t="s">
        <v>3</v>
      </c>
      <c r="D4" s="73" t="s">
        <v>9</v>
      </c>
      <c r="E4" s="73" t="s">
        <v>10</v>
      </c>
      <c r="F4" s="73" t="s">
        <v>30</v>
      </c>
      <c r="G4" s="73" t="s">
        <v>11</v>
      </c>
      <c r="H4" s="9"/>
      <c r="I4" s="76" t="s">
        <v>154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10"/>
    </row>
    <row r="5" spans="1:34" s="11" customFormat="1" ht="15" customHeight="1">
      <c r="A5" s="21">
        <v>1</v>
      </c>
      <c r="B5" s="37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9"/>
      <c r="I5" s="77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10"/>
    </row>
    <row r="6" spans="1:34" s="11" customFormat="1" ht="15" customHeight="1">
      <c r="A6" s="23"/>
      <c r="B6" s="24" t="s">
        <v>75</v>
      </c>
      <c r="C6" s="23"/>
      <c r="D6" s="25"/>
      <c r="E6" s="23"/>
      <c r="F6" s="25"/>
      <c r="G6" s="25"/>
      <c r="H6" s="9"/>
      <c r="I6" s="77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10"/>
    </row>
    <row r="7" spans="1:19" s="11" customFormat="1" ht="21" customHeight="1">
      <c r="A7" s="28" t="s">
        <v>102</v>
      </c>
      <c r="B7" s="29" t="s">
        <v>103</v>
      </c>
      <c r="C7" s="28">
        <v>24.23</v>
      </c>
      <c r="D7" s="27">
        <f>PRODUCT(C7,0.98)</f>
        <v>23.7454</v>
      </c>
      <c r="E7" s="27">
        <f>PRODUCT(C7,0.95)</f>
        <v>23.0185</v>
      </c>
      <c r="F7" s="27">
        <f>PRODUCT(C7,0.92)</f>
        <v>22.291600000000003</v>
      </c>
      <c r="G7" s="28">
        <v>32</v>
      </c>
      <c r="H7" s="9"/>
      <c r="I7" s="77">
        <f>PRODUCT('[3]Лист1'!$D$65)</f>
        <v>43.622712</v>
      </c>
      <c r="J7" s="9"/>
      <c r="K7" s="9"/>
      <c r="L7" s="9"/>
      <c r="M7" s="9"/>
      <c r="N7" s="9"/>
      <c r="O7" s="9"/>
      <c r="P7" s="9"/>
      <c r="Q7" s="9"/>
      <c r="R7" s="9"/>
      <c r="S7" s="10"/>
    </row>
    <row r="8" spans="1:19" s="11" customFormat="1" ht="14.25" customHeight="1" thickBot="1">
      <c r="A8" s="30"/>
      <c r="B8" s="31" t="s">
        <v>76</v>
      </c>
      <c r="C8" s="32"/>
      <c r="D8" s="30"/>
      <c r="E8" s="33"/>
      <c r="F8" s="30"/>
      <c r="G8" s="34"/>
      <c r="H8" s="9"/>
      <c r="I8" s="77"/>
      <c r="J8" s="9"/>
      <c r="K8" s="9"/>
      <c r="L8" s="9"/>
      <c r="M8" s="9"/>
      <c r="N8" s="9"/>
      <c r="O8" s="9"/>
      <c r="P8" s="9"/>
      <c r="Q8" s="9"/>
      <c r="R8" s="9"/>
      <c r="S8" s="10"/>
    </row>
    <row r="9" spans="1:19" s="11" customFormat="1" ht="49.5" customHeight="1">
      <c r="A9" s="35" t="s">
        <v>88</v>
      </c>
      <c r="B9" s="36" t="s">
        <v>92</v>
      </c>
      <c r="C9" s="37">
        <v>18.17</v>
      </c>
      <c r="D9" s="38">
        <f>PRODUCT(C9,0.98)</f>
        <v>17.806600000000003</v>
      </c>
      <c r="E9" s="38">
        <f>PRODUCT(C9,0.95)</f>
        <v>17.2615</v>
      </c>
      <c r="F9" s="38">
        <f>PRODUCT(C9,0.92)</f>
        <v>16.716400000000004</v>
      </c>
      <c r="G9" s="37">
        <v>50</v>
      </c>
      <c r="H9" s="9"/>
      <c r="I9" s="77">
        <f>PRODUCT('[4]Лист1'!$H$522)</f>
        <v>13.984088588231995</v>
      </c>
      <c r="J9" s="9"/>
      <c r="K9" s="9"/>
      <c r="L9" s="9"/>
      <c r="M9" s="9"/>
      <c r="N9" s="9"/>
      <c r="O9" s="9"/>
      <c r="P9" s="9"/>
      <c r="Q9" s="9"/>
      <c r="R9" s="9"/>
      <c r="S9" s="10"/>
    </row>
    <row r="10" spans="1:19" s="13" customFormat="1" ht="45" customHeight="1">
      <c r="A10" s="21" t="s">
        <v>89</v>
      </c>
      <c r="B10" s="36" t="s">
        <v>93</v>
      </c>
      <c r="C10" s="27">
        <v>21.98</v>
      </c>
      <c r="D10" s="27">
        <f>PRODUCT(C10,0.98)</f>
        <v>21.5404</v>
      </c>
      <c r="E10" s="27">
        <f>PRODUCT(C10,0.95)</f>
        <v>20.881</v>
      </c>
      <c r="F10" s="27">
        <f>PRODUCT(C10,0.92)</f>
        <v>20.221600000000002</v>
      </c>
      <c r="G10" s="54">
        <v>0.48</v>
      </c>
      <c r="H10" s="9"/>
      <c r="I10" s="77">
        <f>PRODUCT('[4]Лист1'!$I$931)</f>
        <v>15.05669306248358</v>
      </c>
      <c r="J10" s="9"/>
      <c r="K10" s="9"/>
      <c r="L10" s="9"/>
      <c r="M10" s="9"/>
      <c r="N10" s="9"/>
      <c r="O10" s="9"/>
      <c r="P10" s="9"/>
      <c r="Q10" s="9"/>
      <c r="R10" s="9"/>
      <c r="S10" s="12"/>
    </row>
    <row r="11" spans="1:19" s="11" customFormat="1" ht="48" customHeight="1">
      <c r="A11" s="21" t="s">
        <v>152</v>
      </c>
      <c r="B11" s="36" t="s">
        <v>153</v>
      </c>
      <c r="C11" s="27">
        <f>PRODUCT('[4]Лист1'!$I$544)</f>
        <v>59.0728855863744</v>
      </c>
      <c r="D11" s="62">
        <f>PRODUCT(C11,0.98)</f>
        <v>57.89142787464691</v>
      </c>
      <c r="E11" s="27">
        <f>PRODUCT(C11,0.95)</f>
        <v>56.119241307055674</v>
      </c>
      <c r="F11" s="27">
        <f>PRODUCT(C11,0.92)</f>
        <v>54.34705473946445</v>
      </c>
      <c r="G11" s="28"/>
      <c r="H11" s="9"/>
      <c r="I11" s="77">
        <f>PRODUCT('[4]Лист1'!$I$543)</f>
        <v>45.440681220288</v>
      </c>
      <c r="J11" s="9"/>
      <c r="K11" s="9"/>
      <c r="L11" s="9"/>
      <c r="M11" s="9"/>
      <c r="N11" s="9"/>
      <c r="O11" s="9"/>
      <c r="P11" s="9"/>
      <c r="Q11" s="9"/>
      <c r="R11" s="9"/>
      <c r="S11" s="10"/>
    </row>
    <row r="12" spans="1:19" s="11" customFormat="1" ht="15.75" customHeight="1">
      <c r="A12" s="28" t="s">
        <v>31</v>
      </c>
      <c r="B12" s="61" t="s">
        <v>115</v>
      </c>
      <c r="C12" s="28">
        <v>174.33</v>
      </c>
      <c r="D12" s="62">
        <f aca="true" t="shared" si="0" ref="D12:D31">PRODUCT(C12,0.98)</f>
        <v>170.8434</v>
      </c>
      <c r="E12" s="27">
        <f aca="true" t="shared" si="1" ref="E12:E33">PRODUCT(C12,0.95)</f>
        <v>165.61350000000002</v>
      </c>
      <c r="F12" s="27">
        <f aca="true" t="shared" si="2" ref="F12:F33">PRODUCT(C12,0.92)</f>
        <v>160.38360000000003</v>
      </c>
      <c r="G12" s="28">
        <v>6</v>
      </c>
      <c r="H12" s="9"/>
      <c r="I12" s="77">
        <f>PRODUCT('[4]Лист1'!$J$22)</f>
        <v>126.4340638296</v>
      </c>
      <c r="J12" s="9"/>
      <c r="K12" s="9"/>
      <c r="L12" s="9"/>
      <c r="M12" s="9"/>
      <c r="N12" s="9"/>
      <c r="O12" s="9"/>
      <c r="P12" s="9"/>
      <c r="Q12" s="9"/>
      <c r="R12" s="9"/>
      <c r="S12" s="10"/>
    </row>
    <row r="13" spans="1:19" s="11" customFormat="1" ht="16.5" customHeight="1">
      <c r="A13" s="28" t="s">
        <v>32</v>
      </c>
      <c r="B13" s="61" t="s">
        <v>116</v>
      </c>
      <c r="C13" s="28">
        <v>174.33</v>
      </c>
      <c r="D13" s="62">
        <f t="shared" si="0"/>
        <v>170.8434</v>
      </c>
      <c r="E13" s="27">
        <f t="shared" si="1"/>
        <v>165.61350000000002</v>
      </c>
      <c r="F13" s="27">
        <f t="shared" si="2"/>
        <v>160.38360000000003</v>
      </c>
      <c r="G13" s="28">
        <v>6</v>
      </c>
      <c r="H13" s="9"/>
      <c r="I13" s="77">
        <f>PRODUCT('[4]Лист1'!$J$64)</f>
        <v>103.5783438264</v>
      </c>
      <c r="J13" s="9"/>
      <c r="K13" s="9"/>
      <c r="L13" s="9"/>
      <c r="M13" s="9"/>
      <c r="N13" s="9"/>
      <c r="O13" s="9"/>
      <c r="P13" s="9"/>
      <c r="Q13" s="9"/>
      <c r="R13" s="9"/>
      <c r="S13" s="10"/>
    </row>
    <row r="14" spans="1:19" s="11" customFormat="1" ht="14.25" customHeight="1">
      <c r="A14" s="29" t="s">
        <v>33</v>
      </c>
      <c r="B14" s="61" t="s">
        <v>117</v>
      </c>
      <c r="C14" s="27">
        <v>115.82</v>
      </c>
      <c r="D14" s="62">
        <f t="shared" si="0"/>
        <v>113.50359999999999</v>
      </c>
      <c r="E14" s="27">
        <f t="shared" si="1"/>
        <v>110.02899999999998</v>
      </c>
      <c r="F14" s="27">
        <f t="shared" si="2"/>
        <v>106.5544</v>
      </c>
      <c r="G14" s="28">
        <v>6</v>
      </c>
      <c r="H14" s="9"/>
      <c r="I14" s="77">
        <f>PRODUCT('[4]Лист1'!$J$87)</f>
        <v>59.0691466548</v>
      </c>
      <c r="J14" s="9"/>
      <c r="K14" s="9"/>
      <c r="L14" s="9"/>
      <c r="M14" s="9"/>
      <c r="N14" s="9"/>
      <c r="O14" s="9"/>
      <c r="P14" s="9"/>
      <c r="Q14" s="9"/>
      <c r="R14" s="9"/>
      <c r="S14" s="10"/>
    </row>
    <row r="15" spans="1:19" s="11" customFormat="1" ht="15.75" customHeight="1">
      <c r="A15" s="29" t="s">
        <v>34</v>
      </c>
      <c r="B15" s="61" t="s">
        <v>118</v>
      </c>
      <c r="C15" s="28">
        <v>130.06</v>
      </c>
      <c r="D15" s="62">
        <f t="shared" si="0"/>
        <v>127.4588</v>
      </c>
      <c r="E15" s="27">
        <f t="shared" si="1"/>
        <v>123.557</v>
      </c>
      <c r="F15" s="27">
        <f t="shared" si="2"/>
        <v>119.65520000000001</v>
      </c>
      <c r="G15" s="28">
        <v>6</v>
      </c>
      <c r="H15" s="9"/>
      <c r="I15" s="77">
        <f>PRODUCT('[4]Лист1'!$J$109)</f>
        <v>75.0122695764</v>
      </c>
      <c r="J15" s="9"/>
      <c r="K15" s="9"/>
      <c r="L15" s="9"/>
      <c r="M15" s="9"/>
      <c r="N15" s="9"/>
      <c r="O15" s="9"/>
      <c r="P15" s="9"/>
      <c r="Q15" s="9"/>
      <c r="R15" s="9"/>
      <c r="S15" s="10"/>
    </row>
    <row r="16" spans="1:19" s="11" customFormat="1" ht="15.75" customHeight="1">
      <c r="A16" s="29" t="s">
        <v>35</v>
      </c>
      <c r="B16" s="61" t="s">
        <v>119</v>
      </c>
      <c r="C16" s="28">
        <v>130.06</v>
      </c>
      <c r="D16" s="62">
        <f t="shared" si="0"/>
        <v>127.4588</v>
      </c>
      <c r="E16" s="27">
        <f t="shared" si="1"/>
        <v>123.557</v>
      </c>
      <c r="F16" s="27">
        <f t="shared" si="2"/>
        <v>119.65520000000001</v>
      </c>
      <c r="G16" s="28">
        <v>6</v>
      </c>
      <c r="H16" s="9"/>
      <c r="I16" s="77">
        <f>PRODUCT('[4]Лист1'!$J$131)</f>
        <v>80.7817806216</v>
      </c>
      <c r="J16" s="9"/>
      <c r="K16" s="9"/>
      <c r="L16" s="9"/>
      <c r="M16" s="9"/>
      <c r="N16" s="9"/>
      <c r="O16" s="9"/>
      <c r="P16" s="9"/>
      <c r="Q16" s="9"/>
      <c r="R16" s="9"/>
      <c r="S16" s="10"/>
    </row>
    <row r="17" spans="1:19" s="11" customFormat="1" ht="13.5" customHeight="1">
      <c r="A17" s="29" t="s">
        <v>36</v>
      </c>
      <c r="B17" s="61" t="s">
        <v>14</v>
      </c>
      <c r="C17" s="28">
        <v>174.33</v>
      </c>
      <c r="D17" s="62">
        <f t="shared" si="0"/>
        <v>170.8434</v>
      </c>
      <c r="E17" s="27">
        <f t="shared" si="1"/>
        <v>165.61350000000002</v>
      </c>
      <c r="F17" s="27">
        <f t="shared" si="2"/>
        <v>160.38360000000003</v>
      </c>
      <c r="G17" s="28">
        <v>6</v>
      </c>
      <c r="H17" s="9"/>
      <c r="I17" s="77">
        <f>PRODUCT('[4]Лист1'!$J$153)</f>
        <v>130.92717491640002</v>
      </c>
      <c r="J17" s="9"/>
      <c r="K17" s="9"/>
      <c r="L17" s="9"/>
      <c r="M17" s="9"/>
      <c r="N17" s="9"/>
      <c r="O17" s="9"/>
      <c r="P17" s="9"/>
      <c r="Q17" s="9"/>
      <c r="R17" s="9"/>
      <c r="S17" s="10"/>
    </row>
    <row r="18" spans="1:19" s="11" customFormat="1" ht="13.5" customHeight="1">
      <c r="A18" s="29" t="s">
        <v>37</v>
      </c>
      <c r="B18" s="61" t="s">
        <v>15</v>
      </c>
      <c r="C18" s="28">
        <v>174.33</v>
      </c>
      <c r="D18" s="62">
        <f t="shared" si="0"/>
        <v>170.8434</v>
      </c>
      <c r="E18" s="27">
        <f t="shared" si="1"/>
        <v>165.61350000000002</v>
      </c>
      <c r="F18" s="27">
        <f t="shared" si="2"/>
        <v>160.38360000000003</v>
      </c>
      <c r="G18" s="28">
        <v>6</v>
      </c>
      <c r="H18" s="9"/>
      <c r="I18" s="77">
        <f>PRODUCT('[4]Лист1'!$J$195)</f>
        <v>147.85909269119998</v>
      </c>
      <c r="J18" s="9"/>
      <c r="K18" s="9"/>
      <c r="L18" s="9"/>
      <c r="M18" s="9"/>
      <c r="N18" s="9"/>
      <c r="O18" s="9"/>
      <c r="P18" s="9"/>
      <c r="Q18" s="9"/>
      <c r="R18" s="9"/>
      <c r="S18" s="10"/>
    </row>
    <row r="19" spans="1:19" s="11" customFormat="1" ht="13.5" customHeight="1">
      <c r="A19" s="29" t="s">
        <v>38</v>
      </c>
      <c r="B19" s="61" t="s">
        <v>16</v>
      </c>
      <c r="C19" s="28">
        <v>174.33</v>
      </c>
      <c r="D19" s="62">
        <f t="shared" si="0"/>
        <v>170.8434</v>
      </c>
      <c r="E19" s="27">
        <f t="shared" si="1"/>
        <v>165.61350000000002</v>
      </c>
      <c r="F19" s="27">
        <f t="shared" si="2"/>
        <v>160.38360000000003</v>
      </c>
      <c r="G19" s="28">
        <v>6</v>
      </c>
      <c r="H19" s="9"/>
      <c r="I19" s="77">
        <f>PRODUCT('[4]Лист1'!$J$217)</f>
        <v>120.4979181876</v>
      </c>
      <c r="J19" s="9"/>
      <c r="K19" s="9"/>
      <c r="L19" s="9"/>
      <c r="M19" s="9"/>
      <c r="N19" s="9"/>
      <c r="O19" s="9"/>
      <c r="P19" s="9"/>
      <c r="Q19" s="9"/>
      <c r="R19" s="9"/>
      <c r="S19" s="10"/>
    </row>
    <row r="20" spans="1:19" s="11" customFormat="1" ht="13.5" customHeight="1">
      <c r="A20" s="29" t="s">
        <v>39</v>
      </c>
      <c r="B20" s="61" t="s">
        <v>17</v>
      </c>
      <c r="C20" s="28">
        <v>130.06</v>
      </c>
      <c r="D20" s="62">
        <f t="shared" si="0"/>
        <v>127.4588</v>
      </c>
      <c r="E20" s="27">
        <f t="shared" si="1"/>
        <v>123.557</v>
      </c>
      <c r="F20" s="27">
        <f t="shared" si="2"/>
        <v>119.65520000000001</v>
      </c>
      <c r="G20" s="28">
        <v>6</v>
      </c>
      <c r="H20" s="9"/>
      <c r="I20" s="77">
        <f>PRODUCT('[4]Лист1'!$J$239)</f>
        <v>77.6988413496</v>
      </c>
      <c r="J20" s="9"/>
      <c r="K20" s="9"/>
      <c r="L20" s="9"/>
      <c r="M20" s="9"/>
      <c r="N20" s="9"/>
      <c r="O20" s="9"/>
      <c r="P20" s="9"/>
      <c r="Q20" s="9"/>
      <c r="R20" s="9"/>
      <c r="S20" s="10"/>
    </row>
    <row r="21" spans="1:19" s="11" customFormat="1" ht="13.5" customHeight="1">
      <c r="A21" s="28" t="s">
        <v>40</v>
      </c>
      <c r="B21" s="61" t="s">
        <v>112</v>
      </c>
      <c r="C21" s="28">
        <v>174.33</v>
      </c>
      <c r="D21" s="62">
        <f t="shared" si="0"/>
        <v>170.8434</v>
      </c>
      <c r="E21" s="27">
        <f t="shared" si="1"/>
        <v>165.61350000000002</v>
      </c>
      <c r="F21" s="27">
        <f t="shared" si="2"/>
        <v>160.38360000000003</v>
      </c>
      <c r="G21" s="28">
        <v>6</v>
      </c>
      <c r="H21" s="9"/>
      <c r="I21" s="77">
        <f>PRODUCT('[4]Лист1'!$J$261)</f>
        <v>142.26221845440006</v>
      </c>
      <c r="J21" s="9"/>
      <c r="K21" s="9"/>
      <c r="L21" s="9"/>
      <c r="M21" s="9"/>
      <c r="N21" s="9"/>
      <c r="O21" s="9"/>
      <c r="P21" s="9"/>
      <c r="Q21" s="9"/>
      <c r="R21" s="9"/>
      <c r="S21" s="10"/>
    </row>
    <row r="22" spans="1:19" s="11" customFormat="1" ht="13.5" customHeight="1">
      <c r="A22" s="28" t="s">
        <v>41</v>
      </c>
      <c r="B22" s="61" t="s">
        <v>113</v>
      </c>
      <c r="C22" s="28">
        <v>130.05</v>
      </c>
      <c r="D22" s="62">
        <f t="shared" si="0"/>
        <v>127.44900000000001</v>
      </c>
      <c r="E22" s="27">
        <f t="shared" si="1"/>
        <v>123.5475</v>
      </c>
      <c r="F22" s="27">
        <f t="shared" si="2"/>
        <v>119.64600000000002</v>
      </c>
      <c r="G22" s="28">
        <v>6</v>
      </c>
      <c r="H22" s="9"/>
      <c r="I22" s="77">
        <f>PRODUCT('[4]Лист1'!$J$303)</f>
        <v>123.89212201320002</v>
      </c>
      <c r="J22" s="9"/>
      <c r="K22" s="9"/>
      <c r="L22" s="9"/>
      <c r="M22" s="9"/>
      <c r="N22" s="9"/>
      <c r="O22" s="9"/>
      <c r="P22" s="9"/>
      <c r="Q22" s="9"/>
      <c r="R22" s="9"/>
      <c r="S22" s="10"/>
    </row>
    <row r="23" spans="1:19" s="11" customFormat="1" ht="13.5" customHeight="1">
      <c r="A23" s="29" t="s">
        <v>42</v>
      </c>
      <c r="B23" s="61" t="s">
        <v>114</v>
      </c>
      <c r="C23" s="27">
        <v>247.38</v>
      </c>
      <c r="D23" s="62">
        <f t="shared" si="0"/>
        <v>242.4324</v>
      </c>
      <c r="E23" s="27">
        <f t="shared" si="1"/>
        <v>235.011</v>
      </c>
      <c r="F23" s="27">
        <f t="shared" si="2"/>
        <v>227.58960000000002</v>
      </c>
      <c r="G23" s="28">
        <v>6</v>
      </c>
      <c r="H23" s="9"/>
      <c r="I23" s="77">
        <f>PRODUCT('[4]Лист1'!$J$345)</f>
        <v>162.76902491160004</v>
      </c>
      <c r="J23" s="9"/>
      <c r="K23" s="9"/>
      <c r="L23" s="9"/>
      <c r="M23" s="9"/>
      <c r="N23" s="9"/>
      <c r="O23" s="9"/>
      <c r="P23" s="9"/>
      <c r="Q23" s="9"/>
      <c r="R23" s="9"/>
      <c r="S23" s="10"/>
    </row>
    <row r="24" spans="1:19" s="11" customFormat="1" ht="13.5" customHeight="1">
      <c r="A24" s="29" t="s">
        <v>90</v>
      </c>
      <c r="B24" s="61" t="s">
        <v>91</v>
      </c>
      <c r="C24" s="28">
        <v>130.06</v>
      </c>
      <c r="D24" s="62">
        <f t="shared" si="0"/>
        <v>127.4588</v>
      </c>
      <c r="E24" s="27">
        <f>PRODUCT(C24,0.95)</f>
        <v>123.557</v>
      </c>
      <c r="F24" s="27">
        <f>PRODUCT(C24,0.92)</f>
        <v>119.65520000000001</v>
      </c>
      <c r="G24" s="28">
        <v>6</v>
      </c>
      <c r="H24" s="9"/>
      <c r="I24" s="77">
        <f>PRODUCT('[4]Лист1'!$J$368)</f>
        <v>74.52870869159999</v>
      </c>
      <c r="J24" s="9"/>
      <c r="K24" s="9"/>
      <c r="L24" s="9"/>
      <c r="M24" s="9"/>
      <c r="N24" s="9"/>
      <c r="O24" s="9"/>
      <c r="P24" s="9"/>
      <c r="Q24" s="9"/>
      <c r="R24" s="9"/>
      <c r="S24" s="10"/>
    </row>
    <row r="25" spans="1:19" s="11" customFormat="1" ht="13.5" customHeight="1">
      <c r="A25" s="29" t="s">
        <v>43</v>
      </c>
      <c r="B25" s="61" t="s">
        <v>18</v>
      </c>
      <c r="C25" s="28">
        <v>130.06</v>
      </c>
      <c r="D25" s="62">
        <f t="shared" si="0"/>
        <v>127.4588</v>
      </c>
      <c r="E25" s="27">
        <f t="shared" si="1"/>
        <v>123.557</v>
      </c>
      <c r="F25" s="27">
        <f t="shared" si="2"/>
        <v>119.65520000000001</v>
      </c>
      <c r="G25" s="28">
        <v>6</v>
      </c>
      <c r="H25" s="9"/>
      <c r="I25" s="77">
        <f>PRODUCT('[4]Лист1'!$J$390)</f>
        <v>73.12315636439999</v>
      </c>
      <c r="J25" s="9"/>
      <c r="K25" s="9"/>
      <c r="L25" s="9"/>
      <c r="M25" s="9"/>
      <c r="N25" s="9"/>
      <c r="O25" s="9"/>
      <c r="P25" s="9"/>
      <c r="Q25" s="9"/>
      <c r="R25" s="9"/>
      <c r="S25" s="10"/>
    </row>
    <row r="26" spans="1:19" s="11" customFormat="1" ht="13.5" customHeight="1">
      <c r="A26" s="29" t="s">
        <v>44</v>
      </c>
      <c r="B26" s="61" t="s">
        <v>19</v>
      </c>
      <c r="C26" s="27">
        <v>115.82</v>
      </c>
      <c r="D26" s="62">
        <f t="shared" si="0"/>
        <v>113.50359999999999</v>
      </c>
      <c r="E26" s="27">
        <f t="shared" si="1"/>
        <v>110.02899999999998</v>
      </c>
      <c r="F26" s="27">
        <f t="shared" si="2"/>
        <v>106.5544</v>
      </c>
      <c r="G26" s="28">
        <v>6</v>
      </c>
      <c r="H26" s="9"/>
      <c r="I26" s="77">
        <f>PRODUCT('[4]Лист1'!$J$412)</f>
        <v>68.1649474752</v>
      </c>
      <c r="J26" s="9"/>
      <c r="K26" s="9"/>
      <c r="L26" s="9"/>
      <c r="M26" s="9"/>
      <c r="N26" s="9"/>
      <c r="O26" s="9"/>
      <c r="P26" s="9"/>
      <c r="Q26" s="9"/>
      <c r="R26" s="9"/>
      <c r="S26" s="10"/>
    </row>
    <row r="27" spans="1:19" s="11" customFormat="1" ht="13.5" customHeight="1">
      <c r="A27" s="29" t="s">
        <v>45</v>
      </c>
      <c r="B27" s="61" t="s">
        <v>20</v>
      </c>
      <c r="C27" s="28">
        <v>141.62</v>
      </c>
      <c r="D27" s="62">
        <f t="shared" si="0"/>
        <v>138.7876</v>
      </c>
      <c r="E27" s="27">
        <f>PRODUCT(C27,0.95)</f>
        <v>134.539</v>
      </c>
      <c r="F27" s="27">
        <f>PRODUCT(C27,0.92)</f>
        <v>130.2904</v>
      </c>
      <c r="G27" s="28">
        <v>6</v>
      </c>
      <c r="H27" s="9"/>
      <c r="I27" s="77">
        <f>PRODUCT('[4]Лист1'!$J$434)</f>
        <v>88.50107672640002</v>
      </c>
      <c r="J27" s="9"/>
      <c r="K27" s="9"/>
      <c r="L27" s="9"/>
      <c r="M27" s="9"/>
      <c r="N27" s="9"/>
      <c r="O27" s="9"/>
      <c r="P27" s="9"/>
      <c r="Q27" s="9"/>
      <c r="R27" s="9"/>
      <c r="S27" s="10"/>
    </row>
    <row r="28" spans="1:19" s="11" customFormat="1" ht="13.5" customHeight="1">
      <c r="A28" s="29" t="s">
        <v>46</v>
      </c>
      <c r="B28" s="61" t="s">
        <v>21</v>
      </c>
      <c r="C28" s="28">
        <v>130.06</v>
      </c>
      <c r="D28" s="62">
        <f t="shared" si="0"/>
        <v>127.4588</v>
      </c>
      <c r="E28" s="27">
        <f t="shared" si="1"/>
        <v>123.557</v>
      </c>
      <c r="F28" s="27">
        <f t="shared" si="2"/>
        <v>119.65520000000001</v>
      </c>
      <c r="G28" s="28">
        <v>6</v>
      </c>
      <c r="H28" s="9"/>
      <c r="I28" s="77">
        <f>PRODUCT('[4]Лист1'!$J$456)</f>
        <v>76.3606990476</v>
      </c>
      <c r="J28" s="9"/>
      <c r="K28" s="9"/>
      <c r="L28" s="9"/>
      <c r="M28" s="9"/>
      <c r="N28" s="9"/>
      <c r="O28" s="9"/>
      <c r="P28" s="9"/>
      <c r="Q28" s="9"/>
      <c r="R28" s="9"/>
      <c r="S28" s="10"/>
    </row>
    <row r="29" spans="1:19" s="11" customFormat="1" ht="13.5" customHeight="1">
      <c r="A29" s="29" t="s">
        <v>47</v>
      </c>
      <c r="B29" s="61" t="s">
        <v>22</v>
      </c>
      <c r="C29" s="28">
        <v>141.62</v>
      </c>
      <c r="D29" s="62">
        <f t="shared" si="0"/>
        <v>138.7876</v>
      </c>
      <c r="E29" s="27">
        <f t="shared" si="1"/>
        <v>134.539</v>
      </c>
      <c r="F29" s="27">
        <f t="shared" si="2"/>
        <v>130.2904</v>
      </c>
      <c r="G29" s="28">
        <v>6</v>
      </c>
      <c r="H29" s="9"/>
      <c r="I29" s="77">
        <f>PRODUCT('[4]Лист1'!$J$478)</f>
        <v>90.99432286920002</v>
      </c>
      <c r="J29" s="9"/>
      <c r="K29" s="9"/>
      <c r="L29" s="9"/>
      <c r="M29" s="9"/>
      <c r="N29" s="9"/>
      <c r="O29" s="9"/>
      <c r="P29" s="9"/>
      <c r="Q29" s="9"/>
      <c r="R29" s="9"/>
      <c r="S29" s="10"/>
    </row>
    <row r="30" spans="1:19" s="11" customFormat="1" ht="13.5" customHeight="1">
      <c r="A30" s="29" t="s">
        <v>48</v>
      </c>
      <c r="B30" s="61" t="s">
        <v>23</v>
      </c>
      <c r="C30" s="28">
        <v>174.33</v>
      </c>
      <c r="D30" s="62">
        <f t="shared" si="0"/>
        <v>170.8434</v>
      </c>
      <c r="E30" s="27">
        <f t="shared" si="1"/>
        <v>165.61350000000002</v>
      </c>
      <c r="F30" s="27">
        <f t="shared" si="2"/>
        <v>160.38360000000003</v>
      </c>
      <c r="G30" s="28">
        <v>6</v>
      </c>
      <c r="H30" s="9"/>
      <c r="I30" s="77">
        <f>PRODUCT('[4]Лист1'!$J$500)</f>
        <v>133.37405520119998</v>
      </c>
      <c r="J30" s="9"/>
      <c r="K30" s="9"/>
      <c r="L30" s="9"/>
      <c r="M30" s="9"/>
      <c r="N30" s="9"/>
      <c r="O30" s="9"/>
      <c r="P30" s="9"/>
      <c r="Q30" s="9"/>
      <c r="R30" s="9"/>
      <c r="S30" s="10"/>
    </row>
    <row r="31" spans="1:19" s="11" customFormat="1" ht="13.5" customHeight="1">
      <c r="A31" s="29" t="s">
        <v>49</v>
      </c>
      <c r="B31" s="61" t="s">
        <v>24</v>
      </c>
      <c r="C31" s="28">
        <v>219.57</v>
      </c>
      <c r="D31" s="62">
        <f t="shared" si="0"/>
        <v>215.1786</v>
      </c>
      <c r="E31" s="27">
        <f t="shared" si="1"/>
        <v>208.5915</v>
      </c>
      <c r="F31" s="27">
        <f t="shared" si="2"/>
        <v>202.0044</v>
      </c>
      <c r="G31" s="28">
        <v>6</v>
      </c>
      <c r="H31" s="9"/>
      <c r="I31" s="77">
        <f>PRODUCT('[4]Лист1'!$J$543)</f>
        <v>122.0580159408</v>
      </c>
      <c r="J31" s="9"/>
      <c r="K31" s="9"/>
      <c r="L31" s="9"/>
      <c r="M31" s="9"/>
      <c r="N31" s="9"/>
      <c r="O31" s="9"/>
      <c r="P31" s="9"/>
      <c r="Q31" s="9"/>
      <c r="R31" s="9"/>
      <c r="S31" s="10"/>
    </row>
    <row r="32" spans="1:19" s="11" customFormat="1" ht="13.5" customHeight="1">
      <c r="A32" s="29" t="s">
        <v>50</v>
      </c>
      <c r="B32" s="61" t="s">
        <v>121</v>
      </c>
      <c r="C32" s="28">
        <v>130.06</v>
      </c>
      <c r="D32" s="62">
        <f aca="true" t="shared" si="3" ref="D32:D47">PRODUCT(C32,0.98)</f>
        <v>127.4588</v>
      </c>
      <c r="E32" s="27">
        <f t="shared" si="1"/>
        <v>123.557</v>
      </c>
      <c r="F32" s="27">
        <f t="shared" si="2"/>
        <v>119.65520000000001</v>
      </c>
      <c r="G32" s="28">
        <v>6</v>
      </c>
      <c r="H32" s="9"/>
      <c r="I32" s="77">
        <f>PRODUCT('[4]Лист1'!$J$568)</f>
        <v>93.1780514484</v>
      </c>
      <c r="J32" s="9"/>
      <c r="K32" s="9"/>
      <c r="L32" s="9"/>
      <c r="M32" s="9"/>
      <c r="N32" s="9"/>
      <c r="O32" s="9"/>
      <c r="P32" s="9"/>
      <c r="Q32" s="9"/>
      <c r="R32" s="9"/>
      <c r="S32" s="10"/>
    </row>
    <row r="33" spans="1:19" s="11" customFormat="1" ht="13.5" customHeight="1">
      <c r="A33" s="29" t="s">
        <v>51</v>
      </c>
      <c r="B33" s="61" t="s">
        <v>25</v>
      </c>
      <c r="C33" s="28">
        <v>130.06</v>
      </c>
      <c r="D33" s="62">
        <f t="shared" si="3"/>
        <v>127.4588</v>
      </c>
      <c r="E33" s="27">
        <f t="shared" si="1"/>
        <v>123.557</v>
      </c>
      <c r="F33" s="27">
        <f t="shared" si="2"/>
        <v>119.65520000000001</v>
      </c>
      <c r="G33" s="28">
        <v>6</v>
      </c>
      <c r="H33" s="9"/>
      <c r="I33" s="77">
        <f>PRODUCT('[4]Лист1'!$J$590)</f>
        <v>88.56896104080002</v>
      </c>
      <c r="J33" s="9"/>
      <c r="K33" s="9"/>
      <c r="L33" s="9"/>
      <c r="M33" s="9"/>
      <c r="N33" s="9"/>
      <c r="O33" s="9"/>
      <c r="P33" s="9"/>
      <c r="Q33" s="9"/>
      <c r="R33" s="9"/>
      <c r="S33" s="10"/>
    </row>
    <row r="34" spans="1:19" s="11" customFormat="1" ht="13.5" customHeight="1">
      <c r="A34" s="28" t="s">
        <v>52</v>
      </c>
      <c r="B34" s="61" t="s">
        <v>26</v>
      </c>
      <c r="C34" s="27">
        <v>184.56</v>
      </c>
      <c r="D34" s="62">
        <f t="shared" si="3"/>
        <v>180.8688</v>
      </c>
      <c r="E34" s="27">
        <f aca="true" t="shared" si="4" ref="E34:E47">PRODUCT(C34,0.95)</f>
        <v>175.332</v>
      </c>
      <c r="F34" s="27">
        <f aca="true" t="shared" si="5" ref="F34:F39">PRODUCT(C34,0.92)</f>
        <v>169.79520000000002</v>
      </c>
      <c r="G34" s="28">
        <v>6</v>
      </c>
      <c r="H34" s="9"/>
      <c r="I34" s="77">
        <f>PRODUCT('[4]Лист1'!$J$633)</f>
        <v>103.2352781076</v>
      </c>
      <c r="J34" s="9"/>
      <c r="K34" s="9"/>
      <c r="L34" s="9"/>
      <c r="M34" s="9"/>
      <c r="N34" s="9"/>
      <c r="O34" s="9"/>
      <c r="P34" s="9"/>
      <c r="Q34" s="9"/>
      <c r="R34" s="9"/>
      <c r="S34" s="10"/>
    </row>
    <row r="35" spans="1:19" s="11" customFormat="1" ht="13.5" customHeight="1">
      <c r="A35" s="28" t="s">
        <v>53</v>
      </c>
      <c r="B35" s="61" t="s">
        <v>27</v>
      </c>
      <c r="C35" s="27">
        <v>184.56</v>
      </c>
      <c r="D35" s="62">
        <f t="shared" si="3"/>
        <v>180.8688</v>
      </c>
      <c r="E35" s="27">
        <f t="shared" si="4"/>
        <v>175.332</v>
      </c>
      <c r="F35" s="27">
        <f t="shared" si="5"/>
        <v>169.79520000000002</v>
      </c>
      <c r="G35" s="28">
        <v>6</v>
      </c>
      <c r="H35" s="9"/>
      <c r="I35" s="77">
        <f>PRODUCT('[4]Лист1'!$J$676)</f>
        <v>130.43509656504</v>
      </c>
      <c r="J35" s="9"/>
      <c r="K35" s="9"/>
      <c r="L35" s="9"/>
      <c r="M35" s="9"/>
      <c r="N35" s="9"/>
      <c r="O35" s="9"/>
      <c r="P35" s="9"/>
      <c r="Q35" s="9"/>
      <c r="R35" s="9"/>
      <c r="S35" s="10"/>
    </row>
    <row r="36" spans="1:19" s="11" customFormat="1" ht="13.5" customHeight="1">
      <c r="A36" s="29" t="s">
        <v>54</v>
      </c>
      <c r="B36" s="61" t="s">
        <v>28</v>
      </c>
      <c r="C36" s="28">
        <v>219.57</v>
      </c>
      <c r="D36" s="62">
        <f t="shared" si="3"/>
        <v>215.1786</v>
      </c>
      <c r="E36" s="27">
        <f t="shared" si="4"/>
        <v>208.5915</v>
      </c>
      <c r="F36" s="27">
        <f t="shared" si="5"/>
        <v>202.0044</v>
      </c>
      <c r="G36" s="28">
        <v>6</v>
      </c>
      <c r="H36" s="9"/>
      <c r="I36" s="77">
        <f>PRODUCT('[4]Лист1'!$J$719)</f>
        <v>123.07693782239997</v>
      </c>
      <c r="J36" s="9"/>
      <c r="K36" s="9"/>
      <c r="L36" s="9"/>
      <c r="M36" s="9"/>
      <c r="N36" s="9"/>
      <c r="O36" s="9"/>
      <c r="P36" s="9"/>
      <c r="Q36" s="9"/>
      <c r="R36" s="9"/>
      <c r="S36" s="10"/>
    </row>
    <row r="37" spans="1:19" s="11" customFormat="1" ht="13.5" customHeight="1">
      <c r="A37" s="28" t="s">
        <v>55</v>
      </c>
      <c r="B37" s="61" t="s">
        <v>120</v>
      </c>
      <c r="C37" s="28">
        <v>219.57</v>
      </c>
      <c r="D37" s="62">
        <f t="shared" si="3"/>
        <v>215.1786</v>
      </c>
      <c r="E37" s="27">
        <f t="shared" si="4"/>
        <v>208.5915</v>
      </c>
      <c r="F37" s="27">
        <f t="shared" si="5"/>
        <v>202.0044</v>
      </c>
      <c r="G37" s="28">
        <v>6</v>
      </c>
      <c r="H37" s="9"/>
      <c r="I37" s="77">
        <f>PRODUCT('[4]Лист1'!$J$763)</f>
        <v>146.2142428776</v>
      </c>
      <c r="J37" s="9"/>
      <c r="K37" s="9"/>
      <c r="L37" s="9"/>
      <c r="M37" s="9"/>
      <c r="N37" s="9"/>
      <c r="O37" s="9"/>
      <c r="P37" s="9"/>
      <c r="Q37" s="9"/>
      <c r="R37" s="9"/>
      <c r="S37" s="10"/>
    </row>
    <row r="38" spans="1:19" s="11" customFormat="1" ht="13.5" customHeight="1">
      <c r="A38" s="28" t="s">
        <v>56</v>
      </c>
      <c r="B38" s="61" t="s">
        <v>122</v>
      </c>
      <c r="C38" s="27">
        <v>115.82</v>
      </c>
      <c r="D38" s="62">
        <f t="shared" si="3"/>
        <v>113.50359999999999</v>
      </c>
      <c r="E38" s="27">
        <f t="shared" si="4"/>
        <v>110.02899999999998</v>
      </c>
      <c r="F38" s="27">
        <f t="shared" si="5"/>
        <v>106.5544</v>
      </c>
      <c r="G38" s="28">
        <v>6</v>
      </c>
      <c r="H38" s="9"/>
      <c r="I38" s="77">
        <f>PRODUCT('[4]Лист1'!$J$829)</f>
        <v>109.4008909392</v>
      </c>
      <c r="J38" s="9"/>
      <c r="K38" s="9"/>
      <c r="L38" s="9"/>
      <c r="M38" s="9"/>
      <c r="N38" s="9"/>
      <c r="O38" s="9"/>
      <c r="P38" s="9"/>
      <c r="Q38" s="9"/>
      <c r="R38" s="9"/>
      <c r="S38" s="10"/>
    </row>
    <row r="39" spans="1:19" s="11" customFormat="1" ht="13.5" customHeight="1">
      <c r="A39" s="28" t="s">
        <v>106</v>
      </c>
      <c r="B39" s="61" t="s">
        <v>29</v>
      </c>
      <c r="C39" s="28">
        <v>174.33</v>
      </c>
      <c r="D39" s="62">
        <f t="shared" si="3"/>
        <v>170.8434</v>
      </c>
      <c r="E39" s="27">
        <f t="shared" si="4"/>
        <v>165.61350000000002</v>
      </c>
      <c r="F39" s="27">
        <f t="shared" si="5"/>
        <v>160.38360000000003</v>
      </c>
      <c r="G39" s="28">
        <v>6</v>
      </c>
      <c r="H39" s="9"/>
      <c r="I39" s="77">
        <f>PRODUCT('[4]Лист1'!$J$877)</f>
        <v>72.97293901319999</v>
      </c>
      <c r="J39" s="9"/>
      <c r="K39" s="9"/>
      <c r="L39" s="9"/>
      <c r="M39" s="9"/>
      <c r="N39" s="9"/>
      <c r="O39" s="9"/>
      <c r="P39" s="9"/>
      <c r="Q39" s="9"/>
      <c r="R39" s="9"/>
      <c r="S39" s="10"/>
    </row>
    <row r="40" spans="1:19" s="11" customFormat="1" ht="15" customHeight="1">
      <c r="A40" s="28" t="s">
        <v>57</v>
      </c>
      <c r="B40" s="61" t="s">
        <v>0</v>
      </c>
      <c r="C40" s="27">
        <v>53.56</v>
      </c>
      <c r="D40" s="62">
        <f t="shared" si="3"/>
        <v>52.488800000000005</v>
      </c>
      <c r="E40" s="27">
        <f t="shared" si="4"/>
        <v>50.882</v>
      </c>
      <c r="F40" s="27">
        <f aca="true" t="shared" si="6" ref="F40:F47">PRODUCT(C40,0.92)</f>
        <v>49.275200000000005</v>
      </c>
      <c r="G40" s="28"/>
      <c r="H40" s="9"/>
      <c r="I40" s="77"/>
      <c r="J40" s="9"/>
      <c r="K40" s="9"/>
      <c r="L40" s="9"/>
      <c r="M40" s="9"/>
      <c r="N40" s="9"/>
      <c r="O40" s="9"/>
      <c r="P40" s="9"/>
      <c r="Q40" s="9"/>
      <c r="R40" s="9"/>
      <c r="S40" s="10"/>
    </row>
    <row r="41" spans="1:19" s="11" customFormat="1" ht="16.5" customHeight="1">
      <c r="A41" s="28" t="s">
        <v>128</v>
      </c>
      <c r="B41" s="61" t="s">
        <v>129</v>
      </c>
      <c r="C41" s="27">
        <v>36</v>
      </c>
      <c r="D41" s="62">
        <f t="shared" si="3"/>
        <v>35.28</v>
      </c>
      <c r="E41" s="27">
        <f t="shared" si="4"/>
        <v>34.199999999999996</v>
      </c>
      <c r="F41" s="27">
        <f t="shared" si="6"/>
        <v>33.120000000000005</v>
      </c>
      <c r="G41" s="28"/>
      <c r="H41" s="9"/>
      <c r="I41" s="77"/>
      <c r="J41" s="9"/>
      <c r="K41" s="9"/>
      <c r="L41" s="9"/>
      <c r="M41" s="9"/>
      <c r="N41" s="9"/>
      <c r="O41" s="9"/>
      <c r="P41" s="9"/>
      <c r="Q41" s="9"/>
      <c r="R41" s="9"/>
      <c r="S41" s="10"/>
    </row>
    <row r="42" spans="1:19" s="11" customFormat="1" ht="60.75" customHeight="1">
      <c r="A42" s="63" t="s">
        <v>132</v>
      </c>
      <c r="B42" s="55" t="s">
        <v>151</v>
      </c>
      <c r="C42" s="27">
        <v>25.16</v>
      </c>
      <c r="D42" s="27">
        <f t="shared" si="3"/>
        <v>24.6568</v>
      </c>
      <c r="E42" s="27">
        <f t="shared" si="4"/>
        <v>23.901999999999997</v>
      </c>
      <c r="F42" s="27">
        <f t="shared" si="6"/>
        <v>23.1472</v>
      </c>
      <c r="G42" s="28">
        <v>12</v>
      </c>
      <c r="H42" s="9"/>
      <c r="I42" s="77">
        <f>PRODUCT('[5]Лист1'!$C$134)</f>
        <v>21.368249424539997</v>
      </c>
      <c r="J42" s="9"/>
      <c r="K42" s="9"/>
      <c r="L42" s="57"/>
      <c r="M42" s="9"/>
      <c r="N42" s="9"/>
      <c r="O42" s="9"/>
      <c r="P42" s="9"/>
      <c r="Q42" s="9"/>
      <c r="R42" s="9"/>
      <c r="S42" s="10"/>
    </row>
    <row r="43" spans="1:19" s="11" customFormat="1" ht="30.75" customHeight="1">
      <c r="A43" s="28" t="s">
        <v>133</v>
      </c>
      <c r="B43" s="55" t="s">
        <v>107</v>
      </c>
      <c r="C43" s="27">
        <v>47.38</v>
      </c>
      <c r="D43" s="27">
        <f t="shared" si="3"/>
        <v>46.4324</v>
      </c>
      <c r="E43" s="27">
        <f t="shared" si="4"/>
        <v>45.011</v>
      </c>
      <c r="F43" s="27">
        <f t="shared" si="6"/>
        <v>43.589600000000004</v>
      </c>
      <c r="G43" s="28">
        <v>12</v>
      </c>
      <c r="H43" s="9"/>
      <c r="I43" s="77">
        <f>PRODUCT('[5]Лист1'!$C$335)</f>
        <v>31.587788230800005</v>
      </c>
      <c r="J43" s="9"/>
      <c r="K43" s="9"/>
      <c r="L43" s="9"/>
      <c r="M43" s="9"/>
      <c r="N43" s="9"/>
      <c r="O43" s="9"/>
      <c r="P43" s="9"/>
      <c r="Q43" s="9"/>
      <c r="R43" s="9"/>
      <c r="S43" s="10"/>
    </row>
    <row r="44" spans="1:19" s="11" customFormat="1" ht="36.75" customHeight="1">
      <c r="A44" s="28" t="s">
        <v>134</v>
      </c>
      <c r="B44" s="55" t="s">
        <v>108</v>
      </c>
      <c r="C44" s="27">
        <v>87.46</v>
      </c>
      <c r="D44" s="27">
        <f t="shared" si="3"/>
        <v>85.71079999999999</v>
      </c>
      <c r="E44" s="27">
        <f t="shared" si="4"/>
        <v>83.08699999999999</v>
      </c>
      <c r="F44" s="27">
        <f t="shared" si="6"/>
        <v>80.4632</v>
      </c>
      <c r="G44" s="28">
        <v>12</v>
      </c>
      <c r="H44" s="9"/>
      <c r="I44" s="77">
        <f>PRODUCT('[5]Лист1'!$D$335)</f>
        <v>58.3045364616</v>
      </c>
      <c r="J44" s="9"/>
      <c r="K44" s="9"/>
      <c r="L44" s="9"/>
      <c r="M44" s="9"/>
      <c r="N44" s="9"/>
      <c r="O44" s="9"/>
      <c r="P44" s="9"/>
      <c r="Q44" s="9"/>
      <c r="R44" s="9"/>
      <c r="S44" s="10"/>
    </row>
    <row r="45" spans="1:19" s="11" customFormat="1" ht="14.25" customHeight="1">
      <c r="A45" s="58" t="s">
        <v>111</v>
      </c>
      <c r="B45" s="59" t="s">
        <v>110</v>
      </c>
      <c r="C45" s="60">
        <v>38.4</v>
      </c>
      <c r="D45" s="60">
        <f t="shared" si="3"/>
        <v>37.632</v>
      </c>
      <c r="E45" s="60">
        <f t="shared" si="4"/>
        <v>36.48</v>
      </c>
      <c r="F45" s="60">
        <f t="shared" si="6"/>
        <v>35.328</v>
      </c>
      <c r="G45" s="58"/>
      <c r="H45" s="9"/>
      <c r="I45" s="77"/>
      <c r="J45" s="9"/>
      <c r="K45" s="9"/>
      <c r="L45" s="9"/>
      <c r="M45" s="9"/>
      <c r="N45" s="9"/>
      <c r="O45" s="9"/>
      <c r="P45" s="9"/>
      <c r="Q45" s="9"/>
      <c r="R45" s="9"/>
      <c r="S45" s="10"/>
    </row>
    <row r="46" spans="1:19" s="11" customFormat="1" ht="15.75" customHeight="1">
      <c r="A46" s="28" t="s">
        <v>123</v>
      </c>
      <c r="B46" s="56" t="s">
        <v>124</v>
      </c>
      <c r="C46" s="27">
        <v>20</v>
      </c>
      <c r="D46" s="27">
        <f t="shared" si="3"/>
        <v>19.6</v>
      </c>
      <c r="E46" s="27">
        <f t="shared" si="4"/>
        <v>19</v>
      </c>
      <c r="F46" s="27">
        <f t="shared" si="6"/>
        <v>18.400000000000002</v>
      </c>
      <c r="G46" s="28"/>
      <c r="H46" s="9"/>
      <c r="I46" s="77"/>
      <c r="J46" s="9"/>
      <c r="K46" s="9"/>
      <c r="L46" s="9"/>
      <c r="M46" s="9"/>
      <c r="N46" s="9"/>
      <c r="O46" s="9"/>
      <c r="P46" s="9"/>
      <c r="Q46" s="9"/>
      <c r="R46" s="9"/>
      <c r="S46" s="10"/>
    </row>
    <row r="47" spans="1:19" s="11" customFormat="1" ht="15.75" customHeight="1">
      <c r="A47" s="28" t="s">
        <v>126</v>
      </c>
      <c r="B47" s="56" t="s">
        <v>127</v>
      </c>
      <c r="C47" s="27">
        <v>42</v>
      </c>
      <c r="D47" s="27">
        <f t="shared" si="3"/>
        <v>41.16</v>
      </c>
      <c r="E47" s="27">
        <f t="shared" si="4"/>
        <v>39.9</v>
      </c>
      <c r="F47" s="27">
        <f t="shared" si="6"/>
        <v>38.64</v>
      </c>
      <c r="G47" s="28"/>
      <c r="H47" s="9"/>
      <c r="I47" s="77"/>
      <c r="J47" s="9"/>
      <c r="K47" s="9"/>
      <c r="L47" s="9"/>
      <c r="M47" s="9"/>
      <c r="N47" s="9"/>
      <c r="O47" s="9"/>
      <c r="P47" s="9"/>
      <c r="Q47" s="9"/>
      <c r="R47" s="9"/>
      <c r="S47" s="10"/>
    </row>
    <row r="48" spans="1:19" s="11" customFormat="1" ht="13.5" customHeight="1">
      <c r="A48" s="41"/>
      <c r="B48" s="40" t="s">
        <v>77</v>
      </c>
      <c r="C48" s="41"/>
      <c r="D48" s="41"/>
      <c r="E48" s="41"/>
      <c r="F48" s="41"/>
      <c r="G48" s="41"/>
      <c r="H48" s="9"/>
      <c r="I48" s="77"/>
      <c r="J48" s="9"/>
      <c r="K48" s="9"/>
      <c r="L48" s="9"/>
      <c r="M48" s="9"/>
      <c r="N48" s="9"/>
      <c r="O48" s="9"/>
      <c r="P48" s="9"/>
      <c r="Q48" s="9"/>
      <c r="R48" s="9"/>
      <c r="S48" s="10"/>
    </row>
    <row r="49" spans="1:19" s="11" customFormat="1" ht="15.75" customHeight="1">
      <c r="A49" s="28" t="s">
        <v>58</v>
      </c>
      <c r="B49" s="29" t="s">
        <v>69</v>
      </c>
      <c r="C49" s="28">
        <v>16.26</v>
      </c>
      <c r="D49" s="27">
        <f>PRODUCT(C49,0.98)</f>
        <v>15.934800000000001</v>
      </c>
      <c r="E49" s="27">
        <f>PRODUCT(C49,0.95)</f>
        <v>15.447000000000001</v>
      </c>
      <c r="F49" s="27">
        <f>PRODUCT(C49,0.92)</f>
        <v>14.959200000000003</v>
      </c>
      <c r="G49" s="28" t="s">
        <v>74</v>
      </c>
      <c r="H49" s="9"/>
      <c r="I49" s="77">
        <f>PRODUCT('[6]Лист1'!$I$18)</f>
        <v>8.197774691249998</v>
      </c>
      <c r="J49" s="9"/>
      <c r="K49" s="9"/>
      <c r="L49" s="9"/>
      <c r="M49" s="9"/>
      <c r="N49" s="9"/>
      <c r="O49" s="9"/>
      <c r="P49" s="9"/>
      <c r="Q49" s="9"/>
      <c r="R49" s="9"/>
      <c r="S49" s="10"/>
    </row>
    <row r="50" spans="1:19" s="11" customFormat="1" ht="16.5" customHeight="1">
      <c r="A50" s="39"/>
      <c r="B50" s="43" t="s">
        <v>78</v>
      </c>
      <c r="C50" s="41"/>
      <c r="D50" s="41"/>
      <c r="E50" s="41"/>
      <c r="F50" s="41"/>
      <c r="G50" s="42"/>
      <c r="H50" s="9"/>
      <c r="I50" s="77"/>
      <c r="J50" s="9"/>
      <c r="K50" s="9"/>
      <c r="L50" s="9"/>
      <c r="M50" s="9"/>
      <c r="N50" s="9"/>
      <c r="O50" s="9"/>
      <c r="P50" s="9"/>
      <c r="Q50" s="9"/>
      <c r="R50" s="9"/>
      <c r="S50" s="10"/>
    </row>
    <row r="51" spans="1:19" s="11" customFormat="1" ht="18.75" customHeight="1">
      <c r="A51" s="28" t="s">
        <v>59</v>
      </c>
      <c r="B51" s="29" t="s">
        <v>6</v>
      </c>
      <c r="C51" s="28">
        <v>186.02</v>
      </c>
      <c r="D51" s="27">
        <f>PRODUCT(C51,0.98)</f>
        <v>182.2996</v>
      </c>
      <c r="E51" s="27">
        <f>PRODUCT(C51,0.95)</f>
        <v>176.719</v>
      </c>
      <c r="F51" s="27">
        <f>PRODUCT(C51,0.92)</f>
        <v>171.13840000000002</v>
      </c>
      <c r="G51" s="28">
        <v>3</v>
      </c>
      <c r="H51" s="9"/>
      <c r="I51" s="77">
        <f>PRODUCT(I54)</f>
        <v>163.43358719999998</v>
      </c>
      <c r="J51" s="9"/>
      <c r="K51" s="9"/>
      <c r="L51" s="9"/>
      <c r="M51" s="9"/>
      <c r="N51" s="9"/>
      <c r="O51" s="9"/>
      <c r="P51" s="9"/>
      <c r="Q51" s="9"/>
      <c r="R51" s="9"/>
      <c r="S51" s="10"/>
    </row>
    <row r="52" spans="1:19" s="11" customFormat="1" ht="87.75" customHeight="1">
      <c r="A52" s="21" t="s">
        <v>8</v>
      </c>
      <c r="B52" s="22" t="s">
        <v>5</v>
      </c>
      <c r="C52" s="21" t="s">
        <v>3</v>
      </c>
      <c r="D52" s="21" t="s">
        <v>9</v>
      </c>
      <c r="E52" s="21" t="s">
        <v>10</v>
      </c>
      <c r="F52" s="21" t="s">
        <v>30</v>
      </c>
      <c r="G52" s="21" t="s">
        <v>11</v>
      </c>
      <c r="H52" s="9"/>
      <c r="I52" s="77"/>
      <c r="J52" s="9"/>
      <c r="K52" s="9"/>
      <c r="L52" s="9"/>
      <c r="M52" s="9"/>
      <c r="N52" s="9"/>
      <c r="O52" s="9"/>
      <c r="P52" s="9"/>
      <c r="Q52" s="9"/>
      <c r="R52" s="9"/>
      <c r="S52" s="10"/>
    </row>
    <row r="53" spans="1:19" s="11" customFormat="1" ht="13.5" customHeight="1">
      <c r="A53" s="21">
        <v>1</v>
      </c>
      <c r="B53" s="28">
        <v>2</v>
      </c>
      <c r="C53" s="21">
        <v>3</v>
      </c>
      <c r="D53" s="21">
        <v>4</v>
      </c>
      <c r="E53" s="21">
        <v>5</v>
      </c>
      <c r="F53" s="21">
        <v>6</v>
      </c>
      <c r="G53" s="21">
        <v>7</v>
      </c>
      <c r="H53" s="9"/>
      <c r="I53" s="77"/>
      <c r="J53" s="9"/>
      <c r="K53" s="9"/>
      <c r="L53" s="9"/>
      <c r="M53" s="9"/>
      <c r="N53" s="9"/>
      <c r="O53" s="9"/>
      <c r="P53" s="9"/>
      <c r="Q53" s="9"/>
      <c r="R53" s="9"/>
      <c r="S53" s="10"/>
    </row>
    <row r="54" spans="1:19" s="11" customFormat="1" ht="18" customHeight="1">
      <c r="A54" s="28" t="s">
        <v>60</v>
      </c>
      <c r="B54" s="29" t="s">
        <v>94</v>
      </c>
      <c r="C54" s="28">
        <v>212.46</v>
      </c>
      <c r="D54" s="27">
        <f aca="true" t="shared" si="7" ref="D54:D63">PRODUCT(C54,0.98)</f>
        <v>208.2108</v>
      </c>
      <c r="E54" s="27">
        <f>PRODUCT(C54,0.95)</f>
        <v>201.837</v>
      </c>
      <c r="F54" s="27">
        <f>PRODUCT(C54,0.92)</f>
        <v>195.46320000000003</v>
      </c>
      <c r="G54" s="28">
        <v>3</v>
      </c>
      <c r="H54" s="9"/>
      <c r="I54" s="77">
        <f>PRODUCT('[3]Лист1'!$D$20)</f>
        <v>163.43358719999998</v>
      </c>
      <c r="J54" s="9"/>
      <c r="K54" s="9"/>
      <c r="L54" s="9"/>
      <c r="M54" s="9"/>
      <c r="N54" s="9"/>
      <c r="O54" s="9"/>
      <c r="P54" s="9"/>
      <c r="Q54" s="9"/>
      <c r="R54" s="9"/>
      <c r="S54" s="10"/>
    </row>
    <row r="55" spans="1:19" s="11" customFormat="1" ht="13.5" customHeight="1">
      <c r="A55" s="28" t="s">
        <v>61</v>
      </c>
      <c r="B55" s="29" t="s">
        <v>7</v>
      </c>
      <c r="C55" s="28">
        <v>212.46</v>
      </c>
      <c r="D55" s="27">
        <f t="shared" si="7"/>
        <v>208.2108</v>
      </c>
      <c r="E55" s="27">
        <f aca="true" t="shared" si="8" ref="E55:E62">PRODUCT(C55,0.95)</f>
        <v>201.837</v>
      </c>
      <c r="F55" s="27">
        <f aca="true" t="shared" si="9" ref="F55:F62">PRODUCT(C55,0.92)</f>
        <v>195.46320000000003</v>
      </c>
      <c r="G55" s="28">
        <v>3</v>
      </c>
      <c r="H55" s="9"/>
      <c r="I55" s="77"/>
      <c r="J55" s="9"/>
      <c r="K55" s="9"/>
      <c r="L55" s="9"/>
      <c r="M55" s="9"/>
      <c r="N55" s="9"/>
      <c r="O55" s="9"/>
      <c r="P55" s="9"/>
      <c r="Q55" s="9"/>
      <c r="R55" s="9"/>
      <c r="S55" s="10"/>
    </row>
    <row r="56" spans="1:19" s="11" customFormat="1" ht="19.5" customHeight="1">
      <c r="A56" s="28" t="s">
        <v>79</v>
      </c>
      <c r="B56" s="29" t="s">
        <v>95</v>
      </c>
      <c r="C56" s="28">
        <v>212.46</v>
      </c>
      <c r="D56" s="27">
        <f t="shared" si="7"/>
        <v>208.2108</v>
      </c>
      <c r="E56" s="27">
        <f t="shared" si="8"/>
        <v>201.837</v>
      </c>
      <c r="F56" s="27">
        <f t="shared" si="9"/>
        <v>195.46320000000003</v>
      </c>
      <c r="G56" s="28">
        <v>3</v>
      </c>
      <c r="H56" s="9"/>
      <c r="I56" s="77"/>
      <c r="J56" s="9"/>
      <c r="K56" s="9"/>
      <c r="L56" s="9"/>
      <c r="M56" s="9"/>
      <c r="N56" s="9"/>
      <c r="O56" s="9"/>
      <c r="P56" s="9"/>
      <c r="Q56" s="9"/>
      <c r="R56" s="9"/>
      <c r="S56" s="10"/>
    </row>
    <row r="57" spans="1:19" s="11" customFormat="1" ht="18.75" customHeight="1">
      <c r="A57" s="28" t="s">
        <v>80</v>
      </c>
      <c r="B57" s="29" t="s">
        <v>96</v>
      </c>
      <c r="C57" s="28">
        <v>212.46</v>
      </c>
      <c r="D57" s="27">
        <f t="shared" si="7"/>
        <v>208.2108</v>
      </c>
      <c r="E57" s="27">
        <f t="shared" si="8"/>
        <v>201.837</v>
      </c>
      <c r="F57" s="27">
        <f t="shared" si="9"/>
        <v>195.46320000000003</v>
      </c>
      <c r="G57" s="28">
        <v>3</v>
      </c>
      <c r="H57" s="9"/>
      <c r="I57" s="77"/>
      <c r="J57" s="9"/>
      <c r="K57" s="9"/>
      <c r="L57" s="9"/>
      <c r="M57" s="9"/>
      <c r="N57" s="9"/>
      <c r="O57" s="9"/>
      <c r="P57" s="9"/>
      <c r="Q57" s="9"/>
      <c r="R57" s="9"/>
      <c r="S57" s="10"/>
    </row>
    <row r="58" spans="1:19" s="11" customFormat="1" ht="21" customHeight="1">
      <c r="A58" s="28" t="s">
        <v>81</v>
      </c>
      <c r="B58" s="29" t="s">
        <v>97</v>
      </c>
      <c r="C58" s="28">
        <v>212.46</v>
      </c>
      <c r="D58" s="27">
        <f t="shared" si="7"/>
        <v>208.2108</v>
      </c>
      <c r="E58" s="27">
        <f t="shared" si="8"/>
        <v>201.837</v>
      </c>
      <c r="F58" s="27">
        <f t="shared" si="9"/>
        <v>195.46320000000003</v>
      </c>
      <c r="G58" s="28">
        <v>3</v>
      </c>
      <c r="H58" s="9"/>
      <c r="I58" s="77"/>
      <c r="J58" s="9"/>
      <c r="K58" s="9"/>
      <c r="L58" s="9"/>
      <c r="M58" s="9"/>
      <c r="N58" s="9"/>
      <c r="O58" s="9"/>
      <c r="P58" s="9"/>
      <c r="Q58" s="9"/>
      <c r="R58" s="9"/>
      <c r="S58" s="10"/>
    </row>
    <row r="59" spans="1:19" s="11" customFormat="1" ht="18" customHeight="1">
      <c r="A59" s="28" t="s">
        <v>82</v>
      </c>
      <c r="B59" s="29" t="s">
        <v>98</v>
      </c>
      <c r="C59" s="28">
        <v>212.46</v>
      </c>
      <c r="D59" s="27">
        <f t="shared" si="7"/>
        <v>208.2108</v>
      </c>
      <c r="E59" s="27">
        <f t="shared" si="8"/>
        <v>201.837</v>
      </c>
      <c r="F59" s="27">
        <f t="shared" si="9"/>
        <v>195.46320000000003</v>
      </c>
      <c r="G59" s="28">
        <v>3</v>
      </c>
      <c r="H59" s="9"/>
      <c r="I59" s="77"/>
      <c r="J59" s="9"/>
      <c r="K59" s="9"/>
      <c r="L59" s="9"/>
      <c r="M59" s="9"/>
      <c r="N59" s="9"/>
      <c r="O59" s="9"/>
      <c r="P59" s="9"/>
      <c r="Q59" s="9"/>
      <c r="R59" s="9"/>
      <c r="S59" s="10"/>
    </row>
    <row r="60" spans="1:19" s="11" customFormat="1" ht="19.5" customHeight="1">
      <c r="A60" s="28" t="s">
        <v>83</v>
      </c>
      <c r="B60" s="29" t="s">
        <v>99</v>
      </c>
      <c r="C60" s="28">
        <v>212.46</v>
      </c>
      <c r="D60" s="27">
        <f t="shared" si="7"/>
        <v>208.2108</v>
      </c>
      <c r="E60" s="27">
        <f t="shared" si="8"/>
        <v>201.837</v>
      </c>
      <c r="F60" s="27">
        <f t="shared" si="9"/>
        <v>195.46320000000003</v>
      </c>
      <c r="G60" s="28">
        <v>3</v>
      </c>
      <c r="H60" s="9"/>
      <c r="I60" s="77"/>
      <c r="J60" s="9"/>
      <c r="K60" s="9"/>
      <c r="L60" s="9"/>
      <c r="M60" s="9"/>
      <c r="N60" s="9"/>
      <c r="O60" s="9"/>
      <c r="P60" s="9"/>
      <c r="Q60" s="9"/>
      <c r="R60" s="9"/>
      <c r="S60" s="10"/>
    </row>
    <row r="61" spans="1:19" s="11" customFormat="1" ht="21" customHeight="1">
      <c r="A61" s="28" t="s">
        <v>84</v>
      </c>
      <c r="B61" s="29" t="s">
        <v>100</v>
      </c>
      <c r="C61" s="28">
        <v>212.46</v>
      </c>
      <c r="D61" s="27">
        <f t="shared" si="7"/>
        <v>208.2108</v>
      </c>
      <c r="E61" s="27">
        <f t="shared" si="8"/>
        <v>201.837</v>
      </c>
      <c r="F61" s="27">
        <f t="shared" si="9"/>
        <v>195.46320000000003</v>
      </c>
      <c r="G61" s="28">
        <v>3</v>
      </c>
      <c r="H61" s="9"/>
      <c r="I61" s="77"/>
      <c r="J61" s="9"/>
      <c r="K61" s="9"/>
      <c r="L61" s="9"/>
      <c r="M61" s="9"/>
      <c r="N61" s="9"/>
      <c r="O61" s="9"/>
      <c r="P61" s="9"/>
      <c r="Q61" s="9"/>
      <c r="R61" s="9"/>
      <c r="S61" s="10"/>
    </row>
    <row r="62" spans="1:19" s="11" customFormat="1" ht="20.25" customHeight="1">
      <c r="A62" s="28" t="s">
        <v>85</v>
      </c>
      <c r="B62" s="29" t="s">
        <v>101</v>
      </c>
      <c r="C62" s="28">
        <v>212.46</v>
      </c>
      <c r="D62" s="27">
        <f t="shared" si="7"/>
        <v>208.2108</v>
      </c>
      <c r="E62" s="27">
        <f t="shared" si="8"/>
        <v>201.837</v>
      </c>
      <c r="F62" s="27">
        <f t="shared" si="9"/>
        <v>195.46320000000003</v>
      </c>
      <c r="G62" s="28">
        <v>3</v>
      </c>
      <c r="H62" s="9"/>
      <c r="I62" s="77"/>
      <c r="J62" s="9"/>
      <c r="K62" s="9"/>
      <c r="L62" s="9"/>
      <c r="M62" s="9"/>
      <c r="N62" s="9"/>
      <c r="O62" s="9"/>
      <c r="P62" s="9"/>
      <c r="Q62" s="9"/>
      <c r="R62" s="9"/>
      <c r="S62" s="10"/>
    </row>
    <row r="63" spans="1:19" s="11" customFormat="1" ht="13.5" customHeight="1">
      <c r="A63" s="28" t="s">
        <v>62</v>
      </c>
      <c r="B63" s="29" t="s">
        <v>86</v>
      </c>
      <c r="C63" s="27">
        <v>79.77</v>
      </c>
      <c r="D63" s="27">
        <f t="shared" si="7"/>
        <v>78.1746</v>
      </c>
      <c r="E63" s="27">
        <f>PRODUCT(C63,0.95)</f>
        <v>75.7815</v>
      </c>
      <c r="F63" s="27">
        <f>PRODUCT(C63,0.92)</f>
        <v>73.3884</v>
      </c>
      <c r="G63" s="28">
        <v>16</v>
      </c>
      <c r="H63" s="9"/>
      <c r="I63" s="77">
        <f>PRODUCT('[3]Лист1'!$D$44)</f>
        <v>61.363492799999996</v>
      </c>
      <c r="J63" s="9"/>
      <c r="K63" s="9"/>
      <c r="L63" s="9"/>
      <c r="M63" s="9"/>
      <c r="N63" s="9"/>
      <c r="O63" s="9"/>
      <c r="P63" s="9"/>
      <c r="Q63" s="9"/>
      <c r="R63" s="9"/>
      <c r="S63" s="10"/>
    </row>
    <row r="64" spans="1:19" s="11" customFormat="1" ht="16.5" customHeight="1">
      <c r="A64" s="44"/>
      <c r="B64" s="45" t="s">
        <v>87</v>
      </c>
      <c r="C64" s="46"/>
      <c r="D64" s="47"/>
      <c r="E64" s="46"/>
      <c r="F64" s="47"/>
      <c r="G64" s="48"/>
      <c r="H64" s="9"/>
      <c r="I64" s="77"/>
      <c r="J64" s="9"/>
      <c r="K64" s="9"/>
      <c r="L64" s="9"/>
      <c r="M64" s="9"/>
      <c r="N64" s="9"/>
      <c r="O64" s="9"/>
      <c r="P64" s="9"/>
      <c r="Q64" s="9"/>
      <c r="R64" s="9"/>
      <c r="S64" s="10"/>
    </row>
    <row r="65" spans="1:19" s="11" customFormat="1" ht="75" customHeight="1">
      <c r="A65" s="35" t="s">
        <v>104</v>
      </c>
      <c r="B65" s="36" t="s">
        <v>135</v>
      </c>
      <c r="C65" s="38">
        <v>117.9</v>
      </c>
      <c r="D65" s="38">
        <f>PRODUCT(C65,0.98)</f>
        <v>115.542</v>
      </c>
      <c r="E65" s="38">
        <f>PRODUCT(C65,0.95)</f>
        <v>112.005</v>
      </c>
      <c r="F65" s="38">
        <f aca="true" t="shared" si="10" ref="F65:F75">PRODUCT(C65,0.92)</f>
        <v>108.468</v>
      </c>
      <c r="G65" s="37">
        <v>1</v>
      </c>
      <c r="H65" s="9"/>
      <c r="I65" s="77">
        <v>78.6</v>
      </c>
      <c r="J65" s="9"/>
      <c r="K65" s="9"/>
      <c r="L65" s="9"/>
      <c r="M65" s="9"/>
      <c r="N65" s="9"/>
      <c r="O65" s="9"/>
      <c r="P65" s="9"/>
      <c r="Q65" s="9"/>
      <c r="R65" s="9"/>
      <c r="S65" s="10"/>
    </row>
    <row r="66" spans="1:19" s="11" customFormat="1" ht="73.5" customHeight="1">
      <c r="A66" s="35" t="s">
        <v>63</v>
      </c>
      <c r="B66" s="36" t="s">
        <v>136</v>
      </c>
      <c r="C66" s="38">
        <v>712.25</v>
      </c>
      <c r="D66" s="38">
        <f>PRODUCT(C66,0.98)</f>
        <v>698.005</v>
      </c>
      <c r="E66" s="38">
        <f>PRODUCT(C66,0.95)</f>
        <v>676.6374999999999</v>
      </c>
      <c r="F66" s="38">
        <f t="shared" si="10"/>
        <v>655.27</v>
      </c>
      <c r="G66" s="37">
        <v>1</v>
      </c>
      <c r="H66" s="9"/>
      <c r="I66" s="77">
        <f>PRODUCT('[1]Лист1'!$B$57)</f>
        <v>547.88097203</v>
      </c>
      <c r="J66" s="9"/>
      <c r="K66" s="9"/>
      <c r="L66" s="9"/>
      <c r="M66" s="9"/>
      <c r="N66" s="9"/>
      <c r="O66" s="9"/>
      <c r="P66" s="9"/>
      <c r="Q66" s="9"/>
      <c r="R66" s="9"/>
      <c r="S66" s="10"/>
    </row>
    <row r="67" spans="1:19" s="11" customFormat="1" ht="51.75" customHeight="1">
      <c r="A67" s="28" t="s">
        <v>64</v>
      </c>
      <c r="B67" s="26" t="s">
        <v>142</v>
      </c>
      <c r="C67" s="27">
        <v>72.24</v>
      </c>
      <c r="D67" s="27">
        <f>PRODUCT(C67,0.98)</f>
        <v>70.7952</v>
      </c>
      <c r="E67" s="27">
        <f>PRODUCT(C67,0.95)</f>
        <v>68.62799999999999</v>
      </c>
      <c r="F67" s="27">
        <f t="shared" si="10"/>
        <v>66.46079999999999</v>
      </c>
      <c r="G67" s="28">
        <v>1</v>
      </c>
      <c r="H67" s="9"/>
      <c r="I67" s="77">
        <f>PRODUCT('[2]Лист1'!$D$38)</f>
        <v>55.568636700000006</v>
      </c>
      <c r="J67" s="9"/>
      <c r="K67" s="9"/>
      <c r="L67" s="9"/>
      <c r="M67" s="9"/>
      <c r="N67" s="9"/>
      <c r="O67" s="9"/>
      <c r="P67" s="9"/>
      <c r="Q67" s="9"/>
      <c r="R67" s="9"/>
      <c r="S67" s="10"/>
    </row>
    <row r="68" spans="1:19" s="11" customFormat="1" ht="46.5" customHeight="1">
      <c r="A68" s="28" t="s">
        <v>67</v>
      </c>
      <c r="B68" s="26" t="s">
        <v>13</v>
      </c>
      <c r="C68" s="27">
        <v>240.58</v>
      </c>
      <c r="D68" s="27">
        <f>PRODUCT(C68,0.98)</f>
        <v>235.7684</v>
      </c>
      <c r="E68" s="27">
        <f>PRODUCT(C68,0.95)</f>
        <v>228.551</v>
      </c>
      <c r="F68" s="27">
        <f>PRODUCT(C68,0.92)</f>
        <v>221.33360000000002</v>
      </c>
      <c r="G68" s="28">
        <v>1</v>
      </c>
      <c r="H68" s="9"/>
      <c r="I68" s="77">
        <f>PRODUCT('[2]Лист1'!$B$38)</f>
        <v>178.20596295</v>
      </c>
      <c r="J68" s="9"/>
      <c r="K68" s="9"/>
      <c r="L68" s="9"/>
      <c r="M68" s="9"/>
      <c r="N68" s="9"/>
      <c r="O68" s="9"/>
      <c r="P68" s="9"/>
      <c r="Q68" s="9"/>
      <c r="R68" s="9"/>
      <c r="S68" s="10"/>
    </row>
    <row r="69" spans="1:19" s="11" customFormat="1" ht="64.5" customHeight="1">
      <c r="A69" s="28" t="s">
        <v>71</v>
      </c>
      <c r="B69" s="26" t="s">
        <v>131</v>
      </c>
      <c r="C69" s="27">
        <v>108.39</v>
      </c>
      <c r="D69" s="27">
        <f aca="true" t="shared" si="11" ref="D69:D80">PRODUCT(C69,0.98)</f>
        <v>106.2222</v>
      </c>
      <c r="E69" s="27">
        <f aca="true" t="shared" si="12" ref="E69:E75">PRODUCT(C69,0.95)</f>
        <v>102.9705</v>
      </c>
      <c r="F69" s="27">
        <f t="shared" si="10"/>
        <v>99.7188</v>
      </c>
      <c r="G69" s="28">
        <v>1</v>
      </c>
      <c r="H69" s="9"/>
      <c r="I69" s="77">
        <f>PRODUCT('[2]Лист1'!$C$149)</f>
        <v>83.37785718</v>
      </c>
      <c r="J69" s="9"/>
      <c r="K69" s="9"/>
      <c r="L69" s="9"/>
      <c r="M69" s="9"/>
      <c r="N69" s="9"/>
      <c r="O69" s="9"/>
      <c r="P69" s="9"/>
      <c r="Q69" s="9"/>
      <c r="R69" s="9"/>
      <c r="S69" s="10"/>
    </row>
    <row r="70" spans="1:19" s="11" customFormat="1" ht="33" customHeight="1">
      <c r="A70" s="28" t="s">
        <v>66</v>
      </c>
      <c r="B70" s="26" t="s">
        <v>12</v>
      </c>
      <c r="C70" s="27">
        <v>33.44</v>
      </c>
      <c r="D70" s="27">
        <f t="shared" si="11"/>
        <v>32.7712</v>
      </c>
      <c r="E70" s="28">
        <f t="shared" si="12"/>
        <v>31.767999999999997</v>
      </c>
      <c r="F70" s="27">
        <f t="shared" si="10"/>
        <v>30.764799999999997</v>
      </c>
      <c r="G70" s="28">
        <v>1</v>
      </c>
      <c r="H70" s="9"/>
      <c r="I70" s="77">
        <f>PRODUCT('[2]Лист1'!$C$63)</f>
        <v>25.720154616</v>
      </c>
      <c r="J70" s="9"/>
      <c r="K70" s="9"/>
      <c r="L70" s="9"/>
      <c r="M70" s="9"/>
      <c r="N70" s="9"/>
      <c r="O70" s="9"/>
      <c r="P70" s="9"/>
      <c r="Q70" s="9"/>
      <c r="R70" s="9"/>
      <c r="S70" s="10"/>
    </row>
    <row r="71" spans="1:19" s="11" customFormat="1" ht="52.5" customHeight="1">
      <c r="A71" s="28" t="s">
        <v>65</v>
      </c>
      <c r="B71" s="26" t="s">
        <v>137</v>
      </c>
      <c r="C71" s="27">
        <v>64.44</v>
      </c>
      <c r="D71" s="27">
        <f>PRODUCT(C71,0.98)</f>
        <v>63.151199999999996</v>
      </c>
      <c r="E71" s="27">
        <f t="shared" si="12"/>
        <v>61.217999999999996</v>
      </c>
      <c r="F71" s="27">
        <f t="shared" si="10"/>
        <v>59.2848</v>
      </c>
      <c r="G71" s="28">
        <v>1</v>
      </c>
      <c r="H71" s="9"/>
      <c r="I71" s="77">
        <f>PRODUCT('[2]Лист1'!$C$188)</f>
        <v>47.99128864800001</v>
      </c>
      <c r="J71" s="9"/>
      <c r="K71" s="9"/>
      <c r="L71" s="9"/>
      <c r="M71" s="9"/>
      <c r="N71" s="9"/>
      <c r="O71" s="9"/>
      <c r="P71" s="9"/>
      <c r="Q71" s="9"/>
      <c r="R71" s="9"/>
      <c r="S71" s="10"/>
    </row>
    <row r="72" spans="1:19" s="11" customFormat="1" ht="42" customHeight="1">
      <c r="A72" s="28" t="s">
        <v>138</v>
      </c>
      <c r="B72" s="26" t="s">
        <v>1</v>
      </c>
      <c r="C72" s="27">
        <v>210.23</v>
      </c>
      <c r="D72" s="27">
        <f t="shared" si="11"/>
        <v>206.0254</v>
      </c>
      <c r="E72" s="27">
        <f t="shared" si="12"/>
        <v>199.71849999999998</v>
      </c>
      <c r="F72" s="27">
        <f t="shared" si="10"/>
        <v>193.4116</v>
      </c>
      <c r="G72" s="28">
        <v>1</v>
      </c>
      <c r="H72" s="9"/>
      <c r="I72" s="77">
        <f>PRODUCT('[2]Лист1'!$B$188)</f>
        <v>160.51122162</v>
      </c>
      <c r="J72" s="9"/>
      <c r="K72" s="9"/>
      <c r="L72" s="9"/>
      <c r="M72" s="9"/>
      <c r="N72" s="9"/>
      <c r="O72" s="9"/>
      <c r="P72" s="9"/>
      <c r="Q72" s="9"/>
      <c r="R72" s="9"/>
      <c r="S72" s="10"/>
    </row>
    <row r="73" spans="1:19" s="11" customFormat="1" ht="19.5" customHeight="1">
      <c r="A73" s="28" t="s">
        <v>68</v>
      </c>
      <c r="B73" s="29" t="s">
        <v>2</v>
      </c>
      <c r="C73" s="27">
        <v>136.28</v>
      </c>
      <c r="D73" s="27">
        <f t="shared" si="11"/>
        <v>133.5544</v>
      </c>
      <c r="E73" s="27">
        <f t="shared" si="12"/>
        <v>129.466</v>
      </c>
      <c r="F73" s="27">
        <f t="shared" si="10"/>
        <v>125.3776</v>
      </c>
      <c r="G73" s="28">
        <v>1</v>
      </c>
      <c r="H73" s="9"/>
      <c r="I73" s="77">
        <f>PRODUCT('[2]Лист1'!$B$63)</f>
        <v>104.83338653999999</v>
      </c>
      <c r="J73" s="9"/>
      <c r="K73" s="9"/>
      <c r="L73" s="9"/>
      <c r="M73" s="9"/>
      <c r="N73" s="9"/>
      <c r="O73" s="9"/>
      <c r="P73" s="9"/>
      <c r="Q73" s="9"/>
      <c r="R73" s="9"/>
      <c r="S73" s="10"/>
    </row>
    <row r="74" spans="1:9" s="9" customFormat="1" ht="44.25" customHeight="1">
      <c r="A74" s="28" t="s">
        <v>70</v>
      </c>
      <c r="B74" s="26" t="s">
        <v>130</v>
      </c>
      <c r="C74" s="27">
        <v>488.7</v>
      </c>
      <c r="D74" s="27">
        <f t="shared" si="11"/>
        <v>478.926</v>
      </c>
      <c r="E74" s="27">
        <f t="shared" si="12"/>
        <v>464.265</v>
      </c>
      <c r="F74" s="27">
        <f t="shared" si="10"/>
        <v>449.604</v>
      </c>
      <c r="G74" s="28">
        <v>1</v>
      </c>
      <c r="I74" s="77">
        <f>PRODUCT('[2]Лист1'!$B$149)</f>
        <v>375.91653825</v>
      </c>
    </row>
    <row r="75" spans="1:9" s="9" customFormat="1" ht="63.75" customHeight="1">
      <c r="A75" s="28" t="s">
        <v>139</v>
      </c>
      <c r="B75" s="65" t="s">
        <v>155</v>
      </c>
      <c r="C75" s="60">
        <f>PRODUCT('[2]Лист1'!$K$418)</f>
        <v>114.08885210783998</v>
      </c>
      <c r="D75" s="27">
        <f t="shared" si="11"/>
        <v>111.80707506568318</v>
      </c>
      <c r="E75" s="27">
        <f t="shared" si="12"/>
        <v>108.38440950244798</v>
      </c>
      <c r="F75" s="27">
        <f t="shared" si="10"/>
        <v>104.9617439392128</v>
      </c>
      <c r="G75" s="28">
        <v>7</v>
      </c>
      <c r="I75" s="77">
        <f>PRODUCT('[2]Лист1'!$K$415)</f>
        <v>57.04442605391999</v>
      </c>
    </row>
    <row r="76" spans="1:9" s="9" customFormat="1" ht="81" customHeight="1">
      <c r="A76" s="28" t="s">
        <v>140</v>
      </c>
      <c r="B76" s="68" t="s">
        <v>144</v>
      </c>
      <c r="C76" s="69">
        <f>PRODUCT('[2]Лист1'!$I$418)</f>
        <v>442.4095405391999</v>
      </c>
      <c r="D76" s="62">
        <f>PRODUCT(C76,0.98)</f>
        <v>433.5613497284159</v>
      </c>
      <c r="E76" s="27">
        <f>PRODUCT(C76,0.95)</f>
        <v>420.28906351223986</v>
      </c>
      <c r="F76" s="27">
        <f>PRODUCT(C76,0.92)</f>
        <v>407.01677729606394</v>
      </c>
      <c r="G76" s="28">
        <v>1</v>
      </c>
      <c r="I76" s="77">
        <f>PRODUCT('[2]Лист1'!$I$415)</f>
        <v>221.20477026959995</v>
      </c>
    </row>
    <row r="77" spans="1:9" s="9" customFormat="1" ht="63.75" customHeight="1">
      <c r="A77" s="28" t="s">
        <v>140</v>
      </c>
      <c r="B77" s="68" t="s">
        <v>145</v>
      </c>
      <c r="C77" s="70">
        <f>PRODUCT('[2]Лист1'!$J$418)</f>
        <v>453.34106053919993</v>
      </c>
      <c r="D77" s="62">
        <f>PRODUCT(C77,0.98)</f>
        <v>444.27423932841594</v>
      </c>
      <c r="E77" s="27">
        <f>PRODUCT(C77,0.95)</f>
        <v>430.67400751223994</v>
      </c>
      <c r="F77" s="27">
        <f>PRODUCT(C77,0.92)</f>
        <v>417.07377569606393</v>
      </c>
      <c r="G77" s="28">
        <v>5</v>
      </c>
      <c r="I77" s="77">
        <f>PRODUCT('[2]Лист1'!$J$415)</f>
        <v>226.67053026959996</v>
      </c>
    </row>
    <row r="78" spans="1:9" s="9" customFormat="1" ht="80.25" customHeight="1">
      <c r="A78" s="21" t="s">
        <v>147</v>
      </c>
      <c r="B78" s="65" t="s">
        <v>143</v>
      </c>
      <c r="C78" s="38">
        <f>PRODUCT('[2]Лист1'!$H$231)</f>
        <v>377.198083386</v>
      </c>
      <c r="D78" s="27">
        <f t="shared" si="11"/>
        <v>369.65412171828</v>
      </c>
      <c r="E78" s="27">
        <f>PRODUCT(C78,0.95)</f>
        <v>358.3381792167</v>
      </c>
      <c r="F78" s="27">
        <f>PRODUCT(C78,0.92)</f>
        <v>347.02223671512</v>
      </c>
      <c r="G78" s="28">
        <v>1</v>
      </c>
      <c r="I78" s="77">
        <f>PRODUCT('[2]Лист1'!$H$229)</f>
        <v>251.46538892400002</v>
      </c>
    </row>
    <row r="79" spans="1:9" s="9" customFormat="1" ht="80.25" customHeight="1">
      <c r="A79" s="74" t="s">
        <v>148</v>
      </c>
      <c r="B79" s="65" t="s">
        <v>146</v>
      </c>
      <c r="C79" s="27">
        <f>PRODUCT('[2]Лист1'!$I$231)</f>
        <v>126.660174462</v>
      </c>
      <c r="D79" s="27">
        <f t="shared" si="11"/>
        <v>124.12697097275999</v>
      </c>
      <c r="E79" s="27">
        <f>PRODUCT(C79,0.95)</f>
        <v>120.32716573889999</v>
      </c>
      <c r="F79" s="27">
        <f>PRODUCT(C79,0.92)</f>
        <v>116.52736050504001</v>
      </c>
      <c r="G79" s="28">
        <v>1</v>
      </c>
      <c r="I79" s="77">
        <f>PRODUCT('[2]Лист1'!$I$229)</f>
        <v>84.440116308</v>
      </c>
    </row>
    <row r="80" spans="1:9" s="9" customFormat="1" ht="88.5" customHeight="1">
      <c r="A80" s="75" t="s">
        <v>150</v>
      </c>
      <c r="B80" s="65" t="s">
        <v>149</v>
      </c>
      <c r="C80" s="63">
        <f>PRODUCT('[2]Лист1'!$B$1387)</f>
        <v>120.137895304524</v>
      </c>
      <c r="D80" s="27">
        <f t="shared" si="11"/>
        <v>117.73513739843351</v>
      </c>
      <c r="E80" s="27">
        <f>PRODUCT(C80,0.95)</f>
        <v>114.13100053929779</v>
      </c>
      <c r="F80" s="27">
        <f>PRODUCT(C80,0.92)</f>
        <v>110.52686368016208</v>
      </c>
      <c r="G80" s="63"/>
      <c r="I80" s="77">
        <f>PRODUCT('[2]Лист1'!$B$1385)</f>
        <v>80.09193020301599</v>
      </c>
    </row>
    <row r="81" spans="1:7" s="9" customFormat="1" ht="20.25" customHeight="1">
      <c r="A81" s="53" t="s">
        <v>109</v>
      </c>
      <c r="B81" s="52" t="s">
        <v>125</v>
      </c>
      <c r="C81" s="51"/>
      <c r="D81" s="49"/>
      <c r="E81" s="49"/>
      <c r="F81" s="49"/>
      <c r="G81" s="49"/>
    </row>
    <row r="82" spans="1:7" s="9" customFormat="1" ht="43.5" customHeight="1">
      <c r="A82" s="67" t="s">
        <v>72</v>
      </c>
      <c r="B82" s="52" t="s">
        <v>73</v>
      </c>
      <c r="C82" s="51"/>
      <c r="D82" s="49"/>
      <c r="E82" s="49"/>
      <c r="F82" s="49"/>
      <c r="G82" s="51"/>
    </row>
    <row r="83" spans="2:18" s="14" customFormat="1" ht="12.75" customHeight="1">
      <c r="B83" s="66" t="s">
        <v>141</v>
      </c>
      <c r="D83" s="15"/>
      <c r="E83" s="15"/>
      <c r="F83" s="15"/>
      <c r="G83" s="16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</row>
    <row r="84" spans="1:18" s="14" customFormat="1" ht="12.75" customHeight="1">
      <c r="A84" s="49"/>
      <c r="B84" s="50"/>
      <c r="C84" s="64"/>
      <c r="D84" s="64"/>
      <c r="E84" s="64"/>
      <c r="F84" s="64"/>
      <c r="G84" s="4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</row>
    <row r="85" spans="1:18" s="14" customFormat="1" ht="12.75" customHeight="1">
      <c r="A85" s="9"/>
      <c r="B85" s="9"/>
      <c r="C85" s="9"/>
      <c r="D85" s="16"/>
      <c r="E85" s="16"/>
      <c r="F85" s="16"/>
      <c r="G85" s="16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</row>
    <row r="86" spans="1:7" s="14" customFormat="1" ht="12.75" customHeight="1">
      <c r="A86" s="49"/>
      <c r="B86" s="50"/>
      <c r="C86" s="64"/>
      <c r="D86" s="64"/>
      <c r="E86" s="64"/>
      <c r="F86" s="64"/>
      <c r="G86" s="49"/>
    </row>
    <row r="87" spans="5:7" s="14" customFormat="1" ht="12.75">
      <c r="E87" s="15"/>
      <c r="F87" s="15"/>
      <c r="G87" s="16"/>
    </row>
    <row r="88" spans="5:7" s="14" customFormat="1" ht="12.75">
      <c r="E88" s="15"/>
      <c r="F88" s="15"/>
      <c r="G88" s="16"/>
    </row>
    <row r="89" spans="5:7" s="2" customFormat="1" ht="12.75">
      <c r="E89" s="3"/>
      <c r="F89" s="3"/>
      <c r="G89" s="4"/>
    </row>
    <row r="90" spans="5:7" s="2" customFormat="1" ht="12.75">
      <c r="E90" s="3"/>
      <c r="F90" s="3"/>
      <c r="G90" s="4"/>
    </row>
    <row r="91" spans="5:7" s="2" customFormat="1" ht="12.75">
      <c r="E91" s="3"/>
      <c r="F91" s="3"/>
      <c r="G91" s="4"/>
    </row>
    <row r="92" spans="5:7" s="2" customFormat="1" ht="12.75">
      <c r="E92" s="3"/>
      <c r="F92" s="3"/>
      <c r="G92" s="4"/>
    </row>
    <row r="93" spans="5:7" s="2" customFormat="1" ht="12.75">
      <c r="E93" s="3"/>
      <c r="G93" s="4"/>
    </row>
    <row r="94" spans="5:7" s="2" customFormat="1" ht="12.75">
      <c r="E94" s="3"/>
      <c r="G94" s="4"/>
    </row>
    <row r="95" spans="5:7" s="2" customFormat="1" ht="12.75">
      <c r="E95" s="3"/>
      <c r="G95" s="4"/>
    </row>
    <row r="96" spans="5:7" s="2" customFormat="1" ht="12.75">
      <c r="E96" s="3"/>
      <c r="G96" s="4"/>
    </row>
    <row r="97" spans="5:7" s="2" customFormat="1" ht="12.75">
      <c r="E97" s="3"/>
      <c r="G97" s="4"/>
    </row>
    <row r="98" s="2" customFormat="1" ht="12.75">
      <c r="G98" s="4"/>
    </row>
    <row r="99" s="2" customFormat="1" ht="10.5" customHeight="1">
      <c r="G99" s="4"/>
    </row>
    <row r="100" s="2" customFormat="1" ht="12.75" hidden="1">
      <c r="G100" s="4"/>
    </row>
    <row r="101" s="2" customFormat="1" ht="12.75">
      <c r="G101" s="4"/>
    </row>
    <row r="102" s="2" customFormat="1" ht="12.75">
      <c r="G102" s="4"/>
    </row>
    <row r="103" ht="12.75">
      <c r="G103" s="18"/>
    </row>
    <row r="104" ht="12.75">
      <c r="G104" s="18"/>
    </row>
    <row r="105" ht="12.75">
      <c r="G105" s="18"/>
    </row>
    <row r="106" ht="12.75">
      <c r="G106" s="18"/>
    </row>
    <row r="107" ht="12.75">
      <c r="G107" s="18"/>
    </row>
    <row r="108" ht="12.75">
      <c r="G108" s="18"/>
    </row>
    <row r="109" ht="12.75">
      <c r="G109" s="18"/>
    </row>
    <row r="110" ht="12.75">
      <c r="G110" s="18"/>
    </row>
    <row r="111" ht="12.75">
      <c r="G111" s="18"/>
    </row>
    <row r="112" ht="12.75">
      <c r="G112" s="18"/>
    </row>
    <row r="113" ht="12.75">
      <c r="G113" s="18"/>
    </row>
    <row r="114" ht="12.75">
      <c r="G114" s="18"/>
    </row>
    <row r="115" ht="12.75">
      <c r="G115" s="18"/>
    </row>
    <row r="116" ht="12.75">
      <c r="G116" s="18"/>
    </row>
    <row r="117" ht="12.75">
      <c r="G117" s="18"/>
    </row>
    <row r="118" ht="12.75">
      <c r="G118" s="18"/>
    </row>
  </sheetData>
  <printOptions/>
  <pageMargins left="0.7874015748031497" right="0.4724409448818898" top="0.984251968503937" bottom="0.984251968503937" header="0.5118110236220472" footer="0.5118110236220472"/>
  <pageSetup orientation="portrait" paperSize="9" scale="57" r:id="rId1"/>
  <headerFooter alignWithMargins="0">
    <oddFooter>&amp;CСтраница &amp;P</oddFooter>
  </headerFooter>
  <rowBreaks count="2" manualBreakCount="2">
    <brk id="51" max="33" man="1"/>
    <brk id="82" max="33" man="1"/>
  </rowBreaks>
  <colBreaks count="2" manualBreakCount="2">
    <brk id="7" max="65535" man="1"/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Афонина Ася Адольфовна</dc:creator>
  <cp:keywords/>
  <dc:description/>
  <cp:lastModifiedBy>1</cp:lastModifiedBy>
  <cp:lastPrinted>2007-04-17T11:54:33Z</cp:lastPrinted>
  <dcterms:created xsi:type="dcterms:W3CDTF">2003-11-24T14:36:59Z</dcterms:created>
  <dcterms:modified xsi:type="dcterms:W3CDTF">2009-07-09T09:02:15Z</dcterms:modified>
  <cp:category/>
  <cp:version/>
  <cp:contentType/>
  <cp:contentStatus/>
</cp:coreProperties>
</file>