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ибмама" sheetId="1" r:id="rId1"/>
    <sheet name="Лист2" sheetId="2" r:id="rId2"/>
    <sheet name="Лист1" sheetId="3" r:id="rId3"/>
  </sheets>
  <definedNames>
    <definedName name="_xlnm._FilterDatabase" localSheetId="0" hidden="1">'сибмама'!$B$1:$I$1</definedName>
  </definedNames>
  <calcPr fullCalcOnLoad="1"/>
</workbook>
</file>

<file path=xl/sharedStrings.xml><?xml version="1.0" encoding="utf-8"?>
<sst xmlns="http://schemas.openxmlformats.org/spreadsheetml/2006/main" count="111" uniqueCount="95">
  <si>
    <t>ник</t>
  </si>
  <si>
    <t>наименование</t>
  </si>
  <si>
    <t>оплата</t>
  </si>
  <si>
    <t>сальдо</t>
  </si>
  <si>
    <t>р-р</t>
  </si>
  <si>
    <t>замены</t>
  </si>
  <si>
    <t xml:space="preserve">цена в руб. </t>
  </si>
  <si>
    <t>Сумма</t>
  </si>
  <si>
    <t>комменты</t>
  </si>
  <si>
    <t>контакты</t>
  </si>
  <si>
    <t>XL</t>
  </si>
  <si>
    <t>S</t>
  </si>
  <si>
    <t>M</t>
  </si>
  <si>
    <t>L</t>
  </si>
  <si>
    <t>BD003red/black</t>
  </si>
  <si>
    <t>XXXL or XXL</t>
  </si>
  <si>
    <t xml:space="preserve">A810 beige </t>
  </si>
  <si>
    <t>A906</t>
  </si>
  <si>
    <t>A071 white/ black</t>
  </si>
  <si>
    <t xml:space="preserve">LC7957 </t>
  </si>
  <si>
    <t xml:space="preserve">LC1012-2 </t>
  </si>
  <si>
    <t>2004 - 1 голубая</t>
  </si>
  <si>
    <t>LC7905-2</t>
  </si>
  <si>
    <t>LC3002-3 red</t>
  </si>
  <si>
    <t>LC81250-1white</t>
  </si>
  <si>
    <t>A012</t>
  </si>
  <si>
    <t>есть в наличииб отправила в предыдущий раз</t>
  </si>
  <si>
    <t>отправила М</t>
  </si>
  <si>
    <t>810  Л</t>
  </si>
  <si>
    <t>808 М</t>
  </si>
  <si>
    <t>короткий чёрный</t>
  </si>
  <si>
    <t xml:space="preserve">XV070219 </t>
  </si>
  <si>
    <t xml:space="preserve">XP0813095 размер L </t>
  </si>
  <si>
    <t xml:space="preserve">XP0716988 размер L </t>
  </si>
  <si>
    <t>C-String LC7555 размер L</t>
  </si>
  <si>
    <t>СП15</t>
  </si>
  <si>
    <t>Ylya-ha</t>
  </si>
  <si>
    <t>LaVie</t>
  </si>
  <si>
    <t>fanni</t>
  </si>
  <si>
    <t>чулки LC7905-1 – 140 р-р 44-46</t>
  </si>
  <si>
    <t>сорочка LC2008 р 44-46</t>
  </si>
  <si>
    <t>сорочка LC2063-3 (фиолетовый) - 372р. на замену LC2008 - 372 р. р-р 44-46</t>
  </si>
  <si>
    <t>Корсет AO14 red - 570р., р-р 44-46</t>
  </si>
  <si>
    <t>Сорочка LC2005 - 465р. р-р 44-46</t>
  </si>
  <si>
    <t>LC3041-2 - 372р. р-р 44-46,чёрный</t>
  </si>
  <si>
    <t>Чулки LC7905-1 - 140р. р-р 44-46,чёрные</t>
  </si>
  <si>
    <t>елен81</t>
  </si>
  <si>
    <t>LC8308</t>
  </si>
  <si>
    <t>маска крик</t>
  </si>
  <si>
    <t>http://www.wholesale-lingerie.cn/Overbust-Black-Satin-Corset-p877.shtml</t>
  </si>
  <si>
    <t>Ольга 8-952-941-37-10 и 271-82-39</t>
  </si>
  <si>
    <t>Cordelia</t>
  </si>
  <si>
    <t>LC5061</t>
  </si>
  <si>
    <t>LC8230</t>
  </si>
  <si>
    <t>BeeMaia</t>
  </si>
  <si>
    <t>LC8114</t>
  </si>
  <si>
    <t>LC8237</t>
  </si>
  <si>
    <t>LC7176-1</t>
  </si>
  <si>
    <t>LC8403</t>
  </si>
  <si>
    <t>LC7131</t>
  </si>
  <si>
    <t>LC0107</t>
  </si>
  <si>
    <t>LC0143</t>
  </si>
  <si>
    <t>LC8242</t>
  </si>
  <si>
    <t>LC7002-2</t>
  </si>
  <si>
    <t>LC8392</t>
  </si>
  <si>
    <t>LC6057-3</t>
  </si>
  <si>
    <t>LC6003-2</t>
  </si>
  <si>
    <t xml:space="preserve">1) LC2158 - 15 у.е. </t>
  </si>
  <si>
    <t xml:space="preserve">2) LC2017 - 17,5 у.е. </t>
  </si>
  <si>
    <t>Ksia</t>
  </si>
  <si>
    <t>LC2218</t>
  </si>
  <si>
    <t>LC7535-1</t>
  </si>
  <si>
    <t xml:space="preserve">lllenok--1986 </t>
  </si>
  <si>
    <t>LC7561</t>
  </si>
  <si>
    <t>LC2199-2</t>
  </si>
  <si>
    <t>LC4141-3</t>
  </si>
  <si>
    <t>polishunja</t>
  </si>
  <si>
    <t>LC2210-1</t>
  </si>
  <si>
    <t>LC2240</t>
  </si>
  <si>
    <t>Soleil345</t>
  </si>
  <si>
    <t>LC7901-1</t>
  </si>
  <si>
    <t>LC7122</t>
  </si>
  <si>
    <t>Dikarka</t>
  </si>
  <si>
    <t>LC8371</t>
  </si>
  <si>
    <t>LC7937-1</t>
  </si>
  <si>
    <t>LC8007</t>
  </si>
  <si>
    <t>СП15 Оплачено, отмечено в СП14</t>
  </si>
  <si>
    <t>annabel1987</t>
  </si>
  <si>
    <t xml:space="preserve">LC5070 </t>
  </si>
  <si>
    <t>LC7905-5</t>
  </si>
  <si>
    <t>LC7581-1</t>
  </si>
  <si>
    <t>LC7581-2</t>
  </si>
  <si>
    <t>LC7045</t>
  </si>
  <si>
    <t>Таня-Таня</t>
  </si>
  <si>
    <t>LC8390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</si>
</sst>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Tahoma"/>
      <family val="2"/>
    </font>
    <font>
      <u val="single"/>
      <sz val="11"/>
      <color indexed="36"/>
      <name val="Calibri"/>
      <family val="2"/>
    </font>
    <font>
      <sz val="10"/>
      <name val="Helv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8" fontId="0" fillId="0" borderId="0" xfId="0" applyNumberFormat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/>
    </xf>
    <xf numFmtId="2" fontId="20" fillId="0" borderId="11" xfId="0" applyNumberFormat="1" applyFont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0" fontId="25" fillId="24" borderId="0" xfId="0" applyFont="1" applyFill="1" applyBorder="1" applyAlignment="1">
      <alignment/>
    </xf>
    <xf numFmtId="0" fontId="25" fillId="22" borderId="0" xfId="0" applyFont="1" applyFill="1" applyBorder="1" applyAlignment="1">
      <alignment/>
    </xf>
    <xf numFmtId="0" fontId="0" fillId="22" borderId="0" xfId="0" applyFill="1" applyAlignment="1">
      <alignment/>
    </xf>
    <xf numFmtId="0" fontId="21" fillId="22" borderId="0" xfId="0" applyFont="1" applyFill="1" applyBorder="1" applyAlignment="1">
      <alignment/>
    </xf>
    <xf numFmtId="2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8" fontId="0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168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168" fontId="0" fillId="0" borderId="12" xfId="0" applyNumberFormat="1" applyFont="1" applyBorder="1" applyAlignment="1">
      <alignment horizontal="right"/>
    </xf>
    <xf numFmtId="2" fontId="2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10" xfId="42" applyBorder="1" applyAlignment="1">
      <alignment/>
    </xf>
    <xf numFmtId="0" fontId="20" fillId="0" borderId="12" xfId="0" applyFont="1" applyBorder="1" applyAlignment="1">
      <alignment/>
    </xf>
    <xf numFmtId="168" fontId="0" fillId="0" borderId="0" xfId="0" applyNumberForma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olesale-lingerie.cn/Overbust-Black-Satin-Corset-p877.s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E50" sqref="E50"/>
    </sheetView>
  </sheetViews>
  <sheetFormatPr defaultColWidth="9.140625" defaultRowHeight="15"/>
  <cols>
    <col min="1" max="1" width="2.57421875" style="1" customWidth="1"/>
    <col min="2" max="2" width="22.00390625" style="1" customWidth="1"/>
    <col min="3" max="3" width="28.140625" style="16" customWidth="1"/>
    <col min="4" max="4" width="10.28125" style="6" customWidth="1"/>
    <col min="5" max="6" width="10.57421875" style="11" customWidth="1"/>
    <col min="7" max="7" width="11.140625" style="12" customWidth="1"/>
    <col min="8" max="8" width="13.57421875" style="1" customWidth="1"/>
    <col min="9" max="9" width="13.140625" style="1" customWidth="1"/>
    <col min="10" max="10" width="9.140625" style="1" customWidth="1"/>
    <col min="11" max="11" width="16.00390625" style="1" customWidth="1"/>
    <col min="12" max="16384" width="9.140625" style="1" customWidth="1"/>
  </cols>
  <sheetData>
    <row r="1" spans="2:14" ht="15">
      <c r="B1" s="1" t="s">
        <v>0</v>
      </c>
      <c r="C1" s="16" t="s">
        <v>1</v>
      </c>
      <c r="D1" s="5" t="s">
        <v>4</v>
      </c>
      <c r="E1" s="9" t="s">
        <v>6</v>
      </c>
      <c r="F1" s="9"/>
      <c r="G1" s="12" t="s">
        <v>7</v>
      </c>
      <c r="H1" s="1" t="s">
        <v>2</v>
      </c>
      <c r="I1" s="1" t="s">
        <v>3</v>
      </c>
      <c r="J1" s="3" t="s">
        <v>5</v>
      </c>
      <c r="K1" s="1" t="s">
        <v>8</v>
      </c>
      <c r="L1" t="s">
        <v>9</v>
      </c>
      <c r="M1" s="2"/>
      <c r="N1" s="2"/>
    </row>
    <row r="2" spans="2:11" ht="15">
      <c r="B2" s="1" t="s">
        <v>36</v>
      </c>
      <c r="C2" s="43" t="s">
        <v>31</v>
      </c>
      <c r="E2" s="11">
        <v>0.9</v>
      </c>
      <c r="F2" s="11">
        <f>E2*1.69*1.15*31.26</f>
        <v>54.678428999999994</v>
      </c>
      <c r="K2" t="s">
        <v>35</v>
      </c>
    </row>
    <row r="3" spans="2:12" ht="15">
      <c r="B3" s="2"/>
      <c r="C3" s="25" t="s">
        <v>32</v>
      </c>
      <c r="D3" s="41"/>
      <c r="E3" s="27"/>
      <c r="F3" s="11">
        <f aca="true" t="shared" si="0" ref="F3:F46">E3*1.69*1.15*31.26</f>
        <v>0</v>
      </c>
      <c r="G3" s="24"/>
      <c r="H3" s="2"/>
      <c r="I3" s="2"/>
      <c r="J3" s="2"/>
      <c r="K3" s="2"/>
      <c r="L3" s="2"/>
    </row>
    <row r="4" spans="2:12" ht="15">
      <c r="B4" s="2"/>
      <c r="C4" s="42" t="s">
        <v>33</v>
      </c>
      <c r="D4" s="41"/>
      <c r="E4" s="27">
        <v>8.36</v>
      </c>
      <c r="F4" s="11">
        <f t="shared" si="0"/>
        <v>507.90185159999993</v>
      </c>
      <c r="G4" s="24"/>
      <c r="H4" s="2"/>
      <c r="I4" s="2"/>
      <c r="J4" s="2"/>
      <c r="K4" s="47" t="s">
        <v>35</v>
      </c>
      <c r="L4" s="2"/>
    </row>
    <row r="5" spans="2:12" ht="15.75" thickBot="1">
      <c r="B5" s="14"/>
      <c r="C5" s="44" t="s">
        <v>34</v>
      </c>
      <c r="D5" s="40"/>
      <c r="E5" s="30">
        <v>2</v>
      </c>
      <c r="F5" s="30">
        <f t="shared" si="0"/>
        <v>121.50761999999999</v>
      </c>
      <c r="G5" s="15">
        <f>F5+F4+F3+F2</f>
        <v>684.0879006</v>
      </c>
      <c r="H5" s="14"/>
      <c r="I5" s="14"/>
      <c r="J5" s="14"/>
      <c r="K5" s="48" t="s">
        <v>35</v>
      </c>
      <c r="L5" s="14"/>
    </row>
    <row r="6" spans="2:11" ht="15">
      <c r="B6" s="1" t="s">
        <v>37</v>
      </c>
      <c r="C6" s="43" t="s">
        <v>67</v>
      </c>
      <c r="E6" s="11">
        <v>4.9</v>
      </c>
      <c r="F6" s="11">
        <f t="shared" si="0"/>
        <v>297.693669</v>
      </c>
      <c r="K6" s="45" t="s">
        <v>35</v>
      </c>
    </row>
    <row r="7" spans="2:12" ht="15.75" thickBot="1">
      <c r="B7" s="14"/>
      <c r="C7" s="28" t="s">
        <v>68</v>
      </c>
      <c r="D7" s="40"/>
      <c r="E7" s="30">
        <v>0</v>
      </c>
      <c r="F7" s="30">
        <f t="shared" si="0"/>
        <v>0</v>
      </c>
      <c r="G7" s="15">
        <f>F7+F6</f>
        <v>297.693669</v>
      </c>
      <c r="H7" s="14"/>
      <c r="I7" s="14"/>
      <c r="J7" s="14"/>
      <c r="K7" s="14"/>
      <c r="L7" s="14"/>
    </row>
    <row r="8" spans="2:6" ht="15">
      <c r="B8" s="1" t="s">
        <v>46</v>
      </c>
      <c r="C8" s="43" t="s">
        <v>47</v>
      </c>
      <c r="E8" s="11">
        <v>7.16</v>
      </c>
      <c r="F8" s="11">
        <f t="shared" si="0"/>
        <v>434.9972796</v>
      </c>
    </row>
    <row r="9" spans="2:12" ht="15.75" thickBot="1">
      <c r="B9" s="14"/>
      <c r="C9" s="44" t="s">
        <v>48</v>
      </c>
      <c r="D9" s="40"/>
      <c r="E9" s="30">
        <v>0.9</v>
      </c>
      <c r="F9" s="30">
        <f t="shared" si="0"/>
        <v>54.678428999999994</v>
      </c>
      <c r="G9" s="15">
        <f>F9+F8</f>
        <v>489.6757086</v>
      </c>
      <c r="H9" s="14"/>
      <c r="I9" s="14"/>
      <c r="J9" s="14"/>
      <c r="K9" s="14"/>
      <c r="L9" s="14"/>
    </row>
    <row r="10" spans="2:12" ht="15.75" thickBot="1">
      <c r="B10" s="33" t="s">
        <v>51</v>
      </c>
      <c r="C10" s="34" t="s">
        <v>52</v>
      </c>
      <c r="D10" s="35" t="s">
        <v>12</v>
      </c>
      <c r="E10" s="32">
        <v>11.5</v>
      </c>
      <c r="F10" s="30">
        <f t="shared" si="0"/>
        <v>698.6688149999999</v>
      </c>
      <c r="G10" s="18">
        <f>F10</f>
        <v>698.6688149999999</v>
      </c>
      <c r="H10" s="33"/>
      <c r="I10" s="33"/>
      <c r="J10" s="33"/>
      <c r="K10" s="33"/>
      <c r="L10" s="33"/>
    </row>
    <row r="11" spans="2:12" ht="15">
      <c r="B11" s="2" t="s">
        <v>54</v>
      </c>
      <c r="C11" s="25" t="s">
        <v>53</v>
      </c>
      <c r="D11" s="41"/>
      <c r="E11" s="27">
        <v>8.6</v>
      </c>
      <c r="F11" s="11">
        <f t="shared" si="0"/>
        <v>522.482766</v>
      </c>
      <c r="G11" s="24"/>
      <c r="H11" s="2"/>
      <c r="I11" s="2"/>
      <c r="J11" s="2"/>
      <c r="K11" s="2"/>
      <c r="L11" s="2"/>
    </row>
    <row r="12" spans="2:12" ht="15">
      <c r="B12" s="2"/>
      <c r="C12" s="25" t="s">
        <v>55</v>
      </c>
      <c r="D12" s="41"/>
      <c r="E12" s="27">
        <v>8.14</v>
      </c>
      <c r="F12" s="11">
        <f t="shared" si="0"/>
        <v>494.5360134</v>
      </c>
      <c r="G12" s="24"/>
      <c r="H12" s="2"/>
      <c r="I12" s="2"/>
      <c r="J12" s="2"/>
      <c r="K12" s="2"/>
      <c r="L12" s="2"/>
    </row>
    <row r="13" spans="2:12" ht="15">
      <c r="B13" s="2"/>
      <c r="C13" s="25" t="s">
        <v>56</v>
      </c>
      <c r="D13" s="41"/>
      <c r="E13" s="27">
        <v>9.9</v>
      </c>
      <c r="F13" s="11">
        <f t="shared" si="0"/>
        <v>601.462719</v>
      </c>
      <c r="G13" s="24"/>
      <c r="H13" s="2"/>
      <c r="I13" s="2"/>
      <c r="J13" s="2"/>
      <c r="K13" s="2"/>
      <c r="L13" s="2"/>
    </row>
    <row r="14" spans="2:12" ht="15">
      <c r="B14" s="2"/>
      <c r="C14" s="25" t="s">
        <v>57</v>
      </c>
      <c r="D14" s="41"/>
      <c r="E14" s="27">
        <v>11.25</v>
      </c>
      <c r="F14" s="11">
        <f t="shared" si="0"/>
        <v>683.4803625</v>
      </c>
      <c r="G14" s="24"/>
      <c r="H14" s="2"/>
      <c r="I14" s="2"/>
      <c r="J14" s="2"/>
      <c r="K14" s="2"/>
      <c r="L14" s="2"/>
    </row>
    <row r="15" spans="2:12" ht="15">
      <c r="B15" s="2"/>
      <c r="C15" s="25" t="s">
        <v>58</v>
      </c>
      <c r="D15" s="26" t="s">
        <v>13</v>
      </c>
      <c r="E15" s="27">
        <v>16.25</v>
      </c>
      <c r="F15" s="11">
        <f t="shared" si="0"/>
        <v>987.2494125</v>
      </c>
      <c r="G15" s="24"/>
      <c r="H15" s="2"/>
      <c r="I15" s="2"/>
      <c r="J15" s="2"/>
      <c r="K15" s="2"/>
      <c r="L15" s="2"/>
    </row>
    <row r="16" spans="2:12" ht="15">
      <c r="B16" s="2"/>
      <c r="C16" s="25" t="s">
        <v>59</v>
      </c>
      <c r="D16" s="41"/>
      <c r="E16" s="27">
        <v>12.8</v>
      </c>
      <c r="F16" s="11">
        <f t="shared" si="0"/>
        <v>777.648768</v>
      </c>
      <c r="G16" s="24"/>
      <c r="H16" s="2"/>
      <c r="I16" s="2"/>
      <c r="J16" s="2"/>
      <c r="K16" s="2"/>
      <c r="L16" s="2"/>
    </row>
    <row r="17" spans="2:12" ht="15">
      <c r="B17" s="2"/>
      <c r="C17" s="25" t="s">
        <v>60</v>
      </c>
      <c r="D17" s="41"/>
      <c r="E17" s="27">
        <v>3.8</v>
      </c>
      <c r="F17" s="11">
        <f t="shared" si="0"/>
        <v>230.864478</v>
      </c>
      <c r="G17" s="24"/>
      <c r="H17" s="2"/>
      <c r="I17" s="2"/>
      <c r="J17" s="2"/>
      <c r="K17" s="2"/>
      <c r="L17" s="2"/>
    </row>
    <row r="18" spans="2:12" ht="15">
      <c r="B18" s="2"/>
      <c r="C18" s="25" t="s">
        <v>61</v>
      </c>
      <c r="D18" s="41"/>
      <c r="E18" s="27">
        <v>3.37</v>
      </c>
      <c r="F18" s="11">
        <f t="shared" si="0"/>
        <v>204.7403397</v>
      </c>
      <c r="G18" s="24"/>
      <c r="H18" s="2"/>
      <c r="I18" s="2"/>
      <c r="J18" s="2"/>
      <c r="K18" s="2"/>
      <c r="L18" s="2"/>
    </row>
    <row r="19" spans="2:12" ht="15">
      <c r="B19" s="2"/>
      <c r="C19" s="25" t="s">
        <v>62</v>
      </c>
      <c r="D19" s="41"/>
      <c r="E19" s="27">
        <v>10.9</v>
      </c>
      <c r="F19" s="11">
        <f t="shared" si="0"/>
        <v>662.216529</v>
      </c>
      <c r="G19" s="24"/>
      <c r="H19" s="2"/>
      <c r="I19" s="2"/>
      <c r="J19" s="2"/>
      <c r="K19" s="2"/>
      <c r="L19" s="2"/>
    </row>
    <row r="20" spans="2:12" ht="15">
      <c r="B20" s="2"/>
      <c r="C20" s="25" t="s">
        <v>63</v>
      </c>
      <c r="D20" s="41"/>
      <c r="E20" s="27">
        <v>1.5</v>
      </c>
      <c r="F20" s="11">
        <f t="shared" si="0"/>
        <v>91.130715</v>
      </c>
      <c r="G20" s="24"/>
      <c r="H20" s="2"/>
      <c r="I20" s="2"/>
      <c r="J20" s="2"/>
      <c r="K20" s="2"/>
      <c r="L20" s="2"/>
    </row>
    <row r="21" spans="2:12" ht="15">
      <c r="B21" s="2"/>
      <c r="C21" s="25" t="s">
        <v>64</v>
      </c>
      <c r="D21" s="41"/>
      <c r="E21" s="27">
        <v>9.9</v>
      </c>
      <c r="F21" s="11">
        <f t="shared" si="0"/>
        <v>601.462719</v>
      </c>
      <c r="G21" s="24"/>
      <c r="H21" s="2"/>
      <c r="I21" s="2"/>
      <c r="J21" s="2"/>
      <c r="K21" s="2"/>
      <c r="L21" s="2"/>
    </row>
    <row r="22" spans="2:12" ht="15">
      <c r="B22" s="2"/>
      <c r="C22" s="25" t="s">
        <v>65</v>
      </c>
      <c r="D22" s="41"/>
      <c r="E22" s="27">
        <v>6.9</v>
      </c>
      <c r="F22" s="11">
        <f t="shared" si="0"/>
        <v>419.201289</v>
      </c>
      <c r="G22" s="24"/>
      <c r="H22" s="2"/>
      <c r="I22" s="2"/>
      <c r="J22" s="2"/>
      <c r="K22" s="2"/>
      <c r="L22" s="2"/>
    </row>
    <row r="23" spans="2:12" ht="15.75" thickBot="1">
      <c r="B23" s="14"/>
      <c r="C23" s="28" t="s">
        <v>66</v>
      </c>
      <c r="D23" s="40"/>
      <c r="E23" s="30">
        <v>3.79</v>
      </c>
      <c r="F23" s="30">
        <f t="shared" si="0"/>
        <v>230.2569399</v>
      </c>
      <c r="G23" s="15">
        <f>F23+F22+F21+F20+F19+F18+F17+F16+F15+F14+F13+F12+F11</f>
        <v>6506.733051000001</v>
      </c>
      <c r="H23" s="14"/>
      <c r="I23" s="14"/>
      <c r="J23" s="14"/>
      <c r="K23" s="14"/>
      <c r="L23" s="14"/>
    </row>
    <row r="24" spans="2:12" ht="15">
      <c r="B24" s="36" t="s">
        <v>69</v>
      </c>
      <c r="C24" s="50" t="s">
        <v>70</v>
      </c>
      <c r="D24" s="37"/>
      <c r="E24" s="38">
        <v>6.68</v>
      </c>
      <c r="F24" s="11">
        <f t="shared" si="0"/>
        <v>405.8354508</v>
      </c>
      <c r="G24" s="39"/>
      <c r="H24" s="36"/>
      <c r="I24" s="36"/>
      <c r="J24" s="36"/>
      <c r="K24" s="36"/>
      <c r="L24" s="36"/>
    </row>
    <row r="25" spans="2:12" ht="15.75" thickBot="1">
      <c r="B25" s="14"/>
      <c r="C25" s="28" t="s">
        <v>71</v>
      </c>
      <c r="D25" s="40"/>
      <c r="E25" s="30">
        <v>3.34</v>
      </c>
      <c r="F25" s="30">
        <f t="shared" si="0"/>
        <v>202.9177254</v>
      </c>
      <c r="G25" s="15">
        <f>F25+F24</f>
        <v>608.7531762</v>
      </c>
      <c r="H25" s="14"/>
      <c r="I25" s="14"/>
      <c r="J25" s="14"/>
      <c r="K25" s="14"/>
      <c r="L25" s="14"/>
    </row>
    <row r="26" spans="2:12" ht="15">
      <c r="B26" s="2" t="s">
        <v>72</v>
      </c>
      <c r="C26" s="25" t="s">
        <v>73</v>
      </c>
      <c r="D26" s="41"/>
      <c r="E26" s="27">
        <v>2.5</v>
      </c>
      <c r="F26" s="11">
        <f t="shared" si="0"/>
        <v>151.88452499999997</v>
      </c>
      <c r="G26" s="24"/>
      <c r="H26" s="2"/>
      <c r="I26" s="2"/>
      <c r="J26" s="2"/>
      <c r="K26" s="2"/>
      <c r="L26" s="2"/>
    </row>
    <row r="27" spans="2:12" ht="15">
      <c r="B27" s="2"/>
      <c r="C27" s="25" t="s">
        <v>74</v>
      </c>
      <c r="D27" s="41"/>
      <c r="E27" s="27">
        <v>5.7</v>
      </c>
      <c r="F27" s="11">
        <f t="shared" si="0"/>
        <v>346.29671699999994</v>
      </c>
      <c r="G27" s="24"/>
      <c r="H27" s="2"/>
      <c r="I27" s="2"/>
      <c r="J27" s="2"/>
      <c r="K27" s="2"/>
      <c r="L27" s="2"/>
    </row>
    <row r="28" spans="2:12" ht="15.75" thickBot="1">
      <c r="B28" s="14"/>
      <c r="C28" s="28" t="s">
        <v>75</v>
      </c>
      <c r="D28" s="40"/>
      <c r="E28" s="30">
        <v>2.8</v>
      </c>
      <c r="F28" s="30">
        <f t="shared" si="0"/>
        <v>170.11066799999998</v>
      </c>
      <c r="G28" s="15">
        <f>F28+F27+F26</f>
        <v>668.2919099999999</v>
      </c>
      <c r="H28" s="14"/>
      <c r="I28" s="14"/>
      <c r="J28" s="14"/>
      <c r="K28" s="14"/>
      <c r="L28" s="14"/>
    </row>
    <row r="29" spans="2:12" ht="15">
      <c r="B29" s="2" t="s">
        <v>76</v>
      </c>
      <c r="C29" s="25" t="s">
        <v>77</v>
      </c>
      <c r="D29" s="41"/>
      <c r="E29" s="27">
        <v>6.69</v>
      </c>
      <c r="F29" s="11">
        <f t="shared" si="0"/>
        <v>406.44298890000005</v>
      </c>
      <c r="G29" s="24"/>
      <c r="H29" s="2"/>
      <c r="I29" s="2"/>
      <c r="J29" s="2"/>
      <c r="K29" s="2"/>
      <c r="L29" s="2"/>
    </row>
    <row r="30" spans="2:12" ht="15.75" thickBot="1">
      <c r="B30" s="14"/>
      <c r="C30" s="28" t="s">
        <v>78</v>
      </c>
      <c r="D30" s="40"/>
      <c r="E30" s="30">
        <v>5.5</v>
      </c>
      <c r="F30" s="30">
        <f t="shared" si="0"/>
        <v>334.145955</v>
      </c>
      <c r="G30" s="15">
        <f>F30+F29</f>
        <v>740.5889439</v>
      </c>
      <c r="H30" s="14"/>
      <c r="I30" s="14"/>
      <c r="J30" s="14"/>
      <c r="K30" s="14"/>
      <c r="L30" s="14"/>
    </row>
    <row r="31" spans="2:12" ht="15">
      <c r="B31" s="2" t="s">
        <v>79</v>
      </c>
      <c r="C31" s="25" t="s">
        <v>80</v>
      </c>
      <c r="D31" s="41"/>
      <c r="E31" s="27">
        <v>0.9</v>
      </c>
      <c r="F31" s="11">
        <f t="shared" si="0"/>
        <v>54.678428999999994</v>
      </c>
      <c r="G31" s="24"/>
      <c r="H31" s="2"/>
      <c r="I31" s="2"/>
      <c r="J31" s="2"/>
      <c r="K31" s="2"/>
      <c r="L31" s="2"/>
    </row>
    <row r="32" spans="2:12" ht="15">
      <c r="B32" s="2"/>
      <c r="C32" s="25" t="s">
        <v>73</v>
      </c>
      <c r="D32" s="41"/>
      <c r="E32" s="27">
        <v>2.5</v>
      </c>
      <c r="F32" s="11">
        <f t="shared" si="0"/>
        <v>151.88452499999997</v>
      </c>
      <c r="G32" s="24"/>
      <c r="H32" s="2"/>
      <c r="I32" s="2"/>
      <c r="J32" s="2"/>
      <c r="K32" s="2"/>
      <c r="L32" s="2"/>
    </row>
    <row r="33" spans="2:12" ht="15.75" thickBot="1">
      <c r="B33" s="14"/>
      <c r="C33" s="28" t="s">
        <v>81</v>
      </c>
      <c r="D33" s="40"/>
      <c r="E33" s="30">
        <v>8</v>
      </c>
      <c r="F33" s="30">
        <f t="shared" si="0"/>
        <v>486.03047999999995</v>
      </c>
      <c r="G33" s="15">
        <f>F33+F32+F31</f>
        <v>692.5934339999999</v>
      </c>
      <c r="H33" s="14"/>
      <c r="I33" s="14"/>
      <c r="J33" s="14"/>
      <c r="K33" s="14"/>
      <c r="L33" s="14"/>
    </row>
    <row r="34" spans="2:12" ht="15">
      <c r="B34" s="2" t="s">
        <v>82</v>
      </c>
      <c r="C34" s="25" t="s">
        <v>85</v>
      </c>
      <c r="D34" s="41"/>
      <c r="E34" s="27">
        <v>4.85</v>
      </c>
      <c r="F34" s="11">
        <f t="shared" si="0"/>
        <v>294.65597849999995</v>
      </c>
      <c r="G34" s="24"/>
      <c r="H34" s="2"/>
      <c r="I34" s="2"/>
      <c r="J34" s="2"/>
      <c r="K34" s="2"/>
      <c r="L34" s="2"/>
    </row>
    <row r="35" spans="2:12" ht="15">
      <c r="B35" s="2"/>
      <c r="C35" s="25" t="s">
        <v>83</v>
      </c>
      <c r="D35" s="41"/>
      <c r="E35" s="27">
        <v>8.86</v>
      </c>
      <c r="F35" s="11">
        <f t="shared" si="0"/>
        <v>538.2787566</v>
      </c>
      <c r="G35" s="24"/>
      <c r="H35" s="2"/>
      <c r="I35" s="2"/>
      <c r="J35" s="2"/>
      <c r="K35" s="2"/>
      <c r="L35" s="2"/>
    </row>
    <row r="36" spans="2:12" ht="15.75" thickBot="1">
      <c r="B36" s="14"/>
      <c r="C36" s="28" t="s">
        <v>84</v>
      </c>
      <c r="D36" s="40"/>
      <c r="E36" s="30">
        <v>1.5</v>
      </c>
      <c r="F36" s="30">
        <f t="shared" si="0"/>
        <v>91.130715</v>
      </c>
      <c r="G36" s="15">
        <f>F36+F35+F34</f>
        <v>924.0654500999999</v>
      </c>
      <c r="H36" s="14"/>
      <c r="I36" s="14"/>
      <c r="J36" s="14"/>
      <c r="K36" s="14"/>
      <c r="L36" s="14"/>
    </row>
    <row r="37" spans="2:12" ht="15.75" thickBot="1">
      <c r="B37" s="33" t="s">
        <v>38</v>
      </c>
      <c r="C37" s="49" t="s">
        <v>49</v>
      </c>
      <c r="D37" s="29" t="s">
        <v>13</v>
      </c>
      <c r="E37" s="30"/>
      <c r="F37" s="30">
        <f t="shared" si="0"/>
        <v>0</v>
      </c>
      <c r="G37" s="15"/>
      <c r="H37" s="46"/>
      <c r="I37" s="14"/>
      <c r="J37" s="14"/>
      <c r="K37" s="48" t="s">
        <v>86</v>
      </c>
      <c r="L37" t="s">
        <v>50</v>
      </c>
    </row>
    <row r="38" spans="2:12" ht="15">
      <c r="B38" s="2" t="s">
        <v>87</v>
      </c>
      <c r="C38" s="25" t="s">
        <v>88</v>
      </c>
      <c r="D38" s="26" t="s">
        <v>13</v>
      </c>
      <c r="E38" s="51">
        <v>8.9</v>
      </c>
      <c r="F38" s="11">
        <f t="shared" si="0"/>
        <v>540.708909</v>
      </c>
      <c r="G38" s="24"/>
      <c r="H38" s="2"/>
      <c r="I38" s="2"/>
      <c r="J38" s="2"/>
      <c r="K38" s="2"/>
      <c r="L38" s="2"/>
    </row>
    <row r="39" spans="2:12" ht="15">
      <c r="B39" s="2"/>
      <c r="C39" s="25" t="s">
        <v>89</v>
      </c>
      <c r="D39" s="41"/>
      <c r="E39" s="27">
        <v>1</v>
      </c>
      <c r="F39" s="11">
        <f t="shared" si="0"/>
        <v>60.753809999999994</v>
      </c>
      <c r="G39" s="24"/>
      <c r="H39" s="2"/>
      <c r="I39" s="2"/>
      <c r="J39" s="2"/>
      <c r="K39" s="2"/>
      <c r="L39" s="2"/>
    </row>
    <row r="40" spans="2:12" ht="15">
      <c r="B40" s="2"/>
      <c r="C40" s="25" t="s">
        <v>89</v>
      </c>
      <c r="D40" s="41"/>
      <c r="E40" s="27">
        <v>1</v>
      </c>
      <c r="F40" s="11">
        <f t="shared" si="0"/>
        <v>60.753809999999994</v>
      </c>
      <c r="G40" s="24"/>
      <c r="H40" s="2"/>
      <c r="I40" s="2"/>
      <c r="J40" s="2"/>
      <c r="K40" s="2"/>
      <c r="L40" s="2"/>
    </row>
    <row r="41" spans="2:12" ht="15">
      <c r="B41" s="2"/>
      <c r="C41" s="25" t="s">
        <v>84</v>
      </c>
      <c r="D41" s="41"/>
      <c r="E41" s="27">
        <v>1.5</v>
      </c>
      <c r="F41" s="11">
        <f t="shared" si="0"/>
        <v>91.130715</v>
      </c>
      <c r="G41" s="24"/>
      <c r="H41" s="2"/>
      <c r="I41" s="2"/>
      <c r="J41" s="2"/>
      <c r="K41" s="2"/>
      <c r="L41" s="2"/>
    </row>
    <row r="42" spans="2:12" ht="15">
      <c r="B42" s="2"/>
      <c r="C42" s="25" t="s">
        <v>84</v>
      </c>
      <c r="D42" s="41"/>
      <c r="E42" s="27">
        <v>1.5</v>
      </c>
      <c r="F42" s="11">
        <f t="shared" si="0"/>
        <v>91.130715</v>
      </c>
      <c r="G42" s="24"/>
      <c r="H42" s="2"/>
      <c r="I42" s="2"/>
      <c r="J42" s="2"/>
      <c r="K42" s="2"/>
      <c r="L42" s="2"/>
    </row>
    <row r="43" spans="2:12" ht="15">
      <c r="B43" s="2"/>
      <c r="C43" s="25" t="s">
        <v>90</v>
      </c>
      <c r="D43" s="41"/>
      <c r="E43" s="27">
        <v>1.5</v>
      </c>
      <c r="F43" s="11">
        <f t="shared" si="0"/>
        <v>91.130715</v>
      </c>
      <c r="G43" s="24"/>
      <c r="H43" s="2"/>
      <c r="I43" s="2"/>
      <c r="J43" s="2"/>
      <c r="K43" s="2"/>
      <c r="L43" s="2"/>
    </row>
    <row r="44" spans="2:12" ht="15">
      <c r="B44" s="2"/>
      <c r="C44" s="25" t="s">
        <v>91</v>
      </c>
      <c r="D44" s="41"/>
      <c r="E44" s="27">
        <v>1.5</v>
      </c>
      <c r="F44" s="11">
        <f t="shared" si="0"/>
        <v>91.130715</v>
      </c>
      <c r="G44" s="24"/>
      <c r="H44" s="2"/>
      <c r="I44" s="2"/>
      <c r="J44" s="2"/>
      <c r="K44" s="2"/>
      <c r="L44" s="2"/>
    </row>
    <row r="45" spans="2:12" ht="15.75" thickBot="1">
      <c r="B45" s="14"/>
      <c r="C45" s="28" t="s">
        <v>92</v>
      </c>
      <c r="D45" s="40"/>
      <c r="E45" s="30">
        <v>1.2</v>
      </c>
      <c r="F45" s="30">
        <f t="shared" si="0"/>
        <v>72.904572</v>
      </c>
      <c r="G45" s="15">
        <f>F45+F44+F43+F42+F41+F40+F39+F38</f>
        <v>1099.643961</v>
      </c>
      <c r="H45" s="14"/>
      <c r="I45" s="14"/>
      <c r="J45" s="14"/>
      <c r="K45" s="14"/>
      <c r="L45" s="14"/>
    </row>
    <row r="46" spans="2:12" ht="15.75" thickBot="1">
      <c r="B46" s="33" t="s">
        <v>93</v>
      </c>
      <c r="C46" s="34" t="s">
        <v>94</v>
      </c>
      <c r="D46" s="31"/>
      <c r="E46" s="32">
        <v>11.15</v>
      </c>
      <c r="F46" s="30">
        <f t="shared" si="0"/>
        <v>677.4049814999998</v>
      </c>
      <c r="G46" s="18">
        <f>F46</f>
        <v>677.4049814999998</v>
      </c>
      <c r="H46" s="33"/>
      <c r="I46" s="33"/>
      <c r="J46" s="33"/>
      <c r="K46" s="33"/>
      <c r="L46" s="33"/>
    </row>
    <row r="47" spans="2:12" ht="15">
      <c r="B47" s="2"/>
      <c r="C47" s="25"/>
      <c r="D47" s="41"/>
      <c r="E47" s="27"/>
      <c r="F47" s="27"/>
      <c r="G47" s="24"/>
      <c r="H47" s="2"/>
      <c r="I47" s="2"/>
      <c r="J47" s="2"/>
      <c r="K47" s="2"/>
      <c r="L47" s="2"/>
    </row>
    <row r="48" spans="2:12" ht="15">
      <c r="B48" s="2"/>
      <c r="C48" s="25"/>
      <c r="D48" s="41"/>
      <c r="E48" s="27"/>
      <c r="F48" s="27"/>
      <c r="G48" s="24"/>
      <c r="H48" s="2"/>
      <c r="I48" s="2"/>
      <c r="J48" s="2"/>
      <c r="K48" s="2"/>
      <c r="L48" s="2"/>
    </row>
    <row r="49" spans="2:12" ht="15">
      <c r="B49" s="2"/>
      <c r="C49" s="25"/>
      <c r="D49" s="41"/>
      <c r="E49" s="27"/>
      <c r="F49" s="27"/>
      <c r="G49" s="24"/>
      <c r="H49" s="2"/>
      <c r="I49" s="2"/>
      <c r="J49" s="2"/>
      <c r="K49" s="2"/>
      <c r="L49" s="2"/>
    </row>
    <row r="50" spans="2:12" ht="15">
      <c r="B50" s="2"/>
      <c r="C50" s="25"/>
      <c r="D50" s="41"/>
      <c r="E50" s="27"/>
      <c r="F50" s="27"/>
      <c r="G50" s="24"/>
      <c r="H50" s="2"/>
      <c r="I50" s="2"/>
      <c r="J50" s="2"/>
      <c r="K50" s="2"/>
      <c r="L50" s="2"/>
    </row>
  </sheetData>
  <sheetProtection/>
  <autoFilter ref="B1:I1"/>
  <hyperlinks>
    <hyperlink ref="C37" r:id="rId1" display="http://www.wholesale-lingerie.cn/Overbust-Black-Satin-Corset-p877.shtml"/>
  </hyperlinks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0"/>
  <sheetViews>
    <sheetView workbookViewId="0" topLeftCell="A1">
      <selection activeCell="E20" sqref="E20"/>
    </sheetView>
  </sheetViews>
  <sheetFormatPr defaultColWidth="9.140625" defaultRowHeight="15"/>
  <cols>
    <col min="1" max="1" width="18.421875" style="0" customWidth="1"/>
    <col min="2" max="2" width="27.8515625" style="0" customWidth="1"/>
  </cols>
  <sheetData>
    <row r="2" spans="2:4" ht="15">
      <c r="B2" t="s">
        <v>39</v>
      </c>
      <c r="D2">
        <v>55.5</v>
      </c>
    </row>
    <row r="3" spans="2:4" ht="15">
      <c r="B3" t="s">
        <v>40</v>
      </c>
      <c r="D3">
        <v>235</v>
      </c>
    </row>
    <row r="4" spans="2:4" ht="15">
      <c r="B4" t="s">
        <v>41</v>
      </c>
      <c r="D4">
        <v>240</v>
      </c>
    </row>
    <row r="6" spans="2:4" ht="15">
      <c r="B6" t="s">
        <v>42</v>
      </c>
      <c r="D6">
        <v>390</v>
      </c>
    </row>
    <row r="7" spans="2:4" ht="15">
      <c r="B7" t="s">
        <v>43</v>
      </c>
      <c r="D7">
        <v>290</v>
      </c>
    </row>
    <row r="8" spans="2:4" ht="15">
      <c r="B8" t="s">
        <v>44</v>
      </c>
      <c r="D8">
        <v>245</v>
      </c>
    </row>
    <row r="9" spans="2:4" ht="15">
      <c r="B9" t="s">
        <v>45</v>
      </c>
      <c r="D9">
        <v>55.5</v>
      </c>
    </row>
    <row r="10" ht="15">
      <c r="D10">
        <f>SUM(D2:D9)</f>
        <v>1511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A1">
      <selection activeCell="H19" sqref="H19"/>
    </sheetView>
  </sheetViews>
  <sheetFormatPr defaultColWidth="9.140625" defaultRowHeight="15"/>
  <sheetData>
    <row r="1" spans="2:7" s="7" customFormat="1" ht="15.75">
      <c r="B1" s="4"/>
      <c r="C1" s="17" t="s">
        <v>14</v>
      </c>
      <c r="D1" s="8" t="s">
        <v>15</v>
      </c>
      <c r="E1" s="10">
        <v>499</v>
      </c>
      <c r="F1" s="10">
        <f>E1*0.9</f>
        <v>449.1</v>
      </c>
      <c r="G1" s="13"/>
    </row>
    <row r="2" spans="2:7" s="7" customFormat="1" ht="15.75">
      <c r="B2" s="4"/>
      <c r="C2" s="17" t="s">
        <v>14</v>
      </c>
      <c r="D2" s="8" t="s">
        <v>15</v>
      </c>
      <c r="E2" s="10">
        <v>499</v>
      </c>
      <c r="F2" s="10">
        <f>E2*0.9</f>
        <v>449.1</v>
      </c>
      <c r="G2" s="13"/>
    </row>
    <row r="3" spans="3:8" s="7" customFormat="1" ht="15.75">
      <c r="C3" s="21" t="s">
        <v>16</v>
      </c>
      <c r="D3" s="8" t="s">
        <v>11</v>
      </c>
      <c r="E3" s="10">
        <v>830</v>
      </c>
      <c r="F3" s="10">
        <v>765</v>
      </c>
      <c r="G3" s="13"/>
      <c r="H3" s="7" t="s">
        <v>27</v>
      </c>
    </row>
    <row r="4" spans="3:7" s="7" customFormat="1" ht="15.75">
      <c r="C4" s="17" t="s">
        <v>17</v>
      </c>
      <c r="D4" s="8" t="s">
        <v>11</v>
      </c>
      <c r="E4" s="10">
        <v>599</v>
      </c>
      <c r="F4" s="10">
        <f>E4*0.9</f>
        <v>539.1</v>
      </c>
      <c r="G4" s="13"/>
    </row>
    <row r="5" spans="3:7" s="7" customFormat="1" ht="15.75">
      <c r="C5" s="17" t="s">
        <v>17</v>
      </c>
      <c r="D5" s="8" t="s">
        <v>10</v>
      </c>
      <c r="E5" s="10">
        <v>599</v>
      </c>
      <c r="F5" s="10">
        <f>E5*0.9</f>
        <v>539.1</v>
      </c>
      <c r="G5" s="13"/>
    </row>
    <row r="6" spans="3:7" s="7" customFormat="1" ht="15.75">
      <c r="C6" s="17" t="s">
        <v>18</v>
      </c>
      <c r="D6" s="8" t="s">
        <v>12</v>
      </c>
      <c r="E6" s="10">
        <v>570</v>
      </c>
      <c r="F6" s="10">
        <f aca="true" t="shared" si="0" ref="F6:F12">E6*0.85</f>
        <v>484.5</v>
      </c>
      <c r="G6" s="13"/>
    </row>
    <row r="7" spans="3:8" s="7" customFormat="1" ht="15.75">
      <c r="C7" s="21" t="s">
        <v>20</v>
      </c>
      <c r="D7" s="8"/>
      <c r="E7" s="10">
        <v>675</v>
      </c>
      <c r="F7" s="10">
        <f t="shared" si="0"/>
        <v>573.75</v>
      </c>
      <c r="G7" s="13"/>
      <c r="H7" s="7" t="s">
        <v>26</v>
      </c>
    </row>
    <row r="8" spans="3:7" s="7" customFormat="1" ht="15.75">
      <c r="C8" s="20" t="s">
        <v>23</v>
      </c>
      <c r="D8" s="8"/>
      <c r="E8" s="10">
        <v>450</v>
      </c>
      <c r="F8" s="10">
        <f t="shared" si="0"/>
        <v>382.5</v>
      </c>
      <c r="G8" s="13"/>
    </row>
    <row r="9" spans="3:7" s="7" customFormat="1" ht="15.75">
      <c r="C9" s="20" t="s">
        <v>24</v>
      </c>
      <c r="D9" s="8"/>
      <c r="E9" s="10">
        <v>360</v>
      </c>
      <c r="F9" s="10">
        <f t="shared" si="0"/>
        <v>306</v>
      </c>
      <c r="G9" s="13"/>
    </row>
    <row r="10" spans="3:7" s="7" customFormat="1" ht="15.75">
      <c r="C10" s="20" t="s">
        <v>19</v>
      </c>
      <c r="D10" s="8"/>
      <c r="E10" s="10">
        <v>315</v>
      </c>
      <c r="F10" s="10">
        <f t="shared" si="0"/>
        <v>267.75</v>
      </c>
      <c r="G10" s="13"/>
    </row>
    <row r="11" spans="3:7" s="7" customFormat="1" ht="15.75">
      <c r="C11" s="20" t="s">
        <v>22</v>
      </c>
      <c r="D11" s="8"/>
      <c r="E11" s="10">
        <v>135</v>
      </c>
      <c r="F11" s="10">
        <f t="shared" si="0"/>
        <v>114.75</v>
      </c>
      <c r="G11" s="13"/>
    </row>
    <row r="12" spans="3:7" s="7" customFormat="1" ht="15.75">
      <c r="C12" s="20" t="s">
        <v>21</v>
      </c>
      <c r="D12" s="8"/>
      <c r="E12" s="10">
        <v>450</v>
      </c>
      <c r="F12" s="10">
        <f t="shared" si="0"/>
        <v>382.5</v>
      </c>
      <c r="G12" s="13"/>
    </row>
    <row r="13" spans="3:6" ht="15.75">
      <c r="C13" s="22">
        <v>9424</v>
      </c>
      <c r="D13" s="22" t="s">
        <v>12</v>
      </c>
      <c r="E13" s="19">
        <v>455</v>
      </c>
      <c r="F13" s="19">
        <v>410</v>
      </c>
    </row>
    <row r="14" spans="3:6" ht="15.75">
      <c r="C14" s="23" t="s">
        <v>25</v>
      </c>
      <c r="D14" s="22" t="s">
        <v>12</v>
      </c>
      <c r="E14" s="19">
        <v>555</v>
      </c>
      <c r="F14">
        <v>540</v>
      </c>
    </row>
    <row r="15" spans="6:8" ht="15">
      <c r="F15">
        <v>5304.95</v>
      </c>
      <c r="G15">
        <v>6210</v>
      </c>
      <c r="H15">
        <f>G15-F15</f>
        <v>905.0500000000002</v>
      </c>
    </row>
    <row r="16" spans="3:6" ht="15.75">
      <c r="C16" t="s">
        <v>28</v>
      </c>
      <c r="E16" s="19">
        <v>830</v>
      </c>
      <c r="F16">
        <v>765</v>
      </c>
    </row>
    <row r="17" spans="3:6" ht="15.75">
      <c r="C17" t="s">
        <v>29</v>
      </c>
      <c r="E17" s="19">
        <v>600</v>
      </c>
      <c r="F17">
        <f>E17*0.9</f>
        <v>540</v>
      </c>
    </row>
    <row r="18" spans="3:8" ht="15.75">
      <c r="C18" t="s">
        <v>30</v>
      </c>
      <c r="E18" s="19">
        <v>455</v>
      </c>
      <c r="F18">
        <f>E18*0.9</f>
        <v>409.5</v>
      </c>
      <c r="H18">
        <f>H15-F16-F17-F18</f>
        <v>-809.4499999999998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Yekaterina</cp:lastModifiedBy>
  <cp:lastPrinted>2009-09-01T14:49:04Z</cp:lastPrinted>
  <dcterms:created xsi:type="dcterms:W3CDTF">2009-06-04T04:01:41Z</dcterms:created>
  <dcterms:modified xsi:type="dcterms:W3CDTF">2010-11-23T15:09:13Z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