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1725" windowWidth="12885" windowHeight="8505" activeTab="0"/>
  </bookViews>
  <sheets>
    <sheet name="Лист3" sheetId="1" r:id="rId1"/>
  </sheets>
  <definedNames>
    <definedName name="_xlnm._FilterDatabase" localSheetId="0" hidden="1">'Лист3'!$A$1:$J$65</definedName>
  </definedNames>
  <calcPr fullCalcOnLoad="1" refMode="R1C1"/>
</workbook>
</file>

<file path=xl/comments1.xml><?xml version="1.0" encoding="utf-8"?>
<comments xmlns="http://schemas.openxmlformats.org/spreadsheetml/2006/main">
  <authors>
    <author>Varvara</author>
  </authors>
  <commentList>
    <comment ref="J1" authorId="0">
      <text>
        <r>
          <rPr>
            <b/>
            <sz val="8"/>
            <rFont val="Tahoma"/>
            <family val="2"/>
          </rPr>
          <t>Varvara: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"-" должны вы мне
"+" должна я вам</t>
        </r>
      </text>
    </comment>
  </commentList>
</comments>
</file>

<file path=xl/sharedStrings.xml><?xml version="1.0" encoding="utf-8"?>
<sst xmlns="http://schemas.openxmlformats.org/spreadsheetml/2006/main" count="140" uniqueCount="80">
  <si>
    <t>Ник</t>
  </si>
  <si>
    <t>Заказ</t>
  </si>
  <si>
    <t>Сумма без орг</t>
  </si>
  <si>
    <t>Сумма орг%</t>
  </si>
  <si>
    <t>Раскиданная сумма 
(пристрой)</t>
  </si>
  <si>
    <t>Итого</t>
  </si>
  <si>
    <t>Оплачено</t>
  </si>
  <si>
    <t>Долг</t>
  </si>
  <si>
    <t>Доставка</t>
  </si>
  <si>
    <t>Итог</t>
  </si>
  <si>
    <t>Коврик массажный</t>
  </si>
  <si>
    <t>Шарик массажный</t>
  </si>
  <si>
    <t>Стельки детские ортопедические (выкладка сводов №2), 150 мм</t>
  </si>
  <si>
    <t>Стельки детские ортопедические (выкладка сводов №2), 160 мм</t>
  </si>
  <si>
    <t>Стельки детские ортопедические (выкладка сводов №2), 170 мм</t>
  </si>
  <si>
    <t>Стельки детские ортопедические с двумя бортами и супинатором пятки, 150мм</t>
  </si>
  <si>
    <t>Туфли детские ортопедические, комнатные (тапочки), синие, 155 мм</t>
  </si>
  <si>
    <t>Стельки детские ортопедические (выкладка сводов №2), 140 мм</t>
  </si>
  <si>
    <t>Туфли детские ортопедические, комнатные (тапочки), синие, 175 мм</t>
  </si>
  <si>
    <t>Lera&amp;Kiryusha</t>
  </si>
  <si>
    <t>Стельки детские ортопедические (выкладка сводов №2), покрытие: фланель, 180 мм</t>
  </si>
  <si>
    <t>Стельки детские ортопедические (выкладка сводов №2), 220 мм</t>
  </si>
  <si>
    <t>Мармеладная</t>
  </si>
  <si>
    <t>Стельки детские ортопедические с двумя бортами и супинатором пятки, 160мм</t>
  </si>
  <si>
    <t>Стельки детские ортопедические (выкладка сводов №2), 210 мм</t>
  </si>
  <si>
    <t>Туфли детские ортопедические, комнатные (тапочки), красные, 150 мм</t>
  </si>
  <si>
    <t>Стельки детские ортопедические (выкладка сводов №1), 150мм</t>
  </si>
  <si>
    <t>Виноградина</t>
  </si>
  <si>
    <t>Туфли детские ортопедические, комнатные (тапочки), красные, 110 мм</t>
  </si>
  <si>
    <t>Туфли детские ортопедические, комнатные (тапочки), красные, 145 мм</t>
  </si>
  <si>
    <t>Туфли детские ортопедические, комнатные (тапочки), синие, 135 мм</t>
  </si>
  <si>
    <t>Юлия Галяпина</t>
  </si>
  <si>
    <t>аамбагси</t>
  </si>
  <si>
    <t>galia</t>
  </si>
  <si>
    <t>Стельки детские ортопедические (выкладка сводов №2), покрытие: фланель, 170 мм</t>
  </si>
  <si>
    <t>Ксеня!</t>
  </si>
  <si>
    <t>Туфли детские ортопедические, комнатные (тапочки), синие, 145 мм</t>
  </si>
  <si>
    <t>Enigmma</t>
  </si>
  <si>
    <t>Серебринка</t>
  </si>
  <si>
    <t>Эмилия 111</t>
  </si>
  <si>
    <t>Стельки детские ортопедические при приведении переднего отдела, 170 мм</t>
  </si>
  <si>
    <t>Стельки Санита Гигиенические дезодорированные на каждый день, р-р 42</t>
  </si>
  <si>
    <t>Невидимка, р-р 38</t>
  </si>
  <si>
    <t>илюсик</t>
  </si>
  <si>
    <t>Туфли детские ортопедические, комнатные (тапочки), синие, 120 мм</t>
  </si>
  <si>
    <t>Туфли детские ортопедические, комнатные (тапочки), синие, 130 мм</t>
  </si>
  <si>
    <t>kit-</t>
  </si>
  <si>
    <t>Стельки детские ортопедические при приведении переднего отдела, 160 мм</t>
  </si>
  <si>
    <t>IcY</t>
  </si>
  <si>
    <t>Стельки детские ортопедические (выкладка сводов №2), покрытие: фланель, 160 мм</t>
  </si>
  <si>
    <t>Люкс (черные), р-р 38</t>
  </si>
  <si>
    <t>hamster</t>
  </si>
  <si>
    <t>Туфли детские ортопедические, комнатные (тапочки), без ортопедической стельки,  красные, 135 мм</t>
  </si>
  <si>
    <t>Туфли детские ортопедические, комнатные (тапочки), без ортопедической стельки,  красные, 145 мм</t>
  </si>
  <si>
    <t>Туфли детские ортопедические, комнатные (тапочки), без ортопедической стельки,  красные, 150 мм</t>
  </si>
  <si>
    <t>Стельки детские ортопедические с двумя бортами и супинатором пятки, 140мм</t>
  </si>
  <si>
    <t>Стельки детские ортопедические (выкладка сводов №2), 180 мм</t>
  </si>
  <si>
    <t xml:space="preserve">Антончик </t>
  </si>
  <si>
    <t>Мурашечка</t>
  </si>
  <si>
    <t>Katerin-84</t>
  </si>
  <si>
    <t>Нимфа, р-р 39</t>
  </si>
  <si>
    <t>Пяткоудерживатели(гель)</t>
  </si>
  <si>
    <t>Туфли детские ортопедические, комнатные (тапочки), красные, 130 мм</t>
  </si>
  <si>
    <t>КсенечкаЮ</t>
  </si>
  <si>
    <t>Туфли детские ортопедические, комнатные (тапочки), без ортопедической стельки,  красные, 190 мм</t>
  </si>
  <si>
    <t>Туфли детские ортопедические, комнатные (тапочки), без ортопедической стельки,  красные, 195 мм</t>
  </si>
  <si>
    <t>Стельки детские ортопедические (выкладка сводов №2), 200мм</t>
  </si>
  <si>
    <t>Стельки детские ортопедические с двумя бортами и супинатором пятки, 195мм</t>
  </si>
  <si>
    <t>Стельки детские ортопедические при приведении переднего отдела, 210 мм</t>
  </si>
  <si>
    <t>Стельки детские ортопедические (выкладка сводов №2), покрытие: фланель, 200 мм</t>
  </si>
  <si>
    <t>Olesechka M</t>
  </si>
  <si>
    <t>Стрекоза1505</t>
  </si>
  <si>
    <t>Стельки детские ортопедические (выкладка сводов №1), 170мм</t>
  </si>
  <si>
    <t>Туфли детские ортопедические, комнатные (тапочки), без ортопедической стельки,  красные, 185 мм</t>
  </si>
  <si>
    <t>Стельки Танго Люкс, р-р 37</t>
  </si>
  <si>
    <t>Стельки Танго ( для открытой обуви), р-р 38/39</t>
  </si>
  <si>
    <t>Стельки детские ортопедические (выкладка сводов №1), 160мм</t>
  </si>
  <si>
    <t>Туфли детские ортопедические, комнатные (тапочки), красные, 160 мм</t>
  </si>
  <si>
    <t>JS23</t>
  </si>
  <si>
    <t>Стельки детские ортопедические (выкладка сводов №2), 140мм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</si>
</sst>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84" fontId="9" fillId="0" borderId="0" xfId="0" applyNumberFormat="1" applyFont="1" applyAlignment="1">
      <alignment/>
    </xf>
    <xf numFmtId="0" fontId="8" fillId="0" borderId="0" xfId="0" applyFont="1" applyAlignment="1">
      <alignment/>
    </xf>
    <xf numFmtId="1" fontId="9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wrapText="1"/>
    </xf>
    <xf numFmtId="184" fontId="7" fillId="0" borderId="12" xfId="0" applyNumberFormat="1" applyFont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9" fillId="0" borderId="13" xfId="0" applyFont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84" fontId="7" fillId="0" borderId="13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1" fontId="9" fillId="0" borderId="13" xfId="0" applyNumberFormat="1" applyFont="1" applyFill="1" applyBorder="1" applyAlignment="1">
      <alignment horizontal="right" vertical="center" wrapText="1"/>
    </xf>
    <xf numFmtId="1" fontId="7" fillId="0" borderId="13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7" fillId="0" borderId="13" xfId="0" applyFont="1" applyBorder="1" applyAlignment="1">
      <alignment/>
    </xf>
    <xf numFmtId="0" fontId="45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left" wrapText="1"/>
    </xf>
    <xf numFmtId="0" fontId="9" fillId="0" borderId="13" xfId="0" applyFont="1" applyBorder="1" applyAlignment="1">
      <alignment/>
    </xf>
    <xf numFmtId="184" fontId="9" fillId="0" borderId="13" xfId="0" applyNumberFormat="1" applyFont="1" applyBorder="1" applyAlignment="1">
      <alignment/>
    </xf>
    <xf numFmtId="184" fontId="7" fillId="0" borderId="13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41" fontId="9" fillId="0" borderId="13" xfId="0" applyNumberFormat="1" applyFont="1" applyFill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9" fillId="0" borderId="13" xfId="0" applyFont="1" applyFill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9" fillId="0" borderId="15" xfId="0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right" wrapText="1"/>
    </xf>
    <xf numFmtId="0" fontId="9" fillId="0" borderId="13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1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45" fillId="0" borderId="13" xfId="0" applyFont="1" applyBorder="1" applyAlignment="1">
      <alignment/>
    </xf>
    <xf numFmtId="1" fontId="45" fillId="0" borderId="13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37">
      <selection activeCell="C68" sqref="C68"/>
    </sheetView>
  </sheetViews>
  <sheetFormatPr defaultColWidth="9.140625" defaultRowHeight="12.75"/>
  <cols>
    <col min="1" max="1" width="28.7109375" style="3" customWidth="1"/>
    <col min="2" max="2" width="44.140625" style="3" customWidth="1"/>
    <col min="3" max="3" width="18.00390625" style="44" customWidth="1"/>
    <col min="4" max="4" width="15.28125" style="44" customWidth="1"/>
    <col min="5" max="5" width="27.8515625" style="3" hidden="1" customWidth="1"/>
    <col min="6" max="6" width="14.28125" style="4" customWidth="1"/>
    <col min="7" max="7" width="15.00390625" style="5" customWidth="1"/>
    <col min="8" max="8" width="11.00390625" style="6" customWidth="1"/>
    <col min="9" max="9" width="15.00390625" style="3" customWidth="1"/>
    <col min="10" max="10" width="10.28125" style="6" customWidth="1"/>
  </cols>
  <sheetData>
    <row r="1" spans="1:10" ht="31.5">
      <c r="A1" s="7" t="s">
        <v>0</v>
      </c>
      <c r="B1" s="8" t="s">
        <v>1</v>
      </c>
      <c r="C1" s="35" t="s">
        <v>2</v>
      </c>
      <c r="D1" s="36" t="s">
        <v>3</v>
      </c>
      <c r="E1" s="9" t="s">
        <v>4</v>
      </c>
      <c r="F1" s="10" t="s">
        <v>5</v>
      </c>
      <c r="G1" s="11" t="s">
        <v>6</v>
      </c>
      <c r="H1" s="12" t="s">
        <v>7</v>
      </c>
      <c r="I1" s="13" t="s">
        <v>8</v>
      </c>
      <c r="J1" s="14" t="s">
        <v>9</v>
      </c>
    </row>
    <row r="2" spans="1:10" s="1" customFormat="1" ht="29.25" customHeight="1">
      <c r="A2" s="17" t="s">
        <v>27</v>
      </c>
      <c r="B2" s="15" t="s">
        <v>28</v>
      </c>
      <c r="C2" s="37">
        <v>215</v>
      </c>
      <c r="D2" s="38">
        <f aca="true" t="shared" si="0" ref="D2:D23">C2*0.15</f>
        <v>32.25</v>
      </c>
      <c r="E2" s="20"/>
      <c r="F2" s="21"/>
      <c r="G2" s="22"/>
      <c r="H2" s="23">
        <f aca="true" t="shared" si="1" ref="H2:H8">G2-F2</f>
        <v>0</v>
      </c>
      <c r="I2" s="19"/>
      <c r="J2" s="24">
        <f aca="true" t="shared" si="2" ref="J2:J8">H2-I2</f>
        <v>0</v>
      </c>
    </row>
    <row r="3" spans="1:10" s="1" customFormat="1" ht="29.25" customHeight="1">
      <c r="A3" s="17" t="s">
        <v>27</v>
      </c>
      <c r="B3" s="15" t="s">
        <v>29</v>
      </c>
      <c r="C3" s="37">
        <v>215</v>
      </c>
      <c r="D3" s="38">
        <f t="shared" si="0"/>
        <v>32.25</v>
      </c>
      <c r="E3" s="20"/>
      <c r="F3" s="21"/>
      <c r="G3" s="22"/>
      <c r="H3" s="23">
        <f t="shared" si="1"/>
        <v>0</v>
      </c>
      <c r="I3" s="19"/>
      <c r="J3" s="24">
        <f t="shared" si="2"/>
        <v>0</v>
      </c>
    </row>
    <row r="4" spans="1:10" s="1" customFormat="1" ht="29.25" customHeight="1">
      <c r="A4" s="17" t="s">
        <v>27</v>
      </c>
      <c r="B4" s="15" t="s">
        <v>30</v>
      </c>
      <c r="C4" s="37">
        <v>215</v>
      </c>
      <c r="D4" s="38">
        <f t="shared" si="0"/>
        <v>32.25</v>
      </c>
      <c r="E4" s="20"/>
      <c r="F4" s="21"/>
      <c r="G4" s="22"/>
      <c r="H4" s="23">
        <f t="shared" si="1"/>
        <v>0</v>
      </c>
      <c r="I4" s="19"/>
      <c r="J4" s="24">
        <f t="shared" si="2"/>
        <v>0</v>
      </c>
    </row>
    <row r="5" spans="1:10" s="1" customFormat="1" ht="29.25" customHeight="1">
      <c r="A5" s="17" t="s">
        <v>27</v>
      </c>
      <c r="B5" s="15" t="s">
        <v>16</v>
      </c>
      <c r="C5" s="37">
        <v>221</v>
      </c>
      <c r="D5" s="38">
        <f t="shared" si="0"/>
        <v>33.15</v>
      </c>
      <c r="E5" s="20"/>
      <c r="F5" s="21">
        <f>C2+D2+C3+D3+C4+D4+C5+D5</f>
        <v>995.9</v>
      </c>
      <c r="G5" s="22">
        <v>1000</v>
      </c>
      <c r="H5" s="23">
        <f t="shared" si="1"/>
        <v>4.100000000000023</v>
      </c>
      <c r="I5" s="19">
        <v>24</v>
      </c>
      <c r="J5" s="24">
        <f t="shared" si="2"/>
        <v>-19.899999999999977</v>
      </c>
    </row>
    <row r="6" spans="1:10" s="1" customFormat="1" ht="29.25" customHeight="1" hidden="1">
      <c r="A6" s="17" t="s">
        <v>31</v>
      </c>
      <c r="B6" s="16" t="s">
        <v>12</v>
      </c>
      <c r="C6" s="39">
        <v>175</v>
      </c>
      <c r="D6" s="38">
        <f t="shared" si="0"/>
        <v>26.25</v>
      </c>
      <c r="E6" s="20"/>
      <c r="F6" s="21">
        <f>C6+D6</f>
        <v>201.25</v>
      </c>
      <c r="G6" s="22">
        <v>210</v>
      </c>
      <c r="H6" s="23">
        <f t="shared" si="1"/>
        <v>8.75</v>
      </c>
      <c r="I6" s="19">
        <v>8</v>
      </c>
      <c r="J6" s="24">
        <f t="shared" si="2"/>
        <v>0.75</v>
      </c>
    </row>
    <row r="7" spans="1:10" s="1" customFormat="1" ht="29.25" customHeight="1" hidden="1">
      <c r="A7" s="17" t="s">
        <v>32</v>
      </c>
      <c r="B7" s="16" t="s">
        <v>24</v>
      </c>
      <c r="C7" s="39">
        <v>175</v>
      </c>
      <c r="D7" s="40">
        <f t="shared" si="0"/>
        <v>26.25</v>
      </c>
      <c r="E7" s="20"/>
      <c r="F7" s="21"/>
      <c r="G7" s="27"/>
      <c r="H7" s="23">
        <f t="shared" si="1"/>
        <v>0</v>
      </c>
      <c r="I7" s="19"/>
      <c r="J7" s="24">
        <f t="shared" si="2"/>
        <v>0</v>
      </c>
    </row>
    <row r="8" spans="1:10" s="1" customFormat="1" ht="29.25" customHeight="1" hidden="1">
      <c r="A8" s="17" t="s">
        <v>32</v>
      </c>
      <c r="B8" s="16" t="s">
        <v>21</v>
      </c>
      <c r="C8" s="39">
        <v>175</v>
      </c>
      <c r="D8" s="40">
        <f t="shared" si="0"/>
        <v>26.25</v>
      </c>
      <c r="E8" s="20"/>
      <c r="F8" s="21">
        <f>C7+D7+C8+D8</f>
        <v>402.5</v>
      </c>
      <c r="G8" s="22">
        <v>410</v>
      </c>
      <c r="H8" s="23">
        <f t="shared" si="1"/>
        <v>7.5</v>
      </c>
      <c r="I8" s="19">
        <v>16</v>
      </c>
      <c r="J8" s="24">
        <f t="shared" si="2"/>
        <v>-8.5</v>
      </c>
    </row>
    <row r="9" spans="1:10" s="1" customFormat="1" ht="29.25" customHeight="1" hidden="1">
      <c r="A9" s="17" t="s">
        <v>33</v>
      </c>
      <c r="B9" s="16" t="s">
        <v>14</v>
      </c>
      <c r="C9" s="39">
        <v>175</v>
      </c>
      <c r="D9" s="40">
        <f t="shared" si="0"/>
        <v>26.25</v>
      </c>
      <c r="E9" s="25"/>
      <c r="F9" s="21"/>
      <c r="G9" s="22"/>
      <c r="H9" s="23">
        <f aca="true" t="shared" si="3" ref="H9:H24">G9-F9</f>
        <v>0</v>
      </c>
      <c r="I9" s="19"/>
      <c r="J9" s="24">
        <f aca="true" t="shared" si="4" ref="J9:J24">H9-I9</f>
        <v>0</v>
      </c>
    </row>
    <row r="10" spans="1:10" s="1" customFormat="1" ht="29.25" customHeight="1" hidden="1">
      <c r="A10" s="17" t="s">
        <v>33</v>
      </c>
      <c r="B10" s="16" t="s">
        <v>34</v>
      </c>
      <c r="C10" s="39">
        <v>175</v>
      </c>
      <c r="D10" s="38">
        <f t="shared" si="0"/>
        <v>26.25</v>
      </c>
      <c r="E10" s="25"/>
      <c r="F10" s="21">
        <f>C9+D9+C10+D10</f>
        <v>402.5</v>
      </c>
      <c r="G10" s="22">
        <v>405</v>
      </c>
      <c r="H10" s="23">
        <f t="shared" si="3"/>
        <v>2.5</v>
      </c>
      <c r="I10" s="19">
        <v>16</v>
      </c>
      <c r="J10" s="24">
        <f t="shared" si="4"/>
        <v>-13.5</v>
      </c>
    </row>
    <row r="11" spans="1:10" s="1" customFormat="1" ht="29.25" customHeight="1">
      <c r="A11" s="28" t="s">
        <v>35</v>
      </c>
      <c r="B11" s="15" t="s">
        <v>36</v>
      </c>
      <c r="C11" s="41">
        <v>215</v>
      </c>
      <c r="D11" s="38">
        <f t="shared" si="0"/>
        <v>32.25</v>
      </c>
      <c r="E11" s="25"/>
      <c r="F11" s="21">
        <f>C11+D11</f>
        <v>247.25</v>
      </c>
      <c r="G11" s="22">
        <v>250</v>
      </c>
      <c r="H11" s="23">
        <f t="shared" si="3"/>
        <v>2.75</v>
      </c>
      <c r="I11" s="19">
        <v>6</v>
      </c>
      <c r="J11" s="24">
        <f t="shared" si="4"/>
        <v>-3.25</v>
      </c>
    </row>
    <row r="12" spans="1:10" s="1" customFormat="1" ht="29.25" customHeight="1">
      <c r="A12" s="26" t="s">
        <v>37</v>
      </c>
      <c r="B12" s="15" t="s">
        <v>30</v>
      </c>
      <c r="C12" s="39">
        <v>215</v>
      </c>
      <c r="D12" s="38">
        <f t="shared" si="0"/>
        <v>32.25</v>
      </c>
      <c r="E12" s="25"/>
      <c r="F12" s="21"/>
      <c r="G12" s="22"/>
      <c r="H12" s="23">
        <f t="shared" si="3"/>
        <v>0</v>
      </c>
      <c r="I12" s="19"/>
      <c r="J12" s="24">
        <f t="shared" si="4"/>
        <v>0</v>
      </c>
    </row>
    <row r="13" spans="1:10" s="1" customFormat="1" ht="29.25" customHeight="1">
      <c r="A13" s="26" t="s">
        <v>37</v>
      </c>
      <c r="B13" s="15" t="s">
        <v>18</v>
      </c>
      <c r="C13" s="39">
        <v>221</v>
      </c>
      <c r="D13" s="38">
        <f t="shared" si="0"/>
        <v>33.15</v>
      </c>
      <c r="E13" s="25"/>
      <c r="F13" s="21">
        <f>C12+D12+C13+D13</f>
        <v>501.4</v>
      </c>
      <c r="G13" s="27">
        <v>500</v>
      </c>
      <c r="H13" s="23">
        <f>G13-F13</f>
        <v>-1.3999999999999773</v>
      </c>
      <c r="I13" s="19">
        <v>12</v>
      </c>
      <c r="J13" s="24">
        <f>H13-I13</f>
        <v>-13.399999999999977</v>
      </c>
    </row>
    <row r="14" spans="1:10" s="1" customFormat="1" ht="29.25" customHeight="1" hidden="1">
      <c r="A14" s="26" t="s">
        <v>38</v>
      </c>
      <c r="B14" s="16" t="s">
        <v>13</v>
      </c>
      <c r="C14" s="39">
        <v>175</v>
      </c>
      <c r="D14" s="38">
        <f t="shared" si="0"/>
        <v>26.25</v>
      </c>
      <c r="E14" s="25"/>
      <c r="F14" s="21">
        <f>C14+D14</f>
        <v>201.25</v>
      </c>
      <c r="G14" s="22">
        <v>210</v>
      </c>
      <c r="H14" s="23">
        <f>G14-F14</f>
        <v>8.75</v>
      </c>
      <c r="I14" s="19">
        <v>8</v>
      </c>
      <c r="J14" s="24">
        <f>H14-I14</f>
        <v>0.75</v>
      </c>
    </row>
    <row r="15" spans="1:10" s="1" customFormat="1" ht="29.25" customHeight="1" hidden="1">
      <c r="A15" s="26" t="s">
        <v>39</v>
      </c>
      <c r="B15" s="15" t="s">
        <v>40</v>
      </c>
      <c r="C15" s="37">
        <v>184</v>
      </c>
      <c r="D15" s="38">
        <f t="shared" si="0"/>
        <v>27.599999999999998</v>
      </c>
      <c r="E15" s="25"/>
      <c r="F15" s="21"/>
      <c r="G15" s="22"/>
      <c r="H15" s="23">
        <f t="shared" si="3"/>
        <v>0</v>
      </c>
      <c r="I15" s="19"/>
      <c r="J15" s="24">
        <f t="shared" si="4"/>
        <v>0</v>
      </c>
    </row>
    <row r="16" spans="1:11" s="1" customFormat="1" ht="29.25" customHeight="1" hidden="1">
      <c r="A16" s="26" t="s">
        <v>39</v>
      </c>
      <c r="B16" s="32" t="s">
        <v>41</v>
      </c>
      <c r="C16" s="37">
        <v>66</v>
      </c>
      <c r="D16" s="38">
        <f t="shared" si="0"/>
        <v>9.9</v>
      </c>
      <c r="E16" s="25"/>
      <c r="F16" s="21"/>
      <c r="G16" s="22"/>
      <c r="H16" s="23">
        <f t="shared" si="3"/>
        <v>0</v>
      </c>
      <c r="I16" s="19"/>
      <c r="J16" s="24">
        <f t="shared" si="4"/>
        <v>0</v>
      </c>
      <c r="K16" s="2"/>
    </row>
    <row r="17" spans="1:11" s="1" customFormat="1" ht="29.25" customHeight="1" hidden="1">
      <c r="A17" s="26" t="s">
        <v>39</v>
      </c>
      <c r="B17" s="32" t="s">
        <v>41</v>
      </c>
      <c r="C17" s="37">
        <v>66</v>
      </c>
      <c r="D17" s="38">
        <f t="shared" si="0"/>
        <v>9.9</v>
      </c>
      <c r="E17" s="25"/>
      <c r="F17" s="21"/>
      <c r="G17" s="22"/>
      <c r="H17" s="23">
        <f>G17-F17</f>
        <v>0</v>
      </c>
      <c r="I17" s="19"/>
      <c r="J17" s="24">
        <f>H17-I17</f>
        <v>0</v>
      </c>
      <c r="K17" s="2"/>
    </row>
    <row r="18" spans="1:11" s="1" customFormat="1" ht="29.25" customHeight="1" hidden="1">
      <c r="A18" s="26" t="s">
        <v>39</v>
      </c>
      <c r="B18" s="16" t="s">
        <v>42</v>
      </c>
      <c r="C18" s="37">
        <v>125</v>
      </c>
      <c r="D18" s="38">
        <f t="shared" si="0"/>
        <v>18.75</v>
      </c>
      <c r="E18" s="25"/>
      <c r="F18" s="21"/>
      <c r="G18" s="22"/>
      <c r="H18" s="23">
        <f>G18-F18</f>
        <v>0</v>
      </c>
      <c r="I18" s="19"/>
      <c r="J18" s="24">
        <f>H18-I18</f>
        <v>0</v>
      </c>
      <c r="K18" s="2"/>
    </row>
    <row r="19" spans="1:11" s="1" customFormat="1" ht="29.25" customHeight="1" hidden="1">
      <c r="A19" s="26" t="s">
        <v>39</v>
      </c>
      <c r="B19" s="15" t="s">
        <v>10</v>
      </c>
      <c r="C19" s="39">
        <v>135</v>
      </c>
      <c r="D19" s="38">
        <f t="shared" si="0"/>
        <v>20.25</v>
      </c>
      <c r="E19" s="25"/>
      <c r="F19" s="21"/>
      <c r="G19" s="22"/>
      <c r="H19" s="23">
        <f>G19-F19</f>
        <v>0</v>
      </c>
      <c r="I19" s="19"/>
      <c r="J19" s="24">
        <f>H19-I19</f>
        <v>0</v>
      </c>
      <c r="K19" s="2"/>
    </row>
    <row r="20" spans="1:11" s="1" customFormat="1" ht="29.25" customHeight="1" hidden="1">
      <c r="A20" s="26" t="s">
        <v>39</v>
      </c>
      <c r="B20" s="15" t="s">
        <v>10</v>
      </c>
      <c r="C20" s="39">
        <v>135</v>
      </c>
      <c r="D20" s="38">
        <f>C20*0.15</f>
        <v>20.25</v>
      </c>
      <c r="E20" s="25"/>
      <c r="F20" s="21">
        <f>SUM(C15:D20)</f>
        <v>817.65</v>
      </c>
      <c r="G20" s="48">
        <v>800</v>
      </c>
      <c r="H20" s="23">
        <f>G20-F20</f>
        <v>-17.649999999999977</v>
      </c>
      <c r="I20" s="19">
        <v>48</v>
      </c>
      <c r="J20" s="24">
        <f>H20-I20</f>
        <v>-65.64999999999998</v>
      </c>
      <c r="K20" s="2"/>
    </row>
    <row r="21" spans="1:11" s="1" customFormat="1" ht="29.25" customHeight="1">
      <c r="A21" s="18" t="s">
        <v>43</v>
      </c>
      <c r="B21" s="15" t="s">
        <v>44</v>
      </c>
      <c r="C21" s="37">
        <v>215</v>
      </c>
      <c r="D21" s="38">
        <f t="shared" si="0"/>
        <v>32.25</v>
      </c>
      <c r="E21" s="25"/>
      <c r="F21" s="21"/>
      <c r="G21" s="22"/>
      <c r="H21" s="23">
        <f t="shared" si="3"/>
        <v>0</v>
      </c>
      <c r="I21" s="19"/>
      <c r="J21" s="24">
        <f t="shared" si="4"/>
        <v>0</v>
      </c>
      <c r="K21" s="2"/>
    </row>
    <row r="22" spans="1:11" s="1" customFormat="1" ht="29.25" customHeight="1">
      <c r="A22" s="18" t="s">
        <v>43</v>
      </c>
      <c r="B22" s="15" t="s">
        <v>45</v>
      </c>
      <c r="C22" s="42">
        <v>215</v>
      </c>
      <c r="D22" s="38">
        <f t="shared" si="0"/>
        <v>32.25</v>
      </c>
      <c r="E22" s="25"/>
      <c r="F22" s="21">
        <f>SUM(C21:D22)</f>
        <v>494.5</v>
      </c>
      <c r="G22" s="27">
        <v>500</v>
      </c>
      <c r="H22" s="23">
        <f>G22-F22</f>
        <v>5.5</v>
      </c>
      <c r="I22" s="19">
        <v>12</v>
      </c>
      <c r="J22" s="24">
        <f>H22-I22</f>
        <v>-6.5</v>
      </c>
      <c r="K22" s="2"/>
    </row>
    <row r="23" spans="1:11" s="1" customFormat="1" ht="29.25" customHeight="1" hidden="1">
      <c r="A23" s="17" t="s">
        <v>46</v>
      </c>
      <c r="B23" s="15" t="s">
        <v>47</v>
      </c>
      <c r="C23" s="37">
        <v>184</v>
      </c>
      <c r="D23" s="38">
        <f t="shared" si="0"/>
        <v>27.599999999999998</v>
      </c>
      <c r="E23" s="25"/>
      <c r="F23" s="21">
        <f>D23+C23</f>
        <v>211.6</v>
      </c>
      <c r="G23" s="27">
        <v>212</v>
      </c>
      <c r="H23" s="23">
        <f>G23-F23</f>
        <v>0.4000000000000057</v>
      </c>
      <c r="I23" s="19">
        <v>8</v>
      </c>
      <c r="J23" s="24">
        <f>H23-I23</f>
        <v>-7.599999999999994</v>
      </c>
      <c r="K23" s="2"/>
    </row>
    <row r="24" spans="1:11" s="1" customFormat="1" ht="29.25" customHeight="1" hidden="1">
      <c r="A24" s="17" t="s">
        <v>48</v>
      </c>
      <c r="B24" s="16" t="s">
        <v>12</v>
      </c>
      <c r="C24" s="39">
        <v>175</v>
      </c>
      <c r="D24" s="38">
        <f aca="true" t="shared" si="5" ref="D24:D50">C24*0.15</f>
        <v>26.25</v>
      </c>
      <c r="E24" s="25"/>
      <c r="F24" s="21"/>
      <c r="G24" s="22"/>
      <c r="H24" s="23">
        <f t="shared" si="3"/>
        <v>0</v>
      </c>
      <c r="I24" s="19"/>
      <c r="J24" s="24">
        <f t="shared" si="4"/>
        <v>0</v>
      </c>
      <c r="K24" s="2"/>
    </row>
    <row r="25" spans="1:10" s="1" customFormat="1" ht="29.25" customHeight="1" hidden="1">
      <c r="A25" s="17" t="s">
        <v>48</v>
      </c>
      <c r="B25" s="16" t="s">
        <v>49</v>
      </c>
      <c r="C25" s="39">
        <v>175</v>
      </c>
      <c r="D25" s="38">
        <f t="shared" si="5"/>
        <v>26.25</v>
      </c>
      <c r="E25" s="25"/>
      <c r="F25" s="21"/>
      <c r="G25" s="27"/>
      <c r="H25" s="23">
        <f aca="true" t="shared" si="6" ref="H25:H45">G25-F25</f>
        <v>0</v>
      </c>
      <c r="I25" s="19"/>
      <c r="J25" s="24">
        <f aca="true" t="shared" si="7" ref="J25:J40">H25-I25</f>
        <v>0</v>
      </c>
    </row>
    <row r="26" spans="1:10" s="1" customFormat="1" ht="29.25" customHeight="1" hidden="1">
      <c r="A26" s="17" t="s">
        <v>48</v>
      </c>
      <c r="B26" s="16" t="s">
        <v>20</v>
      </c>
      <c r="C26" s="39">
        <v>175</v>
      </c>
      <c r="D26" s="38">
        <f>C26*0.15</f>
        <v>26.25</v>
      </c>
      <c r="E26" s="25"/>
      <c r="F26" s="21"/>
      <c r="G26" s="27"/>
      <c r="H26" s="23">
        <f>G26-F26</f>
        <v>0</v>
      </c>
      <c r="I26" s="19"/>
      <c r="J26" s="24">
        <f>H26-I26</f>
        <v>0</v>
      </c>
    </row>
    <row r="27" spans="1:10" s="1" customFormat="1" ht="29.25" customHeight="1" hidden="1">
      <c r="A27" s="17" t="s">
        <v>48</v>
      </c>
      <c r="B27" s="16" t="s">
        <v>14</v>
      </c>
      <c r="C27" s="39">
        <v>175</v>
      </c>
      <c r="D27" s="38">
        <f>C27*0.15</f>
        <v>26.25</v>
      </c>
      <c r="E27" s="25"/>
      <c r="F27" s="21"/>
      <c r="G27" s="27"/>
      <c r="H27" s="23">
        <f>G27-F27</f>
        <v>0</v>
      </c>
      <c r="I27" s="19"/>
      <c r="J27" s="24">
        <f>H27-I27</f>
        <v>0</v>
      </c>
    </row>
    <row r="28" spans="1:10" s="1" customFormat="1" ht="29.25" customHeight="1" hidden="1">
      <c r="A28" s="17" t="s">
        <v>48</v>
      </c>
      <c r="B28" s="16" t="s">
        <v>14</v>
      </c>
      <c r="C28" s="39">
        <v>175</v>
      </c>
      <c r="D28" s="38">
        <f>C28*0.15</f>
        <v>26.25</v>
      </c>
      <c r="E28" s="25"/>
      <c r="F28" s="21"/>
      <c r="G28" s="27"/>
      <c r="H28" s="23">
        <f>G28-F28</f>
        <v>0</v>
      </c>
      <c r="I28" s="19"/>
      <c r="J28" s="24">
        <f>H28-I28</f>
        <v>0</v>
      </c>
    </row>
    <row r="29" spans="1:10" s="1" customFormat="1" ht="29.25" customHeight="1" hidden="1">
      <c r="A29" s="17" t="s">
        <v>48</v>
      </c>
      <c r="B29" s="33" t="s">
        <v>74</v>
      </c>
      <c r="C29" s="39">
        <v>93</v>
      </c>
      <c r="D29" s="38">
        <f>C29*0.15</f>
        <v>13.95</v>
      </c>
      <c r="E29" s="25"/>
      <c r="F29" s="21">
        <f>SUM(C24:D29)</f>
        <v>1113.2</v>
      </c>
      <c r="G29" s="27">
        <v>1115</v>
      </c>
      <c r="H29" s="23">
        <f>G29-F29</f>
        <v>1.7999999999999545</v>
      </c>
      <c r="I29" s="19">
        <v>48</v>
      </c>
      <c r="J29" s="24">
        <f>H29-I29</f>
        <v>-46.200000000000045</v>
      </c>
    </row>
    <row r="30" spans="1:10" s="1" customFormat="1" ht="29.25" customHeight="1" hidden="1">
      <c r="A30" s="17" t="s">
        <v>22</v>
      </c>
      <c r="B30" s="15" t="s">
        <v>50</v>
      </c>
      <c r="C30" s="37">
        <v>313</v>
      </c>
      <c r="D30" s="38">
        <f t="shared" si="5"/>
        <v>46.949999999999996</v>
      </c>
      <c r="E30" s="25"/>
      <c r="F30" s="21">
        <f>D30+C30</f>
        <v>359.95</v>
      </c>
      <c r="G30" s="22">
        <v>390</v>
      </c>
      <c r="H30" s="23">
        <f t="shared" si="6"/>
        <v>30.05000000000001</v>
      </c>
      <c r="I30" s="19">
        <v>36</v>
      </c>
      <c r="J30" s="24">
        <f t="shared" si="7"/>
        <v>-5.949999999999989</v>
      </c>
    </row>
    <row r="31" spans="1:10" s="1" customFormat="1" ht="29.25" customHeight="1">
      <c r="A31" s="17" t="s">
        <v>51</v>
      </c>
      <c r="B31" s="15" t="s">
        <v>52</v>
      </c>
      <c r="C31" s="37">
        <v>162</v>
      </c>
      <c r="D31" s="38">
        <f t="shared" si="5"/>
        <v>24.3</v>
      </c>
      <c r="E31" s="25"/>
      <c r="F31" s="21"/>
      <c r="G31" s="27"/>
      <c r="H31" s="23">
        <f t="shared" si="6"/>
        <v>0</v>
      </c>
      <c r="I31" s="19"/>
      <c r="J31" s="24">
        <f t="shared" si="7"/>
        <v>0</v>
      </c>
    </row>
    <row r="32" spans="1:10" s="1" customFormat="1" ht="29.25" customHeight="1">
      <c r="A32" s="17" t="s">
        <v>51</v>
      </c>
      <c r="B32" s="15" t="s">
        <v>53</v>
      </c>
      <c r="C32" s="37">
        <v>162</v>
      </c>
      <c r="D32" s="38">
        <f t="shared" si="5"/>
        <v>24.3</v>
      </c>
      <c r="E32" s="25"/>
      <c r="F32" s="21"/>
      <c r="G32" s="22"/>
      <c r="H32" s="23">
        <f>G32-F32</f>
        <v>0</v>
      </c>
      <c r="I32" s="19"/>
      <c r="J32" s="24">
        <f>H32-I32</f>
        <v>0</v>
      </c>
    </row>
    <row r="33" spans="1:10" s="1" customFormat="1" ht="29.25" customHeight="1">
      <c r="A33" s="17" t="s">
        <v>51</v>
      </c>
      <c r="B33" s="15" t="s">
        <v>54</v>
      </c>
      <c r="C33" s="37">
        <v>167</v>
      </c>
      <c r="D33" s="38">
        <f t="shared" si="5"/>
        <v>25.05</v>
      </c>
      <c r="E33" s="25"/>
      <c r="F33" s="21"/>
      <c r="G33" s="22"/>
      <c r="H33" s="23">
        <f t="shared" si="6"/>
        <v>0</v>
      </c>
      <c r="I33" s="19"/>
      <c r="J33" s="24">
        <f t="shared" si="7"/>
        <v>0</v>
      </c>
    </row>
    <row r="34" spans="1:10" s="1" customFormat="1" ht="29.25" customHeight="1">
      <c r="A34" s="17" t="s">
        <v>51</v>
      </c>
      <c r="B34" s="16" t="s">
        <v>55</v>
      </c>
      <c r="C34" s="42">
        <v>184</v>
      </c>
      <c r="D34" s="38">
        <f t="shared" si="5"/>
        <v>27.599999999999998</v>
      </c>
      <c r="E34" s="25"/>
      <c r="F34" s="21"/>
      <c r="G34" s="22"/>
      <c r="H34" s="23">
        <f t="shared" si="6"/>
        <v>0</v>
      </c>
      <c r="I34" s="19"/>
      <c r="J34" s="24">
        <f t="shared" si="7"/>
        <v>0</v>
      </c>
    </row>
    <row r="35" spans="1:10" s="1" customFormat="1" ht="29.25" customHeight="1">
      <c r="A35" s="17" t="s">
        <v>51</v>
      </c>
      <c r="B35" s="16" t="s">
        <v>15</v>
      </c>
      <c r="C35" s="42">
        <v>184</v>
      </c>
      <c r="D35" s="38">
        <f t="shared" si="5"/>
        <v>27.599999999999998</v>
      </c>
      <c r="E35" s="25"/>
      <c r="F35" s="21"/>
      <c r="G35" s="22"/>
      <c r="H35" s="23">
        <f t="shared" si="6"/>
        <v>0</v>
      </c>
      <c r="I35" s="19"/>
      <c r="J35" s="24">
        <f>H35-I35</f>
        <v>0</v>
      </c>
    </row>
    <row r="36" spans="1:10" s="1" customFormat="1" ht="29.25" customHeight="1">
      <c r="A36" s="17" t="s">
        <v>51</v>
      </c>
      <c r="B36" s="16" t="s">
        <v>23</v>
      </c>
      <c r="C36" s="42">
        <v>184</v>
      </c>
      <c r="D36" s="38">
        <f t="shared" si="5"/>
        <v>27.599999999999998</v>
      </c>
      <c r="E36" s="25"/>
      <c r="F36" s="21"/>
      <c r="G36" s="22"/>
      <c r="H36" s="23">
        <f t="shared" si="6"/>
        <v>0</v>
      </c>
      <c r="I36" s="19"/>
      <c r="J36" s="24">
        <f>H36-I36</f>
        <v>0</v>
      </c>
    </row>
    <row r="37" spans="1:10" s="1" customFormat="1" ht="29.25" customHeight="1">
      <c r="A37" s="17" t="s">
        <v>51</v>
      </c>
      <c r="B37" s="16" t="s">
        <v>17</v>
      </c>
      <c r="C37" s="39">
        <v>175</v>
      </c>
      <c r="D37" s="38">
        <f t="shared" si="5"/>
        <v>26.25</v>
      </c>
      <c r="E37" s="25"/>
      <c r="F37" s="21"/>
      <c r="G37" s="22"/>
      <c r="H37" s="23">
        <f t="shared" si="6"/>
        <v>0</v>
      </c>
      <c r="I37" s="19"/>
      <c r="J37" s="24">
        <f t="shared" si="7"/>
        <v>0</v>
      </c>
    </row>
    <row r="38" spans="1:10" s="1" customFormat="1" ht="29.25" customHeight="1">
      <c r="A38" s="17" t="s">
        <v>51</v>
      </c>
      <c r="B38" s="16" t="s">
        <v>12</v>
      </c>
      <c r="C38" s="39">
        <v>175</v>
      </c>
      <c r="D38" s="38">
        <f t="shared" si="5"/>
        <v>26.25</v>
      </c>
      <c r="E38" s="25"/>
      <c r="F38" s="21"/>
      <c r="G38" s="27"/>
      <c r="H38" s="23">
        <f>G38-F38</f>
        <v>0</v>
      </c>
      <c r="I38" s="19"/>
      <c r="J38" s="24">
        <f>H38-I38</f>
        <v>0</v>
      </c>
    </row>
    <row r="39" spans="1:10" s="1" customFormat="1" ht="29.25" customHeight="1">
      <c r="A39" s="17" t="s">
        <v>51</v>
      </c>
      <c r="B39" s="16" t="s">
        <v>13</v>
      </c>
      <c r="C39" s="39">
        <v>175</v>
      </c>
      <c r="D39" s="38">
        <f t="shared" si="5"/>
        <v>26.25</v>
      </c>
      <c r="E39" s="25"/>
      <c r="F39" s="21"/>
      <c r="G39" s="22"/>
      <c r="H39" s="23">
        <f t="shared" si="6"/>
        <v>0</v>
      </c>
      <c r="I39" s="19"/>
      <c r="J39" s="24">
        <f t="shared" si="7"/>
        <v>0</v>
      </c>
    </row>
    <row r="40" spans="1:10" s="1" customFormat="1" ht="29.25" customHeight="1">
      <c r="A40" s="17" t="s">
        <v>51</v>
      </c>
      <c r="B40" s="15" t="s">
        <v>10</v>
      </c>
      <c r="C40" s="39">
        <v>135</v>
      </c>
      <c r="D40" s="38">
        <f t="shared" si="5"/>
        <v>20.25</v>
      </c>
      <c r="E40" s="25"/>
      <c r="F40" s="21">
        <f>SUM(C31:D40)</f>
        <v>1958.4499999999998</v>
      </c>
      <c r="G40" s="27">
        <v>2000</v>
      </c>
      <c r="H40" s="23">
        <f t="shared" si="6"/>
        <v>41.55000000000018</v>
      </c>
      <c r="I40" s="19">
        <v>74</v>
      </c>
      <c r="J40" s="24">
        <f t="shared" si="7"/>
        <v>-32.44999999999982</v>
      </c>
    </row>
    <row r="41" spans="1:10" s="1" customFormat="1" ht="29.25" customHeight="1" hidden="1">
      <c r="A41" s="17" t="s">
        <v>19</v>
      </c>
      <c r="B41" s="16" t="s">
        <v>56</v>
      </c>
      <c r="C41" s="39">
        <v>175</v>
      </c>
      <c r="D41" s="38">
        <f t="shared" si="5"/>
        <v>26.25</v>
      </c>
      <c r="E41" s="25"/>
      <c r="F41" s="21">
        <f>C41+D41</f>
        <v>201.25</v>
      </c>
      <c r="G41" s="22"/>
      <c r="H41" s="23">
        <f t="shared" si="6"/>
        <v>-201.25</v>
      </c>
      <c r="I41" s="19">
        <v>8</v>
      </c>
      <c r="J41" s="24">
        <f aca="true" t="shared" si="8" ref="J41:J49">H41-I41</f>
        <v>-209.25</v>
      </c>
    </row>
    <row r="42" spans="1:10" s="1" customFormat="1" ht="29.25" customHeight="1">
      <c r="A42" s="17" t="s">
        <v>57</v>
      </c>
      <c r="B42" s="15" t="s">
        <v>44</v>
      </c>
      <c r="C42" s="39">
        <v>215</v>
      </c>
      <c r="D42" s="38">
        <f t="shared" si="5"/>
        <v>32.25</v>
      </c>
      <c r="E42" s="25"/>
      <c r="F42" s="21">
        <f>C42+D42</f>
        <v>247.25</v>
      </c>
      <c r="G42" s="27">
        <v>250</v>
      </c>
      <c r="H42" s="23">
        <f t="shared" si="6"/>
        <v>2.75</v>
      </c>
      <c r="I42" s="19">
        <v>6</v>
      </c>
      <c r="J42" s="24">
        <f t="shared" si="8"/>
        <v>-3.25</v>
      </c>
    </row>
    <row r="43" spans="1:10" s="1" customFormat="1" ht="29.25" customHeight="1">
      <c r="A43" s="17" t="s">
        <v>58</v>
      </c>
      <c r="B43" s="15" t="s">
        <v>36</v>
      </c>
      <c r="C43" s="37">
        <v>215</v>
      </c>
      <c r="D43" s="38">
        <f t="shared" si="5"/>
        <v>32.25</v>
      </c>
      <c r="E43" s="25"/>
      <c r="F43" s="21"/>
      <c r="G43" s="22"/>
      <c r="H43" s="23">
        <f t="shared" si="6"/>
        <v>0</v>
      </c>
      <c r="I43" s="19"/>
      <c r="J43" s="24">
        <f t="shared" si="8"/>
        <v>0</v>
      </c>
    </row>
    <row r="44" spans="1:10" s="1" customFormat="1" ht="29.25" customHeight="1">
      <c r="A44" s="17" t="s">
        <v>58</v>
      </c>
      <c r="B44" s="15" t="s">
        <v>10</v>
      </c>
      <c r="C44" s="39">
        <v>135</v>
      </c>
      <c r="D44" s="38">
        <f t="shared" si="5"/>
        <v>20.25</v>
      </c>
      <c r="E44" s="25"/>
      <c r="F44" s="21">
        <f>SUM(C43:D44)</f>
        <v>402.5</v>
      </c>
      <c r="G44" s="22">
        <v>410</v>
      </c>
      <c r="H44" s="23">
        <f t="shared" si="6"/>
        <v>7.5</v>
      </c>
      <c r="I44" s="19">
        <v>14</v>
      </c>
      <c r="J44" s="24">
        <f t="shared" si="8"/>
        <v>-6.5</v>
      </c>
    </row>
    <row r="45" spans="1:10" s="1" customFormat="1" ht="29.25" customHeight="1" hidden="1">
      <c r="A45" s="17" t="s">
        <v>59</v>
      </c>
      <c r="B45" s="34" t="s">
        <v>60</v>
      </c>
      <c r="C45" s="39">
        <v>175</v>
      </c>
      <c r="D45" s="38">
        <f t="shared" si="5"/>
        <v>26.25</v>
      </c>
      <c r="E45" s="25"/>
      <c r="F45" s="21"/>
      <c r="G45" s="22"/>
      <c r="H45" s="23">
        <f t="shared" si="6"/>
        <v>0</v>
      </c>
      <c r="I45" s="19"/>
      <c r="J45" s="24">
        <f t="shared" si="8"/>
        <v>0</v>
      </c>
    </row>
    <row r="46" spans="1:10" s="1" customFormat="1" ht="29.25" customHeight="1" hidden="1">
      <c r="A46" s="17" t="s">
        <v>59</v>
      </c>
      <c r="B46" s="34" t="s">
        <v>61</v>
      </c>
      <c r="C46" s="39">
        <v>43</v>
      </c>
      <c r="D46" s="38">
        <f t="shared" si="5"/>
        <v>6.45</v>
      </c>
      <c r="E46" s="25"/>
      <c r="F46" s="21"/>
      <c r="G46" s="22"/>
      <c r="H46" s="23">
        <f aca="true" t="shared" si="9" ref="H46:H53">G46-F46</f>
        <v>0</v>
      </c>
      <c r="I46" s="19"/>
      <c r="J46" s="24">
        <f t="shared" si="8"/>
        <v>0</v>
      </c>
    </row>
    <row r="47" spans="1:10" s="1" customFormat="1" ht="29.25" customHeight="1" hidden="1">
      <c r="A47" s="17" t="s">
        <v>59</v>
      </c>
      <c r="B47" s="45" t="s">
        <v>75</v>
      </c>
      <c r="C47" s="46">
        <v>83</v>
      </c>
      <c r="D47" s="38">
        <f t="shared" si="5"/>
        <v>12.45</v>
      </c>
      <c r="E47" s="25"/>
      <c r="F47" s="21"/>
      <c r="G47" s="22"/>
      <c r="H47" s="23">
        <f t="shared" si="9"/>
        <v>0</v>
      </c>
      <c r="I47" s="19"/>
      <c r="J47" s="24">
        <f t="shared" si="8"/>
        <v>0</v>
      </c>
    </row>
    <row r="48" spans="1:10" s="1" customFormat="1" ht="29.25" customHeight="1">
      <c r="A48" s="17" t="s">
        <v>59</v>
      </c>
      <c r="B48" s="15" t="s">
        <v>62</v>
      </c>
      <c r="C48" s="39">
        <v>215</v>
      </c>
      <c r="D48" s="38">
        <f t="shared" si="5"/>
        <v>32.25</v>
      </c>
      <c r="E48" s="25"/>
      <c r="F48" s="21"/>
      <c r="G48" s="22"/>
      <c r="H48" s="23">
        <f t="shared" si="9"/>
        <v>0</v>
      </c>
      <c r="I48" s="19">
        <v>6</v>
      </c>
      <c r="J48" s="24">
        <f t="shared" si="8"/>
        <v>-6</v>
      </c>
    </row>
    <row r="49" spans="1:10" s="1" customFormat="1" ht="29.25" customHeight="1" hidden="1">
      <c r="A49" s="17" t="s">
        <v>59</v>
      </c>
      <c r="B49" s="15" t="s">
        <v>10</v>
      </c>
      <c r="C49" s="39">
        <v>135</v>
      </c>
      <c r="D49" s="38">
        <f t="shared" si="5"/>
        <v>20.25</v>
      </c>
      <c r="E49" s="25"/>
      <c r="F49" s="21">
        <f>SUM(C45:D49)</f>
        <v>748.65</v>
      </c>
      <c r="G49" s="22">
        <v>750</v>
      </c>
      <c r="H49" s="23">
        <f t="shared" si="9"/>
        <v>1.3500000000000227</v>
      </c>
      <c r="I49" s="19">
        <v>32</v>
      </c>
      <c r="J49" s="24">
        <f t="shared" si="8"/>
        <v>-30.649999999999977</v>
      </c>
    </row>
    <row r="50" spans="1:10" ht="24.75" customHeight="1">
      <c r="A50" s="26" t="s">
        <v>63</v>
      </c>
      <c r="B50" s="15" t="s">
        <v>73</v>
      </c>
      <c r="C50" s="43">
        <v>173</v>
      </c>
      <c r="D50" s="43">
        <f t="shared" si="5"/>
        <v>25.95</v>
      </c>
      <c r="E50" s="29"/>
      <c r="F50" s="30"/>
      <c r="G50" s="22"/>
      <c r="H50" s="23">
        <f t="shared" si="9"/>
        <v>0</v>
      </c>
      <c r="I50" s="19"/>
      <c r="J50" s="24">
        <f aca="true" t="shared" si="10" ref="J50:J57">H50-I50</f>
        <v>0</v>
      </c>
    </row>
    <row r="51" spans="1:10" ht="24.75" customHeight="1">
      <c r="A51" s="26" t="s">
        <v>63</v>
      </c>
      <c r="B51" s="15" t="s">
        <v>64</v>
      </c>
      <c r="C51" s="37">
        <v>173</v>
      </c>
      <c r="D51" s="38">
        <f aca="true" t="shared" si="11" ref="D51:D57">C51*0.15</f>
        <v>25.95</v>
      </c>
      <c r="E51" s="29"/>
      <c r="F51" s="31"/>
      <c r="G51" s="22"/>
      <c r="H51" s="23">
        <f t="shared" si="9"/>
        <v>0</v>
      </c>
      <c r="I51" s="19"/>
      <c r="J51" s="24">
        <f t="shared" si="10"/>
        <v>0</v>
      </c>
    </row>
    <row r="52" spans="1:10" ht="24.75" customHeight="1">
      <c r="A52" s="26" t="s">
        <v>63</v>
      </c>
      <c r="B52" s="15" t="s">
        <v>65</v>
      </c>
      <c r="C52" s="37">
        <v>173</v>
      </c>
      <c r="D52" s="38">
        <f>C52*0.15</f>
        <v>25.95</v>
      </c>
      <c r="E52" s="29"/>
      <c r="F52" s="31"/>
      <c r="G52" s="22"/>
      <c r="H52" s="23">
        <f>G52-F52</f>
        <v>0</v>
      </c>
      <c r="I52" s="19">
        <v>18</v>
      </c>
      <c r="J52" s="24">
        <f>H52-I52</f>
        <v>-18</v>
      </c>
    </row>
    <row r="53" spans="1:10" ht="24.75" customHeight="1" hidden="1">
      <c r="A53" s="26" t="s">
        <v>63</v>
      </c>
      <c r="B53" s="32" t="s">
        <v>66</v>
      </c>
      <c r="C53" s="43">
        <v>175</v>
      </c>
      <c r="D53" s="38">
        <f t="shared" si="11"/>
        <v>26.25</v>
      </c>
      <c r="E53" s="25"/>
      <c r="F53" s="21"/>
      <c r="G53" s="22"/>
      <c r="H53" s="23">
        <f t="shared" si="9"/>
        <v>0</v>
      </c>
      <c r="I53" s="19"/>
      <c r="J53" s="24">
        <f t="shared" si="10"/>
        <v>0</v>
      </c>
    </row>
    <row r="54" spans="1:10" ht="24.75" customHeight="1" hidden="1">
      <c r="A54" s="26" t="s">
        <v>63</v>
      </c>
      <c r="B54" s="32" t="s">
        <v>66</v>
      </c>
      <c r="C54" s="43">
        <v>175</v>
      </c>
      <c r="D54" s="38">
        <f t="shared" si="11"/>
        <v>26.25</v>
      </c>
      <c r="E54" s="29"/>
      <c r="F54" s="30"/>
      <c r="G54" s="22"/>
      <c r="H54" s="23">
        <f>G54-F54</f>
        <v>0</v>
      </c>
      <c r="I54" s="19"/>
      <c r="J54" s="24">
        <f t="shared" si="10"/>
        <v>0</v>
      </c>
    </row>
    <row r="55" spans="1:10" ht="24.75" customHeight="1" hidden="1">
      <c r="A55" s="26" t="s">
        <v>63</v>
      </c>
      <c r="B55" s="15" t="s">
        <v>10</v>
      </c>
      <c r="C55" s="39">
        <v>135</v>
      </c>
      <c r="D55" s="38">
        <f t="shared" si="11"/>
        <v>20.25</v>
      </c>
      <c r="E55" s="29"/>
      <c r="F55" s="31"/>
      <c r="G55" s="22"/>
      <c r="H55" s="23"/>
      <c r="I55" s="19"/>
      <c r="J55" s="24"/>
    </row>
    <row r="56" spans="1:10" ht="24.75" customHeight="1" hidden="1">
      <c r="A56" s="26" t="s">
        <v>63</v>
      </c>
      <c r="B56" s="16" t="s">
        <v>67</v>
      </c>
      <c r="C56" s="42">
        <v>184</v>
      </c>
      <c r="D56" s="38">
        <f t="shared" si="11"/>
        <v>27.599999999999998</v>
      </c>
      <c r="E56" s="29"/>
      <c r="F56" s="31"/>
      <c r="G56" s="22"/>
      <c r="H56" s="23">
        <f aca="true" t="shared" si="12" ref="H56:H65">G56-F56</f>
        <v>0</v>
      </c>
      <c r="I56" s="19"/>
      <c r="J56" s="24">
        <f t="shared" si="10"/>
        <v>0</v>
      </c>
    </row>
    <row r="57" spans="1:10" ht="24.75" customHeight="1" hidden="1">
      <c r="A57" s="26" t="s">
        <v>63</v>
      </c>
      <c r="B57" s="15" t="s">
        <v>68</v>
      </c>
      <c r="C57" s="37">
        <v>184</v>
      </c>
      <c r="D57" s="38">
        <f t="shared" si="11"/>
        <v>27.599999999999998</v>
      </c>
      <c r="E57" s="29"/>
      <c r="F57" s="31"/>
      <c r="G57" s="22"/>
      <c r="H57" s="23">
        <f t="shared" si="12"/>
        <v>0</v>
      </c>
      <c r="I57" s="19"/>
      <c r="J57" s="24">
        <f t="shared" si="10"/>
        <v>0</v>
      </c>
    </row>
    <row r="58" spans="1:10" ht="24.75" customHeight="1" hidden="1">
      <c r="A58" s="26" t="s">
        <v>63</v>
      </c>
      <c r="B58" s="16" t="s">
        <v>69</v>
      </c>
      <c r="C58" s="39">
        <v>175</v>
      </c>
      <c r="D58" s="38">
        <f aca="true" t="shared" si="13" ref="D58:D63">C58*0.15</f>
        <v>26.25</v>
      </c>
      <c r="E58" s="29"/>
      <c r="F58" s="31">
        <f>SUM(C50:D58)</f>
        <v>1779.0499999999997</v>
      </c>
      <c r="G58" s="22">
        <v>1800</v>
      </c>
      <c r="H58" s="23">
        <f t="shared" si="12"/>
        <v>20.950000000000273</v>
      </c>
      <c r="I58" s="19">
        <v>48</v>
      </c>
      <c r="J58" s="24">
        <f aca="true" t="shared" si="14" ref="J58:J63">H58-I58</f>
        <v>-27.049999999999727</v>
      </c>
    </row>
    <row r="59" spans="1:10" ht="24.75" customHeight="1">
      <c r="A59" s="26" t="s">
        <v>70</v>
      </c>
      <c r="B59" s="15" t="s">
        <v>25</v>
      </c>
      <c r="C59" s="43">
        <v>221</v>
      </c>
      <c r="D59" s="38">
        <f t="shared" si="13"/>
        <v>33.15</v>
      </c>
      <c r="E59" s="29"/>
      <c r="F59" s="31"/>
      <c r="G59" s="22"/>
      <c r="H59" s="23">
        <f t="shared" si="12"/>
        <v>0</v>
      </c>
      <c r="I59" s="19"/>
      <c r="J59" s="24">
        <f t="shared" si="14"/>
        <v>0</v>
      </c>
    </row>
    <row r="60" spans="1:10" ht="24.75" customHeight="1">
      <c r="A60" s="26" t="s">
        <v>70</v>
      </c>
      <c r="B60" s="15" t="s">
        <v>77</v>
      </c>
      <c r="C60" s="43">
        <v>221</v>
      </c>
      <c r="D60" s="38">
        <f t="shared" si="13"/>
        <v>33.15</v>
      </c>
      <c r="E60" s="29"/>
      <c r="F60" s="31"/>
      <c r="G60" s="22"/>
      <c r="H60" s="23">
        <f t="shared" si="12"/>
        <v>0</v>
      </c>
      <c r="I60" s="19"/>
      <c r="J60" s="24">
        <f t="shared" si="14"/>
        <v>0</v>
      </c>
    </row>
    <row r="61" spans="1:10" ht="24.75" customHeight="1">
      <c r="A61" s="26" t="s">
        <v>70</v>
      </c>
      <c r="B61" s="32" t="s">
        <v>26</v>
      </c>
      <c r="C61" s="43">
        <v>175</v>
      </c>
      <c r="D61" s="38">
        <f t="shared" si="13"/>
        <v>26.25</v>
      </c>
      <c r="E61" s="29"/>
      <c r="F61" s="31"/>
      <c r="G61" s="22"/>
      <c r="H61" s="23">
        <f t="shared" si="12"/>
        <v>0</v>
      </c>
      <c r="I61" s="19"/>
      <c r="J61" s="24">
        <f t="shared" si="14"/>
        <v>0</v>
      </c>
    </row>
    <row r="62" spans="1:10" ht="24.75" customHeight="1">
      <c r="A62" s="26" t="s">
        <v>70</v>
      </c>
      <c r="B62" s="32" t="s">
        <v>76</v>
      </c>
      <c r="C62" s="43">
        <v>175</v>
      </c>
      <c r="D62" s="38">
        <f t="shared" si="13"/>
        <v>26.25</v>
      </c>
      <c r="E62" s="29"/>
      <c r="F62" s="31"/>
      <c r="G62" s="22"/>
      <c r="H62" s="23">
        <f t="shared" si="12"/>
        <v>0</v>
      </c>
      <c r="I62" s="19"/>
      <c r="J62" s="24">
        <f t="shared" si="14"/>
        <v>0</v>
      </c>
    </row>
    <row r="63" spans="1:10" ht="24.75" customHeight="1">
      <c r="A63" s="26" t="s">
        <v>70</v>
      </c>
      <c r="B63" s="15" t="s">
        <v>10</v>
      </c>
      <c r="C63" s="39">
        <v>135</v>
      </c>
      <c r="D63" s="38">
        <f t="shared" si="13"/>
        <v>20.25</v>
      </c>
      <c r="E63" s="29"/>
      <c r="F63" s="31"/>
      <c r="G63" s="22"/>
      <c r="H63" s="23">
        <f t="shared" si="12"/>
        <v>0</v>
      </c>
      <c r="I63" s="19"/>
      <c r="J63" s="24">
        <f t="shared" si="14"/>
        <v>0</v>
      </c>
    </row>
    <row r="64" spans="1:10" ht="24.75" customHeight="1">
      <c r="A64" s="26" t="s">
        <v>70</v>
      </c>
      <c r="B64" s="15" t="s">
        <v>11</v>
      </c>
      <c r="C64" s="37">
        <v>50</v>
      </c>
      <c r="D64" s="38">
        <f>C64*0.15</f>
        <v>7.5</v>
      </c>
      <c r="E64" s="29"/>
      <c r="F64" s="31">
        <f>SUM(C59:D64)</f>
        <v>1123.55</v>
      </c>
      <c r="G64" s="22">
        <v>1200</v>
      </c>
      <c r="H64" s="23">
        <f t="shared" si="12"/>
        <v>76.45000000000005</v>
      </c>
      <c r="I64" s="19">
        <v>44</v>
      </c>
      <c r="J64" s="24">
        <f>H64-I64</f>
        <v>32.450000000000045</v>
      </c>
    </row>
    <row r="65" spans="1:10" ht="24.75" customHeight="1" hidden="1">
      <c r="A65" s="26" t="s">
        <v>71</v>
      </c>
      <c r="B65" s="32" t="s">
        <v>72</v>
      </c>
      <c r="C65" s="43">
        <v>175</v>
      </c>
      <c r="D65" s="38">
        <f>C65*0.15</f>
        <v>26.25</v>
      </c>
      <c r="E65" s="29"/>
      <c r="F65" s="31">
        <f>C65+D65</f>
        <v>201.25</v>
      </c>
      <c r="G65" s="22">
        <v>210</v>
      </c>
      <c r="H65" s="23">
        <f t="shared" si="12"/>
        <v>8.75</v>
      </c>
      <c r="I65" s="19">
        <v>8</v>
      </c>
      <c r="J65" s="24">
        <f>H65-I65</f>
        <v>0.75</v>
      </c>
    </row>
    <row r="66" spans="1:10" ht="24.75" customHeight="1" hidden="1">
      <c r="A66" s="26" t="s">
        <v>78</v>
      </c>
      <c r="B66" s="32" t="s">
        <v>79</v>
      </c>
      <c r="C66" s="43">
        <v>175</v>
      </c>
      <c r="D66" s="38">
        <f>C66*0.15</f>
        <v>26.25</v>
      </c>
      <c r="E66" s="29"/>
      <c r="F66" s="31">
        <f>C66+D66</f>
        <v>201.25</v>
      </c>
      <c r="G66" s="47">
        <v>210</v>
      </c>
      <c r="H66" s="23">
        <f>G66-F66</f>
        <v>8.75</v>
      </c>
      <c r="I66" s="19">
        <v>8</v>
      </c>
      <c r="J66" s="24">
        <f>H66-I66</f>
        <v>0.75</v>
      </c>
    </row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</sheetData>
  <sheetProtection/>
  <autoFilter ref="A1:J65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</cp:lastModifiedBy>
  <dcterms:created xsi:type="dcterms:W3CDTF">1996-10-08T23:32:33Z</dcterms:created>
  <dcterms:modified xsi:type="dcterms:W3CDTF">2010-07-04T15:09:14Z</dcterms:modified>
  <cp:category/>
  <cp:version/>
  <cp:contentType/>
  <cp:contentStatus/>
</cp:coreProperties>
</file>