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activeTab="0"/>
  </bookViews>
  <sheets>
    <sheet name="СП1" sheetId="1" r:id="rId1"/>
    <sheet name="взаиморасчеты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<sst xmlns="http://schemas.openxmlformats.org/spreadsheetml/2006/main" count="244" uniqueCount="172">
  <si>
    <t xml:space="preserve">36004 Makins RECTANGLE | набор каттеров *прямоугольник*, в комплекте 3 шт. 62.53 </t>
  </si>
  <si>
    <t xml:space="preserve">37004 MINI GEO S/12 / Мини комплект геометрических фигур в комплекте 12 шт 209.41 </t>
  </si>
  <si>
    <t xml:space="preserve">37006 BUGS S/11 / Жучки в комплекте 11 шт 293.34 </t>
  </si>
  <si>
    <t xml:space="preserve">39001 LEAVES / Листья 154.85 </t>
  </si>
  <si>
    <t xml:space="preserve">38004 SET D / Комплект D- снежинка, чешуйка, звёзды, древесина 154.85 </t>
  </si>
  <si>
    <t xml:space="preserve">8725 01 FIMO формочки для слепков Бижутерия, 1 шт, 14 мотивов 165.76 </t>
  </si>
  <si>
    <t xml:space="preserve">39006 BORDERS / Канты 154.85 </t>
  </si>
  <si>
    <t xml:space="preserve">8000-34 FIMO Classic Marine Blue уп. 56 гр., морская волна, 69.24 </t>
  </si>
  <si>
    <t xml:space="preserve">8000-37 FIMO Classic Blue уп. 56 гр., синий,69.24 </t>
  </si>
  <si>
    <t xml:space="preserve">8020-08 FIMO Effect Metallic mother-of-pearl уп. 56гр., перламутр 69.24 </t>
  </si>
  <si>
    <t xml:space="preserve">8020-81 FIMO Effect Metallic Silver 56гр., серебро 69.24 </t>
  </si>
  <si>
    <t>8050-00 BK FIMO Liquid в печке запекаемый декоративный гель, 50 мл бутылка 251.37</t>
  </si>
  <si>
    <t>Imp777</t>
  </si>
  <si>
    <t xml:space="preserve">7 32016 120G GLOW IN DARK / 120 г светящийся в темноте 146.46 </t>
  </si>
  <si>
    <t xml:space="preserve">30 36009 Makins BUTTERFLY | набор каттеров *бабочка*, в комплекте 3 шт. арт. 36009 62.53 </t>
  </si>
  <si>
    <t xml:space="preserve">109 8001-0 FIMO Classic White полимерная глина для моделирования, запекаемая в печке большая уп. 350 гр., белый, арт. 8001-0 370.97 </t>
  </si>
  <si>
    <t xml:space="preserve">132 8000-38 FIMO Classic Blue Green полимерная глина для моделирования, запекаемая в печке стандартная уп. 56 гр., бирюзовый, арт. 8000-38 69.24 </t>
  </si>
  <si>
    <t xml:space="preserve">134 8000-1FIMO Classic Yellow полимерная глина для моделирования, запекаемая в печке стандартная уп. 56 гр., жёлтый, арт. 8000-1 </t>
  </si>
  <si>
    <t xml:space="preserve">135 8000-5FIMO Classic Green полимерная глина для моделирования, запекаемая в печке стандартная уп. 56 гр., зелёный, арт. 8000-5 </t>
  </si>
  <si>
    <t xml:space="preserve">137 8000-2FIMO Classic Red полимерная глина для моделирования, запекаемая в печке стандартная уп. 56 гр., красный, арт. 8000-2 </t>
  </si>
  <si>
    <t xml:space="preserve">138 8000-6 FIMO Classic Violet полимерная глина для моделирования, запекаемая в печке стандартная уп. 56 гр., фиолетовый, арт. 8000-6 </t>
  </si>
  <si>
    <t xml:space="preserve">139 8000-21 FIMO Classic Magenta полимерная глина для моделирования, запекаемая в печке стандартная уп. 56 гр., маджента, арт. 8000-21 </t>
  </si>
  <si>
    <t xml:space="preserve">144 8000-37FIMO Classic Blue полимерная глина для моделирования, запекаемая в печке стандартная уп. 56 гр., синий, арт. 8000-37 </t>
  </si>
  <si>
    <t xml:space="preserve">150 8000-9FIMO Classic Black полимерная глина для моделирования, запекаемая в печке стандартная уп. 56 гр., чёрный, арт. 8000-9 </t>
  </si>
  <si>
    <t xml:space="preserve">152 8000-77FIMO Classic Chocolate полимерная глина для моделирования, запекаемая в печке стандартная уп. 56 гр., шоколад, арт. 8000-77 </t>
  </si>
  <si>
    <t xml:space="preserve">161 8020-11FIMO Effect Metallic Gold запекаемая в печке полимерная глина, стандартная уп. 56гр., золотой металлик 8020-11 </t>
  </si>
  <si>
    <t xml:space="preserve">166 8020-08 FIMO Effect Metallic mother-of-pearl запекаемая в печке полимерная глина, стандартная уп. 56гр., перламутр 8020-08 </t>
  </si>
  <si>
    <t xml:space="preserve">181 8050-00 BK FIMO Liquid в печке запекаемый декоративный гель, прозрачный, 50 мл бутылка 8050-00 BK 251.37 </t>
  </si>
  <si>
    <t xml:space="preserve">259 8725 01FIMO Push Mould Jewellery 1 piece, 14 motifs, motif size ca. 1,5 x 1,5cm /FIMO формочки для слепков Бижутерия, 1 шт, 14 мотивов около 1,5 x 1,5 см165.76 </t>
  </si>
  <si>
    <t xml:space="preserve">285 36005 Makins OVAL | набор каттеров *овал*, в комплекте 3 шт. арт. 36005 62.53 </t>
  </si>
  <si>
    <t xml:space="preserve">287 36004 Makins RECTANGLE | набор каттеров *прямоугольник*, в комплекте 3 шт. арт.36004 62.53 </t>
  </si>
  <si>
    <t xml:space="preserve">289 36001 Makins ROUND | набор каттеров *круг*, в комплекте 3 шт. арт.36001 62.53 </t>
  </si>
  <si>
    <t xml:space="preserve">294 38003SET C / Комплект С- соты, волны, петля, кружево 154.85 </t>
  </si>
  <si>
    <t xml:space="preserve">301 36011Makins TEDDY BEAR | набор каттеров *мишка Тедди*, в комплекте 3 шт. арт. 36011 62.53 </t>
  </si>
  <si>
    <t>319 8704 01gloss varnish, water-based, 35 ml / блестящий лак на водной основе, 35 мл 136.39</t>
  </si>
  <si>
    <t>***Ромашечка***</t>
  </si>
  <si>
    <t>Цена</t>
  </si>
  <si>
    <t xml:space="preserve">FIMO Classic White полимерная глина для моделирования, запекаемая в печке большая уп. 350 гр., белый, арт. 8001-0 1шт. </t>
  </si>
  <si>
    <t xml:space="preserve">FIMO Classic Black полимерная глина для моделирования, запекаемая в печке большая уп. 350 гр., чёрный, арт. 8001-9 1шт. </t>
  </si>
  <si>
    <t xml:space="preserve">FIMO Classic Champagne полимерная глина для моделирования, запекаемая в печке большая уп. 350 гр., шампань, арт. 8001-02 1шт. </t>
  </si>
  <si>
    <t xml:space="preserve">FIMO Classic Chocolate полимерная глина для моделирования, запекаемая в печке большая уп. 350 гр.,, шоколад, арт. 8001-77 1шт. </t>
  </si>
  <si>
    <t>FIMO Classic Bordeaux Red полимерная глина для моделирования, запекаемая в печке большая уп. 350 гр., бордо, арт. 8001-23 1шт.</t>
  </si>
  <si>
    <t>A-la</t>
  </si>
  <si>
    <t xml:space="preserve">FIMO Classic Marine Blue полимерная глина для моделирования, запекаемая в печке стандартная уп. 56 гр., морская волна, арт. 8000-34 цена: 69.24 </t>
  </si>
  <si>
    <t xml:space="preserve">FIMO Classic Red полимерная глина для моделирования, запекаемая в печке стандартная уп. 56 гр., красный, арт. 8000-2 цена: 69.24 2 шт </t>
  </si>
  <si>
    <t xml:space="preserve">FIMO Classic Black полимерная глина для моделирования, запекаемая в печке стандартная уп. 56 гр., чёрный, арт. 8000-9 цена: 69.24 </t>
  </si>
  <si>
    <t xml:space="preserve">8700 04 FIMO knives kit, 3 knives on blistercard / FIMO комплект из 3-х лезвий </t>
  </si>
  <si>
    <t>НаTа</t>
  </si>
  <si>
    <t>173 8020-014 FIMO Effect Transparent White запекаемая в печке полимерная глина, стандартная уп. 56гр., прозрачный 8020-014 69.24</t>
  </si>
  <si>
    <t>кол-во</t>
  </si>
  <si>
    <t>Сумма</t>
  </si>
  <si>
    <t>FIMO Classic White полимерная глина для моделирования, запекаемая в печке большая уп. 350 гр., белый, арт. 8001-0</t>
  </si>
  <si>
    <t>FIMO Classic Black  полимерная глина для моделирования, запекаемая в печке большая уп. 350 гр., чёрный, арт. 8001-9</t>
  </si>
  <si>
    <t>FIMO Classic Chocolate  полимерная глина для моделирования, запекаемая в печке большая уп. 350 гр.,, шоколад, арт. 8001-77</t>
  </si>
  <si>
    <t>FIMO Effect Metallic Gold  запекаемая в печке полимерная глина, стандартная уп. 56гр., золотой  металлик 8020-11</t>
  </si>
  <si>
    <t>FIMO Effect Metallic mother-of-pearl запекаемая в печке полимерная глина, стандартная уп. 56гр., перламутр 8020-08</t>
  </si>
  <si>
    <t>FIMO Effect Transparent White запекаемая в печке полимерная глина, большая уп. 350 гр, прозрачный 8020-014</t>
  </si>
  <si>
    <t>FIMO Effect Metallic Silver запекаемая в печке полимерная глина, стандартная уп. 56гр., серебро 8020-81</t>
  </si>
  <si>
    <t>FIMO Soft White полимерная глина для моделирования, запекаемая в печке большая уп. 350 гр., белый, арт. 8022-0</t>
  </si>
  <si>
    <t>FIMO acrylic roller on blistercard / FIMO акриловый ролик</t>
  </si>
  <si>
    <t>Сумма с ОРГ% без транспортных</t>
  </si>
  <si>
    <t>Натэлла</t>
  </si>
  <si>
    <t xml:space="preserve">8700 05 FIMO acrylic roller on blistercard / FIMO акриловый ролик 334.88 </t>
  </si>
  <si>
    <t xml:space="preserve">8700 04 FIMO knives kit, 3 knives on blistercard / FIMO комплект из 3-х лезвий 270.67 </t>
  </si>
  <si>
    <t xml:space="preserve">8700 02 oven thermometer, range 0 - 300° C, on blistercard / термометр духовки, в диапазоне 0 - 300 ° C 419.23 </t>
  </si>
  <si>
    <t xml:space="preserve">8000-0 FIMO Classic White полимерная глина для моделирования, запекаемая в печке стандартная уп. 56 гр., белый, арт. 8000-0 69.24 </t>
  </si>
  <si>
    <t xml:space="preserve">8000-2 FIMO Classic Red полимерная глина для моделирования, запекаемая в печке стандартная уп. 56 гр., красный, арт. 8000-2 69.24 </t>
  </si>
  <si>
    <t xml:space="preserve">8000-34 FIMO Classic Marine Blue полимерная глина для моделирования, запекаемая в печке стандартная уп. 56 гр., морская волна, арт. 8000-34 69.24 </t>
  </si>
  <si>
    <t>8020-014 FIMO Effect Transparent White запекаемая в печке полимерная глина, стандартная уп. 56гр., прозрачный 8020-014 69.24</t>
  </si>
  <si>
    <t>Катышок</t>
  </si>
  <si>
    <t>СУММА</t>
  </si>
  <si>
    <t>НИК</t>
  </si>
  <si>
    <t>Заказ</t>
  </si>
  <si>
    <t xml:space="preserve">8029-45 Doll FIMO, 500 g block, special quality for miniatures / 500 г блок, особенное качество для миниатюрных фигур 480.92 -1 шт </t>
  </si>
  <si>
    <t>2)8029-43 Doll FIMO, 500 g block, flesh / 500 г блок, телесный 480.92 -1 шт</t>
  </si>
  <si>
    <t>Нююша</t>
  </si>
  <si>
    <t xml:space="preserve">FIMO Classic White полимерная глина для моделирования, запекаемая в печке стандартная уп. 56 гр., белый, арт. 8000-0 (3 шт) </t>
  </si>
  <si>
    <t xml:space="preserve">FIMO Classic Green полимерная глина для моделирования, запекаемая в печке стандартная уп. 56 гр., зелёный, арт. 8000-5 </t>
  </si>
  <si>
    <t xml:space="preserve">FIMO Classic Red полимерная глина для моделирования, запекаемая в печке стандартная уп. 56 гр., красный, арт. 8000-2 </t>
  </si>
  <si>
    <t xml:space="preserve">FIMO Classic Violet полимерная глина для моделирования, запекаемая в печке стандартная уп. 56 гр., фиолетовый, арт. 8000-6 </t>
  </si>
  <si>
    <t xml:space="preserve">FIMO Classic Magenta полимерная глина для моделирования, запекаемая в печке стандартная уп. 56 гр., маджента, арт. 8000-21 </t>
  </si>
  <si>
    <t xml:space="preserve">FIMO Classic Turquoise полимерная глина для моделирования, запекаемая в печке стандартная уп. 56 гр., светло-бирюзовый,арт. 8000-32 (2 шт) </t>
  </si>
  <si>
    <t xml:space="preserve">FIMO Classic Lilac полимерная глина для моделирования, запекаемая в печке стандартная уп. 56 гр., лиловый, арт. 8000-61 </t>
  </si>
  <si>
    <t xml:space="preserve">FIMO Classic Black полимерная глина для моделирования, запекаемая в печке стандартная уп. 56 гр., чёрный, арт. 8000-9 (2шт) </t>
  </si>
  <si>
    <t xml:space="preserve">FIMO Classic Chocolate полимерная глина для моделирования, запекаемая в печке стандартная уп. 56 гр., шоколад, арт. 8000-77 </t>
  </si>
  <si>
    <t xml:space="preserve">FIMO Classic Gold Yellow полимерная глина для моделирования, запекаемая в печке стандартная уп. 56 гр., золотисто- жёлтый, арт. 8000-15 </t>
  </si>
  <si>
    <t>FIMO Effect Transparent White запекаемая в печке полимерная глина, стандартная уп. 56гр., прозрачный 8020-014 - 2 шт.</t>
  </si>
  <si>
    <t xml:space="preserve">8101-0 EFAPLAST classic air-drying modelling material, 1.000 g, white | классический моделировымый материал высыхающий на воздухе, 1000 г, белый 139.74 </t>
  </si>
  <si>
    <t xml:space="preserve">8050-00 BK FIMO Liquid в печке запекаемый декоративный гель, прозрачный, 50 мл бутылка 8050-00 BK 251.37 </t>
  </si>
  <si>
    <t xml:space="preserve">36005 Makins OVAL | набор каттеров *овал*, в комплекте 3 шт. арт. 36005 62.53 </t>
  </si>
  <si>
    <t xml:space="preserve">38005 SET E / Комплект Е- кудрявая борода, свитер, брильянт, завитая шерсть 154.85 </t>
  </si>
  <si>
    <t xml:space="preserve">36002 Makins SQUARE | набор каттеров *квадрат* , в комплекте 3 шт. арт.36002 62.53 </t>
  </si>
  <si>
    <t xml:space="preserve">36001 Makins ROUND | набор каттеров *круг*, в комплекте 3 шт. арт.36001 62.53 </t>
  </si>
  <si>
    <t xml:space="preserve">8000-9 FIMO Classic Black полимерная глина для моделирования, запекаемая в печке стандартная уп. 56 гр., чёрный, арт. 8000-9 69.24 </t>
  </si>
  <si>
    <t>8020-11 FIMO Effect Metallic Gold запекаемая в печке полимерная глина, стандартная уп. 56гр., золотой металлик 8020-11 69.24</t>
  </si>
  <si>
    <t>Ava</t>
  </si>
  <si>
    <t>8000-21 FIMO Classic Magenta полимерная глина для моделирования, запекаемая в печке стандартная уп. 56 гр., маджента, арт. 8000-21 69.24</t>
  </si>
  <si>
    <t xml:space="preserve">8100-0 EFAPLAST classic ai классический моделировымый материал высыхающий на воздухе, 500 г, белый 8100-0 107.85 </t>
  </si>
  <si>
    <t xml:space="preserve">8133-5 FFIMOair|EFAPLAST лёгкий моделировымый материал высыхающий на воздухе, 125 г, зелёный 8133-5 96.94 </t>
  </si>
  <si>
    <t xml:space="preserve">8133-1 EFAPLAST light air-лёгкий моделировымый материал высыхающий на воздухе, 125 г, жёлтый 8133-1 96.94 </t>
  </si>
  <si>
    <t xml:space="preserve">8133-2 EFAPLAST light air-лёгкий моделировымый материал высыхающий на воздухе, 125 г, красный 8133-2 96.94 </t>
  </si>
  <si>
    <t>8133-9 EFAPLAST light air-лёгкий моделировымый материал высыхающий на воздухе, 125 г, чёрный 8133-9 96.94</t>
  </si>
  <si>
    <t>anet_k</t>
  </si>
  <si>
    <t xml:space="preserve">8000-0 FIMO Classic White полимерная глина для моделирования, запекаемая в печке стандартная уп. 56 гр., белый, арт. 8000-0 69.24 - 3шт </t>
  </si>
  <si>
    <t xml:space="preserve">8000-1 FIMO Classic Yellow полимерная глина для моделирования, запекаемая в печке стандартная уп. 56 гр., жёлтый, арт. 8000-1 69.24 - 1шт </t>
  </si>
  <si>
    <t xml:space="preserve">8000-2 FIMO Classic Red полимерная глина для моделирования, запекаемая в печке стандартная уп. 56 гр., красный, арт. 8000-2 69.24 - 1шт </t>
  </si>
  <si>
    <t xml:space="preserve">8000-37 FIMO Classic Blue полимерная глина для моделирования, запекаемая в печке стандартная уп. 56 гр., синий, арт. 8000-37 69.24 - 1шт </t>
  </si>
  <si>
    <t xml:space="preserve">8000-9 FIMO Classic Black полимерная глина для моделирования, запекаемая в печке стандартная уп. 56 гр., чёрный, арт. 8000-9 69.24 - 1шт </t>
  </si>
  <si>
    <t xml:space="preserve">8000-77 FIMO Classic Chocolate полимерная глина для моделирования, запекаемая в печке стандартная уп. 56 гр., шоколад, арт. 8000-77 69.24 - 1шт </t>
  </si>
  <si>
    <t xml:space="preserve">8020-014 FIMO Effect Transparent White запекаемая в печке полимерная глина, стандартная уп. 56гр., прозрачный 8020-014 69.24 - 1шт </t>
  </si>
  <si>
    <t xml:space="preserve">8023 10 FIMO Soft основной комплект полимерной глины из 9 блоков по 25 гр., лак, инструмент, основа 8023 10 455.74 - 1шт </t>
  </si>
  <si>
    <t xml:space="preserve">8704 01 gloss varnish, water-based, 35 ml / блестящий лак на водной основе, 35 мл 136.39 - 1шт </t>
  </si>
  <si>
    <t>птичка-синичка</t>
  </si>
  <si>
    <t>eto_ne_ja</t>
  </si>
  <si>
    <t xml:space="preserve">8000-37 FIMO Classic Blue полимерная глина для моделирования, запекаемая в печке стандартная уп. 56 гр., синий, арт. 8000-37 69.24 </t>
  </si>
  <si>
    <t xml:space="preserve">8000-15 FIMO Classic Gold Yellow полимерная глина для моделирования, запекаемая в печке стандартная уп. 56 гр., золотисто- жёлтый, арт. 8000-15 69.24 </t>
  </si>
  <si>
    <t xml:space="preserve">8000-1 FIMO Classic Yellow полимерная глина для моделирования, запекаемая в печке стандартная уп. 56 гр., жёлтый, арт. 8000-1 69.24 </t>
  </si>
  <si>
    <t xml:space="preserve">8000-32 FIMO Classic Turquoise полимерная глина для моделирования, запекаемая в печке стандартная уп. 56 гр., светло-бирюзовый,арт. 8000-32 69.24 </t>
  </si>
  <si>
    <t xml:space="preserve">8000-61 FIMO Classic Lilac полимерная глина для моделирования, запекаемая в печке стандартная уп. 56 гр., лиловый 69.24 </t>
  </si>
  <si>
    <t xml:space="preserve">8000-34 FIMO Classic Marine Blue полимерная глина для моделирования, запекаемая в печке стандартная уп. 56 гр., морская волна, 69.24 </t>
  </si>
  <si>
    <t xml:space="preserve">FIMO Effect Metallic Silver запекаемая в печке полимерная глина, стандартная уп. 56гр., серебро 8020-81 69.24 </t>
  </si>
  <si>
    <t>FIMO Soft White полимерная глина для моделирования, запекаемая в печке большая уп. 350 гр., белый, арт. 8022-0 370.97</t>
  </si>
  <si>
    <t xml:space="preserve">Снежное лето </t>
  </si>
  <si>
    <t>FIMO Soft Chocolate полимерная глина для моделирования, запекаемая в печке большая уп. 350 гр., какао, арт.8022-75</t>
  </si>
  <si>
    <t xml:space="preserve">8020-08 FIMO Effect Metallic mother-of-pearl запекаемая в печке полимерная глина, стандартная уп. 56гр., перламутр 8020-08 69.24 </t>
  </si>
  <si>
    <t xml:space="preserve">8020-11 FIMO Effect Metallic Gold запекаемая в печке полимерная глина, стандартная уп. 56гр., золотой металлик 8020-11 69.24 </t>
  </si>
  <si>
    <t>8000-77 FIMO Classic Chocolate полимерная глина для моделирования, запекаемая в печке стандартная уп. 56 гр., шоколад, арт. 8000-77 69.2</t>
  </si>
  <si>
    <t xml:space="preserve">8000-6 FIMO Classic Violet полимерная глина для моделирования, запекаемая в печке стандартная уп. 56 гр., фиолетовый, арт. 8000-6 69.24 </t>
  </si>
  <si>
    <t xml:space="preserve">8000-61 FIMO Classic Lilac полимерная глина для моделирования, запекаемая в печке стандартная уп. 56 гр., лиловый, арт. 8000-61 69.24 </t>
  </si>
  <si>
    <t xml:space="preserve">8000-77 FIMO Classic Chocolate полимерная глина для моделирования, запекаемая в печке стандартная уп. 56 гр., шоколад, арт. 8000-77 69.24 </t>
  </si>
  <si>
    <t>8020-08 FIMO Effect Metallic mother-of-pearl запекаемая в печке полимерная глина, стандартная уп. 56гр., перламутр 8020-08 69.24</t>
  </si>
  <si>
    <t xml:space="preserve">8000-6 FIMO Classic Violet полимерная глина для моделирования, запекаемая в печке стандартная уп. 56 гр., фиолетовый, арт. 8000-6 </t>
  </si>
  <si>
    <t>FIMO Effect Transparent White запекаемая в печке полимерная глина, стандартная уп. 56 гр, прозрачный 8020-014</t>
  </si>
  <si>
    <t>8020-014 FIMO Effect Transparent White запекаемая в печке полимерная глина, стандартная уп. 56гр., прозрачный 8020-014 69.24 - 2 штуки</t>
  </si>
  <si>
    <t>evk</t>
  </si>
  <si>
    <t>marico</t>
  </si>
  <si>
    <t>Katrin 027</t>
  </si>
  <si>
    <t xml:space="preserve">1. 32016 120G GLOW IN DARK / 120 г светящийся в темноте 146.46 </t>
  </si>
  <si>
    <t xml:space="preserve">2. 37014 CHIRSTMAS - C / Рождество- С 167.44 </t>
  </si>
  <si>
    <t xml:space="preserve">3. 37016 EASTER / Пасха 167.44 </t>
  </si>
  <si>
    <t xml:space="preserve">4. 8020-08 FIMO Effect Metallic mother-of-pearl запекаемая в печке полимерная глина, стандартная уп. 56гр., перламутр 8020-08 69.24 </t>
  </si>
  <si>
    <t xml:space="preserve">5. 8020-11 FIMO Effect Metallic Gold запекаемая в печке полимерная глина, стандартная уп. 56гр., золотой металлик 8020-11 69.24 </t>
  </si>
  <si>
    <t xml:space="preserve">6. 8020-014 FIMO Effect Transparent White запекаемая в печке полимерная глина, стандартная уп. 56гр., прозрачный 8020-014 69.24 </t>
  </si>
  <si>
    <t xml:space="preserve">7. 8020-16 FIMO Soft Sunflower полимерная глина для моделирования, запекаемая в печке стандартная уп. 56 гр., жёлтый, арт. 8020-16 69.24 </t>
  </si>
  <si>
    <t xml:space="preserve">8. 8020-75 FIMO Soft Chocolate полимерная глина для моделирования, запекаемая в печке стандартная уп. 56 гр., какао, арт.8020-75 69.24 </t>
  </si>
  <si>
    <t xml:space="preserve">9. 8020-53 FIMO Soft Tropical Green полимерная глина для моделирования, запекаемая в печке стандартная уп. 56 гр., тропический зеленый, арт. 8020-53 69.24 </t>
  </si>
  <si>
    <t xml:space="preserve">10. 8020-0 FIMO Soft White полимерная глина для моделирования, запекаемая в печке стандартная уп. 56 гр., белый, арт. 8020-0 69.24 </t>
  </si>
  <si>
    <t>11. 8725 06 FIMO Push Mould Christmas 1 piece, 15 motifs, motif size ca. 2 x 2 cm / формочки для слепков Рождество, 1 шт, 15 мотивов около 2 x 2 см 165.76</t>
  </si>
  <si>
    <t>Bonna777</t>
  </si>
  <si>
    <t xml:space="preserve">8020-014 FIMO Effect Transparent White запекаемая в печке полимерная глина, стандартная уп. 56гр., прозрачный 8020-014 69.24 </t>
  </si>
  <si>
    <t>8704 01 gloss varnish, water-based, 35 ml / блестящий лак на водной основе, 35 мл 136.39</t>
  </si>
  <si>
    <t>alisa_in_dreams</t>
  </si>
  <si>
    <t>Сдано</t>
  </si>
  <si>
    <t>Остаток</t>
  </si>
  <si>
    <t xml:space="preserve">8020-0 FIMO Soft White полимерная глина для моделирования, запекаемая в печке стандартная уп. 56 гр., белый, арт. 8020-0 69.24 - 1 шт </t>
  </si>
  <si>
    <t>Ironka</t>
  </si>
  <si>
    <t xml:space="preserve">2.8020-11 FIMO Effect Metallic Gold запекаемая в печке полимерная глина, стандартная уп. 56гр., золотой металлик 8020-11 69.24 </t>
  </si>
  <si>
    <t xml:space="preserve">3.8020-014 FIMO Effect Transparent White запекаемая в печке полимерная глина, стандартная уп. 56гр., прозрачный 8020-014 69.24 </t>
  </si>
  <si>
    <t>4.8020-0 FIMO Soft White полимерная глина для моделирования, запекаемая в печке стандартная уп. 56 гр., белый, арт. 8020-0 69.24</t>
  </si>
  <si>
    <t>Варисабель</t>
  </si>
  <si>
    <t>ПРИСТРОЙ</t>
  </si>
  <si>
    <t>сумма с ОРГ%</t>
  </si>
  <si>
    <t>Транспортные</t>
  </si>
  <si>
    <t xml:space="preserve">8020-11 FIMO Effect Metallic Gold запекаемая в печке полимерная глина, стандартная уп. 56гр., золотой металлик 8020-11 69.24 1 шт </t>
  </si>
  <si>
    <t xml:space="preserve">8020-014 FIMO Effect Transparent White запекаемая в печке полимерная глина, стандартная уп. 56гр., прозрачный 8020-014 69.24 1 шт </t>
  </si>
  <si>
    <t>8020-53 FIMO Soft Tropical Green полимерная глина для моделирования, запекаемая в печке стандартная уп. 56 гр., тропический зеленый, арт. 8020-53 69.24 1 шт</t>
  </si>
  <si>
    <t>Koryaba</t>
  </si>
  <si>
    <t>ИТОГО</t>
  </si>
  <si>
    <t>Елена Л. Попова</t>
  </si>
  <si>
    <t>ИТОГО:</t>
  </si>
  <si>
    <t>marty2002</t>
  </si>
  <si>
    <t>согласовано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</si>
</sst>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0.000000"/>
    <numFmt numFmtId="166" formatCode="0.00000"/>
    <numFmt numFmtId="167" formatCode="0.0000"/>
    <numFmt numFmtId="168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Border="1" applyAlignment="1">
      <alignment/>
    </xf>
    <xf numFmtId="164" fontId="18" fillId="33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0" fontId="36" fillId="35" borderId="0" xfId="0" applyFont="1" applyFill="1" applyAlignment="1">
      <alignment/>
    </xf>
    <xf numFmtId="164" fontId="36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 wrapText="1"/>
    </xf>
    <xf numFmtId="0" fontId="0" fillId="37" borderId="0" xfId="0" applyFill="1" applyAlignment="1">
      <alignment wrapText="1"/>
    </xf>
    <xf numFmtId="0" fontId="0" fillId="3" borderId="0" xfId="0" applyFill="1" applyAlignment="1">
      <alignment wrapText="1"/>
    </xf>
    <xf numFmtId="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27" fillId="37" borderId="0" xfId="0" applyFont="1" applyFill="1" applyAlignment="1">
      <alignment/>
    </xf>
    <xf numFmtId="0" fontId="27" fillId="0" borderId="0" xfId="0" applyFont="1" applyAlignment="1">
      <alignment/>
    </xf>
    <xf numFmtId="0" fontId="0" fillId="37" borderId="0" xfId="0" applyFill="1" applyAlignment="1">
      <alignment/>
    </xf>
    <xf numFmtId="164" fontId="0" fillId="0" borderId="10" xfId="0" applyNumberFormat="1" applyFill="1" applyBorder="1" applyAlignment="1">
      <alignment/>
    </xf>
    <xf numFmtId="164" fontId="0" fillId="38" borderId="0" xfId="0" applyNumberFormat="1" applyFill="1" applyAlignment="1">
      <alignment/>
    </xf>
    <xf numFmtId="164" fontId="0" fillId="38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wrapText="1"/>
    </xf>
    <xf numFmtId="0" fontId="34" fillId="0" borderId="0" xfId="0" applyFont="1" applyAlignment="1">
      <alignment/>
    </xf>
    <xf numFmtId="0" fontId="0" fillId="9" borderId="0" xfId="0" applyFill="1" applyAlignment="1">
      <alignment wrapText="1"/>
    </xf>
    <xf numFmtId="0" fontId="27" fillId="0" borderId="0" xfId="0" applyFont="1" applyFill="1" applyAlignment="1">
      <alignment/>
    </xf>
    <xf numFmtId="0" fontId="0" fillId="10" borderId="0" xfId="0" applyFill="1" applyAlignment="1">
      <alignment/>
    </xf>
    <xf numFmtId="164" fontId="0" fillId="5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3" borderId="11" xfId="0" applyFill="1" applyBorder="1" applyAlignment="1">
      <alignment/>
    </xf>
    <xf numFmtId="0" fontId="0" fillId="10" borderId="11" xfId="0" applyFill="1" applyBorder="1" applyAlignment="1">
      <alignment/>
    </xf>
    <xf numFmtId="164" fontId="0" fillId="0" borderId="11" xfId="0" applyNumberFormat="1" applyBorder="1" applyAlignment="1">
      <alignment/>
    </xf>
    <xf numFmtId="164" fontId="0" fillId="5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0" fillId="22" borderId="13" xfId="0" applyNumberFormat="1" applyFill="1" applyBorder="1" applyAlignment="1">
      <alignment/>
    </xf>
    <xf numFmtId="164" fontId="0" fillId="9" borderId="13" xfId="0" applyNumberFormat="1" applyFill="1" applyBorder="1" applyAlignment="1">
      <alignment/>
    </xf>
    <xf numFmtId="0" fontId="0" fillId="6" borderId="0" xfId="0" applyFill="1" applyAlignment="1">
      <alignment/>
    </xf>
    <xf numFmtId="164" fontId="0" fillId="6" borderId="0" xfId="0" applyNumberFormat="1" applyFill="1" applyAlignment="1">
      <alignment/>
    </xf>
    <xf numFmtId="0" fontId="0" fillId="6" borderId="13" xfId="0" applyFill="1" applyBorder="1" applyAlignment="1">
      <alignment/>
    </xf>
    <xf numFmtId="2" fontId="0" fillId="6" borderId="0" xfId="0" applyNumberFormat="1" applyFill="1" applyAlignment="1">
      <alignment/>
    </xf>
    <xf numFmtId="0" fontId="27" fillId="0" borderId="0" xfId="0" applyFont="1" applyBorder="1" applyAlignment="1">
      <alignment/>
    </xf>
    <xf numFmtId="0" fontId="0" fillId="3" borderId="0" xfId="0" applyFill="1" applyBorder="1" applyAlignment="1">
      <alignment/>
    </xf>
    <xf numFmtId="0" fontId="0" fillId="10" borderId="0" xfId="0" applyFill="1" applyBorder="1" applyAlignment="1">
      <alignment/>
    </xf>
    <xf numFmtId="164" fontId="0" fillId="5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15.140625" style="0" customWidth="1"/>
    <col min="2" max="2" width="63.28125" style="0" customWidth="1"/>
    <col min="3" max="3" width="8.57421875" style="0" customWidth="1"/>
    <col min="4" max="4" width="11.140625" style="2" bestFit="1" customWidth="1"/>
    <col min="5" max="5" width="12.28125" style="0" customWidth="1"/>
    <col min="6" max="6" width="13.421875" style="0" customWidth="1"/>
    <col min="7" max="7" width="15.140625" style="2" customWidth="1"/>
    <col min="8" max="8" width="14.140625" style="0" customWidth="1"/>
    <col min="9" max="9" width="13.8515625" style="44" customWidth="1"/>
    <col min="11" max="11" width="13.57421875" style="0" customWidth="1"/>
  </cols>
  <sheetData>
    <row r="1" spans="1:11" ht="60">
      <c r="A1" s="10" t="s">
        <v>71</v>
      </c>
      <c r="B1" s="10" t="s">
        <v>72</v>
      </c>
      <c r="C1" s="10" t="s">
        <v>49</v>
      </c>
      <c r="D1" s="11" t="s">
        <v>36</v>
      </c>
      <c r="E1" s="10" t="s">
        <v>50</v>
      </c>
      <c r="F1" s="1" t="s">
        <v>60</v>
      </c>
      <c r="G1" s="25" t="s">
        <v>152</v>
      </c>
      <c r="H1" s="26" t="s">
        <v>153</v>
      </c>
      <c r="I1" s="44" t="s">
        <v>162</v>
      </c>
      <c r="J1" s="9" t="s">
        <v>70</v>
      </c>
      <c r="K1" s="9">
        <f>E16+E43+E63+E69+E81+E98+E102+E119+E126+E142+E148+E165+E171+E184+E191+E205+E210+E215+E222+E227+E243+E231+E235</f>
        <v>22341.899999999998</v>
      </c>
    </row>
    <row r="2" spans="1:5" ht="30">
      <c r="A2" s="4" t="s">
        <v>12</v>
      </c>
      <c r="B2" s="15" t="s">
        <v>0</v>
      </c>
      <c r="C2" s="1">
        <v>1</v>
      </c>
      <c r="D2" s="2">
        <v>62.53</v>
      </c>
      <c r="E2" s="2"/>
    </row>
    <row r="3" spans="2:5" ht="30">
      <c r="B3" s="16" t="s">
        <v>1</v>
      </c>
      <c r="C3" s="1">
        <v>1</v>
      </c>
      <c r="D3" s="2">
        <v>209.58</v>
      </c>
      <c r="E3" s="2">
        <f aca="true" t="shared" si="0" ref="E3:E14">C3*D3</f>
        <v>209.58</v>
      </c>
    </row>
    <row r="4" spans="2:5" ht="15">
      <c r="B4" s="16" t="s">
        <v>2</v>
      </c>
      <c r="C4" s="1">
        <v>1</v>
      </c>
      <c r="D4" s="2">
        <v>293.16</v>
      </c>
      <c r="E4" s="2">
        <f t="shared" si="0"/>
        <v>293.16</v>
      </c>
    </row>
    <row r="5" spans="2:5" ht="15">
      <c r="B5" s="16" t="s">
        <v>3</v>
      </c>
      <c r="C5" s="1">
        <v>1</v>
      </c>
      <c r="D5" s="2">
        <v>154.98</v>
      </c>
      <c r="E5" s="2">
        <f t="shared" si="0"/>
        <v>154.98</v>
      </c>
    </row>
    <row r="6" spans="2:5" ht="30">
      <c r="B6" s="16" t="s">
        <v>4</v>
      </c>
      <c r="C6" s="1">
        <v>1</v>
      </c>
      <c r="D6" s="2">
        <v>154.98</v>
      </c>
      <c r="E6" s="2">
        <f t="shared" si="0"/>
        <v>154.98</v>
      </c>
    </row>
    <row r="7" spans="2:5" ht="30">
      <c r="B7" s="15" t="s">
        <v>5</v>
      </c>
      <c r="C7" s="1">
        <v>1</v>
      </c>
      <c r="D7" s="2">
        <v>165.76</v>
      </c>
      <c r="E7" s="2"/>
    </row>
    <row r="8" spans="2:5" ht="15">
      <c r="B8" s="16" t="s">
        <v>6</v>
      </c>
      <c r="C8" s="1">
        <v>1</v>
      </c>
      <c r="D8" s="2">
        <v>154.98</v>
      </c>
      <c r="E8" s="2">
        <f t="shared" si="0"/>
        <v>154.98</v>
      </c>
    </row>
    <row r="9" spans="2:5" ht="15">
      <c r="B9" s="16" t="s">
        <v>7</v>
      </c>
      <c r="C9" s="1">
        <v>1</v>
      </c>
      <c r="D9" s="2">
        <v>69.3</v>
      </c>
      <c r="E9" s="2">
        <f t="shared" si="0"/>
        <v>69.3</v>
      </c>
    </row>
    <row r="10" spans="2:5" ht="15">
      <c r="B10" s="16" t="s">
        <v>8</v>
      </c>
      <c r="C10" s="1">
        <v>1</v>
      </c>
      <c r="D10" s="2">
        <v>69.3</v>
      </c>
      <c r="E10" s="2">
        <f t="shared" si="0"/>
        <v>69.3</v>
      </c>
    </row>
    <row r="11" spans="2:5" ht="30">
      <c r="B11" s="16" t="s">
        <v>9</v>
      </c>
      <c r="C11" s="1">
        <v>1</v>
      </c>
      <c r="D11" s="2">
        <v>69.3</v>
      </c>
      <c r="E11" s="2">
        <f t="shared" si="0"/>
        <v>69.3</v>
      </c>
    </row>
    <row r="12" spans="2:5" ht="30">
      <c r="B12" s="16" t="s">
        <v>132</v>
      </c>
      <c r="C12" s="17">
        <v>4</v>
      </c>
      <c r="D12" s="2">
        <v>69.3</v>
      </c>
      <c r="E12" s="2">
        <f t="shared" si="0"/>
        <v>277.2</v>
      </c>
    </row>
    <row r="13" spans="2:5" ht="15">
      <c r="B13" s="16" t="s">
        <v>10</v>
      </c>
      <c r="C13" s="1">
        <v>1</v>
      </c>
      <c r="D13" s="2">
        <v>69.3</v>
      </c>
      <c r="E13" s="2">
        <f t="shared" si="0"/>
        <v>69.3</v>
      </c>
    </row>
    <row r="14" spans="2:5" ht="30">
      <c r="B14" s="16" t="s">
        <v>11</v>
      </c>
      <c r="C14" s="1">
        <v>1</v>
      </c>
      <c r="D14" s="2">
        <v>251.58</v>
      </c>
      <c r="E14" s="2">
        <f t="shared" si="0"/>
        <v>251.58</v>
      </c>
    </row>
    <row r="15" spans="2:5" ht="30.75" thickBot="1">
      <c r="B15" s="16" t="s">
        <v>77</v>
      </c>
      <c r="C15" s="1">
        <v>1</v>
      </c>
      <c r="D15" s="2">
        <v>69.3</v>
      </c>
      <c r="E15" s="2">
        <f>C15*D15</f>
        <v>69.3</v>
      </c>
    </row>
    <row r="16" spans="2:9" ht="15.75" thickBot="1">
      <c r="B16" s="16"/>
      <c r="C16" s="1"/>
      <c r="E16" s="3">
        <f>SUM(E2:E15)</f>
        <v>1842.9599999999998</v>
      </c>
      <c r="F16" s="7">
        <f>E16*1.15</f>
        <v>2119.4039999999995</v>
      </c>
      <c r="G16" s="24">
        <v>2120</v>
      </c>
      <c r="H16" s="2">
        <f>G16-F16</f>
        <v>0.5960000000004584</v>
      </c>
      <c r="I16" s="45">
        <f>450/22342*E16</f>
        <v>37.119863933398975</v>
      </c>
    </row>
    <row r="17" spans="2:6" ht="15">
      <c r="B17" s="16"/>
      <c r="C17" s="1"/>
      <c r="E17" s="6"/>
      <c r="F17" s="19"/>
    </row>
    <row r="18" spans="2:6" ht="15">
      <c r="B18" s="16"/>
      <c r="C18" s="1"/>
      <c r="E18" s="6"/>
      <c r="F18" s="19"/>
    </row>
    <row r="19" spans="2:3" ht="15">
      <c r="B19" s="1"/>
      <c r="C19" s="1"/>
    </row>
    <row r="20" spans="1:5" ht="15">
      <c r="A20" s="4" t="s">
        <v>35</v>
      </c>
      <c r="B20" s="14" t="s">
        <v>13</v>
      </c>
      <c r="C20" s="1">
        <v>1</v>
      </c>
      <c r="D20" s="2">
        <v>146.46</v>
      </c>
      <c r="E20" s="2"/>
    </row>
    <row r="21" spans="2:5" ht="30">
      <c r="B21" s="14" t="s">
        <v>14</v>
      </c>
      <c r="C21" s="1">
        <v>1</v>
      </c>
      <c r="D21" s="2">
        <v>62.53</v>
      </c>
      <c r="E21" s="2"/>
    </row>
    <row r="22" spans="2:5" ht="45">
      <c r="B22" s="16" t="s">
        <v>15</v>
      </c>
      <c r="C22" s="1">
        <v>1</v>
      </c>
      <c r="D22" s="2">
        <v>370.86</v>
      </c>
      <c r="E22" s="2">
        <f aca="true" t="shared" si="1" ref="E22:E42">C22*D22</f>
        <v>370.86</v>
      </c>
    </row>
    <row r="23" spans="2:5" ht="45">
      <c r="B23" s="14" t="s">
        <v>16</v>
      </c>
      <c r="C23" s="1">
        <v>1</v>
      </c>
      <c r="D23" s="2">
        <v>69.24</v>
      </c>
      <c r="E23" s="2"/>
    </row>
    <row r="24" spans="2:5" ht="45">
      <c r="B24" s="16" t="s">
        <v>17</v>
      </c>
      <c r="C24" s="1">
        <v>1</v>
      </c>
      <c r="D24" s="2">
        <v>69.3</v>
      </c>
      <c r="E24" s="2">
        <f t="shared" si="1"/>
        <v>69.3</v>
      </c>
    </row>
    <row r="25" spans="2:5" ht="45">
      <c r="B25" s="16" t="s">
        <v>18</v>
      </c>
      <c r="C25" s="1">
        <v>1</v>
      </c>
      <c r="D25" s="2">
        <v>69.3</v>
      </c>
      <c r="E25" s="2">
        <f t="shared" si="1"/>
        <v>69.3</v>
      </c>
    </row>
    <row r="26" spans="2:5" ht="45">
      <c r="B26" s="16" t="s">
        <v>19</v>
      </c>
      <c r="C26" s="1">
        <v>1</v>
      </c>
      <c r="D26" s="2">
        <v>69.3</v>
      </c>
      <c r="E26" s="2">
        <f t="shared" si="1"/>
        <v>69.3</v>
      </c>
    </row>
    <row r="27" spans="2:5" ht="45">
      <c r="B27" s="16" t="s">
        <v>20</v>
      </c>
      <c r="C27" s="1">
        <v>1</v>
      </c>
      <c r="D27" s="2">
        <v>69.3</v>
      </c>
      <c r="E27" s="2">
        <f t="shared" si="1"/>
        <v>69.3</v>
      </c>
    </row>
    <row r="28" spans="2:5" ht="45">
      <c r="B28" s="16" t="s">
        <v>21</v>
      </c>
      <c r="C28" s="1">
        <v>1</v>
      </c>
      <c r="D28" s="2">
        <v>69.3</v>
      </c>
      <c r="E28" s="2">
        <f t="shared" si="1"/>
        <v>69.3</v>
      </c>
    </row>
    <row r="29" spans="2:5" ht="45">
      <c r="B29" s="16" t="s">
        <v>22</v>
      </c>
      <c r="C29" s="1">
        <v>1</v>
      </c>
      <c r="D29" s="2">
        <v>69.3</v>
      </c>
      <c r="E29" s="2">
        <f t="shared" si="1"/>
        <v>69.3</v>
      </c>
    </row>
    <row r="30" spans="2:5" ht="45">
      <c r="B30" s="16" t="s">
        <v>23</v>
      </c>
      <c r="C30" s="1">
        <v>1</v>
      </c>
      <c r="D30" s="2">
        <v>69.3</v>
      </c>
      <c r="E30" s="2">
        <f t="shared" si="1"/>
        <v>69.3</v>
      </c>
    </row>
    <row r="31" spans="2:5" ht="45">
      <c r="B31" s="16" t="s">
        <v>24</v>
      </c>
      <c r="C31" s="1">
        <v>1</v>
      </c>
      <c r="D31" s="2">
        <v>69.3</v>
      </c>
      <c r="E31" s="2">
        <f t="shared" si="1"/>
        <v>69.3</v>
      </c>
    </row>
    <row r="32" spans="2:5" ht="45">
      <c r="B32" s="16" t="s">
        <v>25</v>
      </c>
      <c r="C32" s="1">
        <v>1</v>
      </c>
      <c r="D32" s="2">
        <v>69.3</v>
      </c>
      <c r="E32" s="2">
        <f t="shared" si="1"/>
        <v>69.3</v>
      </c>
    </row>
    <row r="33" spans="2:5" ht="45">
      <c r="B33" s="16" t="s">
        <v>26</v>
      </c>
      <c r="C33" s="1">
        <v>1</v>
      </c>
      <c r="D33" s="2">
        <v>69.3</v>
      </c>
      <c r="E33" s="2">
        <f t="shared" si="1"/>
        <v>69.3</v>
      </c>
    </row>
    <row r="34" spans="2:5" ht="30">
      <c r="B34" s="16" t="s">
        <v>27</v>
      </c>
      <c r="C34" s="1">
        <v>1</v>
      </c>
      <c r="D34" s="2">
        <v>251.58</v>
      </c>
      <c r="E34" s="2">
        <f t="shared" si="1"/>
        <v>251.58</v>
      </c>
    </row>
    <row r="35" spans="2:5" ht="45">
      <c r="B35" s="14" t="s">
        <v>28</v>
      </c>
      <c r="C35" s="1">
        <v>1</v>
      </c>
      <c r="D35" s="2">
        <v>165.76</v>
      </c>
      <c r="E35" s="2"/>
    </row>
    <row r="36" spans="2:5" ht="30">
      <c r="B36" s="14" t="s">
        <v>29</v>
      </c>
      <c r="C36" s="1">
        <v>1</v>
      </c>
      <c r="D36" s="2">
        <v>62.53</v>
      </c>
      <c r="E36" s="2"/>
    </row>
    <row r="37" spans="2:5" ht="30">
      <c r="B37" s="14" t="s">
        <v>30</v>
      </c>
      <c r="C37" s="1">
        <v>1</v>
      </c>
      <c r="D37" s="2">
        <v>62.53</v>
      </c>
      <c r="E37" s="2"/>
    </row>
    <row r="38" spans="2:5" ht="30">
      <c r="B38" s="14" t="s">
        <v>31</v>
      </c>
      <c r="C38" s="1">
        <v>1</v>
      </c>
      <c r="D38" s="2">
        <v>62.53</v>
      </c>
      <c r="E38" s="2"/>
    </row>
    <row r="39" spans="2:5" ht="15">
      <c r="B39" s="16" t="s">
        <v>32</v>
      </c>
      <c r="C39" s="1">
        <v>1</v>
      </c>
      <c r="D39" s="2">
        <v>154.98</v>
      </c>
      <c r="E39" s="2">
        <f t="shared" si="1"/>
        <v>154.98</v>
      </c>
    </row>
    <row r="40" spans="2:5" ht="30">
      <c r="B40" s="14" t="s">
        <v>33</v>
      </c>
      <c r="C40" s="1">
        <v>1</v>
      </c>
      <c r="D40" s="2">
        <v>62.53</v>
      </c>
      <c r="E40" s="2"/>
    </row>
    <row r="41" spans="2:5" ht="30">
      <c r="B41" s="16" t="s">
        <v>34</v>
      </c>
      <c r="C41" s="1">
        <v>1</v>
      </c>
      <c r="D41" s="2">
        <v>136.5</v>
      </c>
      <c r="E41" s="2">
        <f t="shared" si="1"/>
        <v>136.5</v>
      </c>
    </row>
    <row r="42" spans="2:5" ht="45.75" thickBot="1">
      <c r="B42" s="16" t="s">
        <v>48</v>
      </c>
      <c r="C42" s="1">
        <v>3</v>
      </c>
      <c r="D42" s="2">
        <v>69.3</v>
      </c>
      <c r="E42" s="2">
        <f t="shared" si="1"/>
        <v>207.89999999999998</v>
      </c>
    </row>
    <row r="43" spans="5:9" ht="15.75" thickBot="1">
      <c r="E43" s="3">
        <f>SUM(E20:E42)</f>
        <v>1814.8199999999997</v>
      </c>
      <c r="F43" s="7">
        <f>E43*1.15</f>
        <v>2087.0429999999997</v>
      </c>
      <c r="G43" s="24">
        <v>2090</v>
      </c>
      <c r="H43" s="2">
        <f>G43-F43</f>
        <v>2.9570000000003347</v>
      </c>
      <c r="I43" s="45">
        <f>450/22342*E43</f>
        <v>36.553083877898125</v>
      </c>
    </row>
    <row r="44" spans="4:6" ht="15">
      <c r="D44" s="6"/>
      <c r="F44" s="2"/>
    </row>
    <row r="45" spans="1:5" ht="30">
      <c r="A45" s="4" t="s">
        <v>42</v>
      </c>
      <c r="B45" s="16" t="s">
        <v>37</v>
      </c>
      <c r="C45" s="1">
        <v>1</v>
      </c>
      <c r="D45" s="2">
        <v>370.86</v>
      </c>
      <c r="E45" s="2">
        <f aca="true" t="shared" si="2" ref="E45:E62">C45*D45</f>
        <v>370.86</v>
      </c>
    </row>
    <row r="46" spans="2:5" ht="30">
      <c r="B46" s="16" t="s">
        <v>38</v>
      </c>
      <c r="C46" s="1">
        <v>1</v>
      </c>
      <c r="D46" s="2">
        <v>370.86</v>
      </c>
      <c r="E46" s="2">
        <f t="shared" si="2"/>
        <v>370.86</v>
      </c>
    </row>
    <row r="47" spans="2:5" ht="45">
      <c r="B47" s="16" t="s">
        <v>39</v>
      </c>
      <c r="C47" s="1">
        <v>1</v>
      </c>
      <c r="D47" s="2">
        <v>370.86</v>
      </c>
      <c r="E47" s="2">
        <f t="shared" si="2"/>
        <v>370.86</v>
      </c>
    </row>
    <row r="48" spans="2:5" ht="45">
      <c r="B48" s="16" t="s">
        <v>40</v>
      </c>
      <c r="C48" s="1">
        <v>1</v>
      </c>
      <c r="D48" s="2">
        <v>370.86</v>
      </c>
      <c r="E48" s="2">
        <f t="shared" si="2"/>
        <v>370.86</v>
      </c>
    </row>
    <row r="49" spans="2:5" ht="45">
      <c r="B49" s="14" t="s">
        <v>41</v>
      </c>
      <c r="C49" s="1">
        <v>1</v>
      </c>
      <c r="D49" s="2">
        <v>370.97</v>
      </c>
      <c r="E49" s="2"/>
    </row>
    <row r="50" spans="2:5" ht="45">
      <c r="B50" s="16" t="s">
        <v>76</v>
      </c>
      <c r="C50" s="1">
        <v>4</v>
      </c>
      <c r="D50" s="2">
        <v>69.3</v>
      </c>
      <c r="E50" s="2">
        <f t="shared" si="2"/>
        <v>277.2</v>
      </c>
    </row>
    <row r="51" spans="2:5" ht="30">
      <c r="B51" s="16" t="s">
        <v>77</v>
      </c>
      <c r="C51" s="1">
        <v>1</v>
      </c>
      <c r="D51" s="2">
        <v>69.3</v>
      </c>
      <c r="E51" s="2">
        <f t="shared" si="2"/>
        <v>69.3</v>
      </c>
    </row>
    <row r="52" spans="2:5" ht="30">
      <c r="B52" s="16" t="s">
        <v>78</v>
      </c>
      <c r="C52" s="1">
        <v>2</v>
      </c>
      <c r="D52" s="2">
        <v>69.3</v>
      </c>
      <c r="E52" s="2">
        <f t="shared" si="2"/>
        <v>138.6</v>
      </c>
    </row>
    <row r="53" spans="2:5" ht="45">
      <c r="B53" s="16" t="s">
        <v>79</v>
      </c>
      <c r="C53" s="1">
        <v>1</v>
      </c>
      <c r="D53" s="2">
        <v>69.3</v>
      </c>
      <c r="E53" s="2">
        <f t="shared" si="2"/>
        <v>69.3</v>
      </c>
    </row>
    <row r="54" spans="2:5" ht="30">
      <c r="B54" s="16" t="s">
        <v>80</v>
      </c>
      <c r="C54" s="1">
        <v>1</v>
      </c>
      <c r="D54" s="2">
        <v>69.3</v>
      </c>
      <c r="E54" s="2">
        <f t="shared" si="2"/>
        <v>69.3</v>
      </c>
    </row>
    <row r="55" spans="2:5" ht="45">
      <c r="B55" s="16" t="s">
        <v>81</v>
      </c>
      <c r="C55" s="1">
        <v>3</v>
      </c>
      <c r="D55" s="2">
        <v>69.3</v>
      </c>
      <c r="E55" s="2">
        <f t="shared" si="2"/>
        <v>207.89999999999998</v>
      </c>
    </row>
    <row r="56" spans="2:5" ht="30">
      <c r="B56" s="16" t="s">
        <v>82</v>
      </c>
      <c r="C56" s="1">
        <v>1</v>
      </c>
      <c r="D56" s="2">
        <v>69.3</v>
      </c>
      <c r="E56" s="2">
        <f t="shared" si="2"/>
        <v>69.3</v>
      </c>
    </row>
    <row r="57" spans="2:5" ht="45">
      <c r="B57" s="16" t="s">
        <v>83</v>
      </c>
      <c r="C57" s="1">
        <v>3</v>
      </c>
      <c r="D57" s="2">
        <v>69.3</v>
      </c>
      <c r="E57" s="2">
        <f t="shared" si="2"/>
        <v>207.89999999999998</v>
      </c>
    </row>
    <row r="58" spans="2:5" ht="30">
      <c r="B58" s="16" t="s">
        <v>84</v>
      </c>
      <c r="C58" s="1">
        <v>1</v>
      </c>
      <c r="D58" s="2">
        <v>69.3</v>
      </c>
      <c r="E58" s="2">
        <f t="shared" si="2"/>
        <v>69.3</v>
      </c>
    </row>
    <row r="59" spans="2:5" ht="45">
      <c r="B59" s="16" t="s">
        <v>85</v>
      </c>
      <c r="C59" s="1">
        <v>2</v>
      </c>
      <c r="D59" s="2">
        <v>69.3</v>
      </c>
      <c r="E59" s="2">
        <f t="shared" si="2"/>
        <v>138.6</v>
      </c>
    </row>
    <row r="60" spans="2:5" ht="30">
      <c r="B60" s="16" t="s">
        <v>86</v>
      </c>
      <c r="C60" s="1">
        <v>2</v>
      </c>
      <c r="D60" s="2">
        <v>69.3</v>
      </c>
      <c r="E60" s="2">
        <f t="shared" si="2"/>
        <v>138.6</v>
      </c>
    </row>
    <row r="61" spans="2:5" ht="15">
      <c r="B61" s="16" t="s">
        <v>8</v>
      </c>
      <c r="C61" s="1">
        <v>1</v>
      </c>
      <c r="D61" s="2">
        <v>69.3</v>
      </c>
      <c r="E61" s="2">
        <f t="shared" si="2"/>
        <v>69.3</v>
      </c>
    </row>
    <row r="62" spans="2:5" ht="30.75" thickBot="1">
      <c r="B62" s="16" t="s">
        <v>125</v>
      </c>
      <c r="C62" s="1">
        <v>1</v>
      </c>
      <c r="D62" s="2">
        <v>69.3</v>
      </c>
      <c r="E62" s="2">
        <f t="shared" si="2"/>
        <v>69.3</v>
      </c>
    </row>
    <row r="63" spans="2:9" ht="15.75" thickBot="1">
      <c r="B63" s="1"/>
      <c r="C63" s="1"/>
      <c r="E63" s="3">
        <f>SUM(E45:E62)</f>
        <v>3077.3400000000006</v>
      </c>
      <c r="F63" s="7">
        <f>E63*1.15</f>
        <v>3538.9410000000003</v>
      </c>
      <c r="G63" s="24">
        <v>3539</v>
      </c>
      <c r="H63" s="2">
        <f>G63-F63</f>
        <v>0.058999999999741704</v>
      </c>
      <c r="I63" s="45">
        <f>450/22342*E63</f>
        <v>61.982051741115406</v>
      </c>
    </row>
    <row r="64" spans="2:3" ht="15">
      <c r="B64" s="1"/>
      <c r="C64" s="1"/>
    </row>
    <row r="65" spans="1:5" ht="45">
      <c r="A65" s="4" t="s">
        <v>47</v>
      </c>
      <c r="B65" s="16" t="s">
        <v>43</v>
      </c>
      <c r="C65" s="5">
        <v>1</v>
      </c>
      <c r="D65" s="2">
        <v>69.3</v>
      </c>
      <c r="E65" s="2">
        <f>C65*D65</f>
        <v>69.3</v>
      </c>
    </row>
    <row r="66" spans="2:5" ht="45">
      <c r="B66" s="16" t="s">
        <v>44</v>
      </c>
      <c r="C66" s="5">
        <v>2</v>
      </c>
      <c r="D66" s="2">
        <v>69.3</v>
      </c>
      <c r="E66" s="2">
        <f>C66*D66</f>
        <v>138.6</v>
      </c>
    </row>
    <row r="67" spans="2:5" ht="45">
      <c r="B67" s="16" t="s">
        <v>45</v>
      </c>
      <c r="C67" s="5">
        <v>1</v>
      </c>
      <c r="D67" s="2">
        <v>69.3</v>
      </c>
      <c r="E67" s="2">
        <f>C67*D67</f>
        <v>69.3</v>
      </c>
    </row>
    <row r="68" spans="2:5" ht="30.75" thickBot="1">
      <c r="B68" s="16" t="s">
        <v>46</v>
      </c>
      <c r="C68" s="5">
        <v>1</v>
      </c>
      <c r="D68" s="2">
        <v>270.48</v>
      </c>
      <c r="E68" s="2">
        <f>C68*D68</f>
        <v>270.48</v>
      </c>
    </row>
    <row r="69" spans="2:9" ht="15.75" thickBot="1">
      <c r="B69" s="1"/>
      <c r="C69" s="1"/>
      <c r="D69" s="5"/>
      <c r="E69" s="3">
        <f>SUM(E65:E68)</f>
        <v>547.6800000000001</v>
      </c>
      <c r="F69" s="7">
        <f>E69*1.15</f>
        <v>629.832</v>
      </c>
      <c r="G69" s="24">
        <v>630</v>
      </c>
      <c r="H69" s="2">
        <f>G69-F69</f>
        <v>0.16800000000000637</v>
      </c>
      <c r="I69" s="45">
        <f>450/22342*E69</f>
        <v>11.03106257273297</v>
      </c>
    </row>
    <row r="70" spans="2:3" ht="15">
      <c r="B70" s="1"/>
      <c r="C70" s="1"/>
    </row>
    <row r="71" spans="1:5" ht="30">
      <c r="A71" s="4" t="s">
        <v>61</v>
      </c>
      <c r="B71" s="16" t="s">
        <v>51</v>
      </c>
      <c r="C71" s="5">
        <v>1</v>
      </c>
      <c r="D71" s="2">
        <v>371.28</v>
      </c>
      <c r="E71" s="2">
        <f aca="true" t="shared" si="3" ref="E71:E80">C71*D71</f>
        <v>371.28</v>
      </c>
    </row>
    <row r="72" spans="2:5" ht="30">
      <c r="B72" s="16" t="s">
        <v>52</v>
      </c>
      <c r="C72" s="5">
        <v>1</v>
      </c>
      <c r="D72" s="2">
        <v>370.86</v>
      </c>
      <c r="E72" s="2">
        <f t="shared" si="3"/>
        <v>370.86</v>
      </c>
    </row>
    <row r="73" spans="2:5" ht="30">
      <c r="B73" s="16" t="s">
        <v>53</v>
      </c>
      <c r="C73" s="5">
        <v>1</v>
      </c>
      <c r="D73" s="2">
        <v>370.86</v>
      </c>
      <c r="E73" s="2">
        <f t="shared" si="3"/>
        <v>370.86</v>
      </c>
    </row>
    <row r="74" spans="2:5" ht="30">
      <c r="B74" s="16" t="s">
        <v>54</v>
      </c>
      <c r="C74" s="5">
        <v>1</v>
      </c>
      <c r="D74" s="2">
        <v>69.3</v>
      </c>
      <c r="E74" s="2">
        <f t="shared" si="3"/>
        <v>69.3</v>
      </c>
    </row>
    <row r="75" spans="2:5" ht="30">
      <c r="B75" s="16" t="s">
        <v>55</v>
      </c>
      <c r="C75" s="5">
        <v>1</v>
      </c>
      <c r="D75" s="2">
        <v>69.3</v>
      </c>
      <c r="E75" s="2">
        <f t="shared" si="3"/>
        <v>69.3</v>
      </c>
    </row>
    <row r="76" spans="2:5" ht="30">
      <c r="B76" s="16" t="s">
        <v>56</v>
      </c>
      <c r="C76" s="5">
        <v>5</v>
      </c>
      <c r="D76" s="2">
        <v>69.3</v>
      </c>
      <c r="E76" s="2">
        <f t="shared" si="3"/>
        <v>346.5</v>
      </c>
    </row>
    <row r="77" spans="2:5" ht="30">
      <c r="B77" s="16" t="s">
        <v>57</v>
      </c>
      <c r="C77" s="5">
        <v>1</v>
      </c>
      <c r="D77" s="2">
        <v>69.3</v>
      </c>
      <c r="E77" s="2">
        <f t="shared" si="3"/>
        <v>69.3</v>
      </c>
    </row>
    <row r="78" spans="2:5" ht="30">
      <c r="B78" s="1" t="s">
        <v>58</v>
      </c>
      <c r="C78" s="5">
        <v>1</v>
      </c>
      <c r="D78" s="2">
        <v>370.97</v>
      </c>
      <c r="E78" s="2"/>
    </row>
    <row r="79" spans="2:5" ht="15">
      <c r="B79" s="16" t="s">
        <v>59</v>
      </c>
      <c r="C79" s="5">
        <v>1</v>
      </c>
      <c r="D79" s="2">
        <v>334.74</v>
      </c>
      <c r="E79" s="2">
        <f t="shared" si="3"/>
        <v>334.74</v>
      </c>
    </row>
    <row r="80" spans="2:5" ht="30">
      <c r="B80" s="16" t="s">
        <v>88</v>
      </c>
      <c r="C80" s="5">
        <v>1</v>
      </c>
      <c r="D80" s="2">
        <v>251.58</v>
      </c>
      <c r="E80" s="2">
        <f t="shared" si="3"/>
        <v>251.58</v>
      </c>
    </row>
    <row r="81" spans="5:9" ht="15">
      <c r="E81" s="3">
        <f>SUM(E71:E80)</f>
        <v>2253.72</v>
      </c>
      <c r="I81" s="45">
        <f>450/22342*E81</f>
        <v>45.393160862948704</v>
      </c>
    </row>
    <row r="82" spans="1:5" ht="30">
      <c r="A82" s="4" t="s">
        <v>69</v>
      </c>
      <c r="B82" s="16" t="s">
        <v>62</v>
      </c>
      <c r="C82" s="5">
        <v>1</v>
      </c>
      <c r="D82" s="2">
        <v>334.74</v>
      </c>
      <c r="E82" s="2">
        <f aca="true" t="shared" si="4" ref="E82:E96">C82*D82</f>
        <v>334.74</v>
      </c>
    </row>
    <row r="83" spans="2:5" ht="30">
      <c r="B83" s="16" t="s">
        <v>63</v>
      </c>
      <c r="C83" s="5">
        <v>1</v>
      </c>
      <c r="D83" s="2">
        <v>270.48</v>
      </c>
      <c r="E83" s="2">
        <f t="shared" si="4"/>
        <v>270.48</v>
      </c>
    </row>
    <row r="84" spans="2:5" ht="30">
      <c r="B84" s="16" t="s">
        <v>64</v>
      </c>
      <c r="C84" s="5">
        <v>1</v>
      </c>
      <c r="D84" s="2">
        <v>419.16</v>
      </c>
      <c r="E84" s="2">
        <f t="shared" si="4"/>
        <v>419.16</v>
      </c>
    </row>
    <row r="85" spans="2:5" ht="45">
      <c r="B85" s="16" t="s">
        <v>65</v>
      </c>
      <c r="C85" s="5">
        <v>1</v>
      </c>
      <c r="D85" s="2">
        <v>69.3</v>
      </c>
      <c r="E85" s="2">
        <f t="shared" si="4"/>
        <v>69.3</v>
      </c>
    </row>
    <row r="86" spans="2:5" ht="45">
      <c r="B86" s="16" t="s">
        <v>66</v>
      </c>
      <c r="C86" s="5">
        <v>1</v>
      </c>
      <c r="D86" s="2">
        <v>69.3</v>
      </c>
      <c r="E86" s="2">
        <f t="shared" si="4"/>
        <v>69.3</v>
      </c>
    </row>
    <row r="87" spans="2:5" ht="45">
      <c r="B87" s="16" t="s">
        <v>67</v>
      </c>
      <c r="C87" s="5">
        <v>1</v>
      </c>
      <c r="D87" s="2">
        <v>69.3</v>
      </c>
      <c r="E87" s="2">
        <f t="shared" si="4"/>
        <v>69.3</v>
      </c>
    </row>
    <row r="88" spans="2:5" ht="45">
      <c r="B88" s="16" t="s">
        <v>68</v>
      </c>
      <c r="C88" s="5">
        <v>1</v>
      </c>
      <c r="D88" s="2">
        <v>69.3</v>
      </c>
      <c r="E88" s="2">
        <f t="shared" si="4"/>
        <v>69.3</v>
      </c>
    </row>
    <row r="89" spans="2:5" ht="45">
      <c r="B89" s="16" t="s">
        <v>96</v>
      </c>
      <c r="C89" s="5">
        <v>1</v>
      </c>
      <c r="D89" s="2">
        <v>69.3</v>
      </c>
      <c r="E89" s="2">
        <f t="shared" si="4"/>
        <v>69.3</v>
      </c>
    </row>
    <row r="90" spans="1:5" ht="45">
      <c r="A90" s="13"/>
      <c r="B90" s="16" t="s">
        <v>127</v>
      </c>
      <c r="C90" s="5">
        <v>1</v>
      </c>
      <c r="D90" s="2">
        <v>69.3</v>
      </c>
      <c r="E90" s="2">
        <f t="shared" si="4"/>
        <v>69.3</v>
      </c>
    </row>
    <row r="91" spans="1:5" ht="45">
      <c r="A91" s="13"/>
      <c r="B91" s="16" t="s">
        <v>117</v>
      </c>
      <c r="C91" s="5">
        <v>1</v>
      </c>
      <c r="D91" s="2">
        <v>69.3</v>
      </c>
      <c r="E91" s="2">
        <f t="shared" si="4"/>
        <v>69.3</v>
      </c>
    </row>
    <row r="92" spans="1:5" ht="45">
      <c r="A92" s="13"/>
      <c r="B92" s="16" t="s">
        <v>128</v>
      </c>
      <c r="C92" s="5">
        <v>1</v>
      </c>
      <c r="D92" s="2">
        <v>69.3</v>
      </c>
      <c r="E92" s="2">
        <f t="shared" si="4"/>
        <v>69.3</v>
      </c>
    </row>
    <row r="93" spans="1:5" ht="45">
      <c r="A93" s="13"/>
      <c r="B93" s="16" t="s">
        <v>129</v>
      </c>
      <c r="C93" s="5">
        <v>1</v>
      </c>
      <c r="D93" s="2">
        <v>69.3</v>
      </c>
      <c r="E93" s="2">
        <f t="shared" si="4"/>
        <v>69.3</v>
      </c>
    </row>
    <row r="94" spans="1:5" ht="45">
      <c r="A94" s="13"/>
      <c r="B94" s="16" t="s">
        <v>115</v>
      </c>
      <c r="C94" s="5">
        <v>1</v>
      </c>
      <c r="D94" s="2">
        <v>69.3</v>
      </c>
      <c r="E94" s="2">
        <f t="shared" si="4"/>
        <v>69.3</v>
      </c>
    </row>
    <row r="95" spans="1:5" ht="30">
      <c r="A95" s="13"/>
      <c r="B95" s="16" t="s">
        <v>130</v>
      </c>
      <c r="C95" s="5">
        <v>1</v>
      </c>
      <c r="D95" s="2">
        <v>69.3</v>
      </c>
      <c r="E95" s="2">
        <f t="shared" si="4"/>
        <v>69.3</v>
      </c>
    </row>
    <row r="96" spans="1:5" ht="45">
      <c r="A96" s="13"/>
      <c r="B96" s="16" t="s">
        <v>93</v>
      </c>
      <c r="C96" s="5">
        <v>1</v>
      </c>
      <c r="D96" s="2">
        <v>69.3</v>
      </c>
      <c r="E96" s="2">
        <f t="shared" si="4"/>
        <v>69.3</v>
      </c>
    </row>
    <row r="97" spans="1:5" ht="15.75" thickBot="1">
      <c r="A97" s="13"/>
      <c r="B97" s="1"/>
      <c r="C97" s="5"/>
      <c r="E97" s="2"/>
    </row>
    <row r="98" spans="1:9" ht="15.75" thickBot="1">
      <c r="A98" s="13"/>
      <c r="E98" s="8">
        <f>SUM(E82:E96)</f>
        <v>1855.9799999999996</v>
      </c>
      <c r="F98" s="7">
        <f>E98*1.15</f>
        <v>2134.3769999999995</v>
      </c>
      <c r="G98" s="24">
        <v>2200</v>
      </c>
      <c r="H98" s="2">
        <f>G98-F98</f>
        <v>65.6230000000005</v>
      </c>
      <c r="I98" s="45">
        <f>450/22342*E98</f>
        <v>37.382105451615786</v>
      </c>
    </row>
    <row r="99" ht="15">
      <c r="A99" s="13"/>
    </row>
    <row r="100" spans="1:5" ht="30">
      <c r="A100" s="4" t="s">
        <v>75</v>
      </c>
      <c r="B100" s="16" t="s">
        <v>73</v>
      </c>
      <c r="C100">
        <v>1</v>
      </c>
      <c r="D100" s="2">
        <v>480.9</v>
      </c>
      <c r="E100" s="2">
        <f>C100*D100</f>
        <v>480.9</v>
      </c>
    </row>
    <row r="101" spans="2:5" ht="30.75" thickBot="1">
      <c r="B101" s="16" t="s">
        <v>74</v>
      </c>
      <c r="C101">
        <v>1</v>
      </c>
      <c r="D101" s="2">
        <v>480.9</v>
      </c>
      <c r="E101" s="2">
        <f>C101*D101</f>
        <v>480.9</v>
      </c>
    </row>
    <row r="102" spans="5:9" ht="15.75" thickBot="1">
      <c r="E102" s="3">
        <f>SUM(E100:E101)</f>
        <v>961.8</v>
      </c>
      <c r="F102" s="7">
        <f>E102*1.15</f>
        <v>1106.07</v>
      </c>
      <c r="G102" s="24">
        <v>1100</v>
      </c>
      <c r="H102" s="2">
        <f>G102-F102</f>
        <v>-6.069999999999936</v>
      </c>
      <c r="I102" s="45">
        <f>450/22342*E102</f>
        <v>19.37203473279026</v>
      </c>
    </row>
    <row r="106" spans="1:5" ht="45">
      <c r="A106" s="4" t="s">
        <v>95</v>
      </c>
      <c r="B106" s="16" t="s">
        <v>87</v>
      </c>
      <c r="C106">
        <v>1</v>
      </c>
      <c r="D106" s="2">
        <v>139.86</v>
      </c>
      <c r="E106" s="2">
        <f aca="true" t="shared" si="5" ref="E106:E116">C106*D106</f>
        <v>139.86</v>
      </c>
    </row>
    <row r="107" spans="2:5" ht="30">
      <c r="B107" s="16" t="s">
        <v>88</v>
      </c>
      <c r="C107">
        <v>1</v>
      </c>
      <c r="D107" s="2">
        <v>251.58</v>
      </c>
      <c r="E107" s="2">
        <f t="shared" si="5"/>
        <v>251.58</v>
      </c>
    </row>
    <row r="108" spans="2:5" ht="30">
      <c r="B108" s="14" t="s">
        <v>89</v>
      </c>
      <c r="C108">
        <v>1</v>
      </c>
      <c r="D108" s="2">
        <v>62.53</v>
      </c>
      <c r="E108" s="2"/>
    </row>
    <row r="109" spans="2:5" ht="30">
      <c r="B109" s="16" t="s">
        <v>90</v>
      </c>
      <c r="C109">
        <v>1</v>
      </c>
      <c r="D109" s="2">
        <v>154.98</v>
      </c>
      <c r="E109" s="2">
        <f t="shared" si="5"/>
        <v>154.98</v>
      </c>
    </row>
    <row r="110" spans="2:5" ht="30">
      <c r="B110" s="14" t="s">
        <v>91</v>
      </c>
      <c r="C110">
        <v>1</v>
      </c>
      <c r="D110" s="2">
        <v>62.53</v>
      </c>
      <c r="E110" s="2"/>
    </row>
    <row r="111" spans="2:5" ht="30">
      <c r="B111" s="14" t="s">
        <v>92</v>
      </c>
      <c r="C111">
        <v>1</v>
      </c>
      <c r="D111" s="2">
        <v>62.53</v>
      </c>
      <c r="E111" s="2"/>
    </row>
    <row r="112" spans="2:5" ht="30">
      <c r="B112" s="16" t="s">
        <v>62</v>
      </c>
      <c r="C112">
        <v>1</v>
      </c>
      <c r="D112" s="2">
        <v>334.74</v>
      </c>
      <c r="E112" s="2">
        <f t="shared" si="5"/>
        <v>334.74</v>
      </c>
    </row>
    <row r="113" spans="2:5" ht="30">
      <c r="B113" s="16" t="s">
        <v>63</v>
      </c>
      <c r="C113">
        <v>1</v>
      </c>
      <c r="D113" s="2">
        <v>270.48</v>
      </c>
      <c r="E113" s="2">
        <f t="shared" si="5"/>
        <v>270.48</v>
      </c>
    </row>
    <row r="114" spans="2:5" ht="45">
      <c r="B114" s="16" t="s">
        <v>65</v>
      </c>
      <c r="C114">
        <v>1</v>
      </c>
      <c r="D114" s="2">
        <v>69.3</v>
      </c>
      <c r="E114" s="2">
        <f t="shared" si="5"/>
        <v>69.3</v>
      </c>
    </row>
    <row r="115" spans="2:5" ht="45">
      <c r="B115" s="16" t="s">
        <v>93</v>
      </c>
      <c r="C115">
        <v>1</v>
      </c>
      <c r="D115" s="2">
        <v>69.3</v>
      </c>
      <c r="E115" s="2">
        <f t="shared" si="5"/>
        <v>69.3</v>
      </c>
    </row>
    <row r="116" spans="2:5" ht="30">
      <c r="B116" s="16" t="s">
        <v>94</v>
      </c>
      <c r="C116">
        <v>1</v>
      </c>
      <c r="D116" s="2">
        <v>69.3</v>
      </c>
      <c r="E116" s="2">
        <f t="shared" si="5"/>
        <v>69.3</v>
      </c>
    </row>
    <row r="117" spans="2:5" ht="30">
      <c r="B117" s="16" t="s">
        <v>124</v>
      </c>
      <c r="C117">
        <v>1</v>
      </c>
      <c r="D117" s="2">
        <v>69.3</v>
      </c>
      <c r="E117" s="2">
        <f>C117*D117</f>
        <v>69.3</v>
      </c>
    </row>
    <row r="118" spans="2:5" ht="45.75" thickBot="1">
      <c r="B118" s="29" t="s">
        <v>158</v>
      </c>
      <c r="C118">
        <v>1</v>
      </c>
      <c r="D118" s="2">
        <v>69.3</v>
      </c>
      <c r="E118" s="2">
        <f>C118*D118</f>
        <v>69.3</v>
      </c>
    </row>
    <row r="119" spans="5:9" ht="15.75" thickBot="1">
      <c r="E119" s="3">
        <f>SUM(E106:E118)</f>
        <v>1498.1399999999999</v>
      </c>
      <c r="F119" s="7">
        <f>E119*1.15</f>
        <v>1722.8609999999996</v>
      </c>
      <c r="G119" s="24">
        <f>1570+160</f>
        <v>1730</v>
      </c>
      <c r="H119" s="2">
        <f>G119-F119</f>
        <v>7.139000000000351</v>
      </c>
      <c r="I119" s="45">
        <f>450/22342*E119</f>
        <v>30.174693402560198</v>
      </c>
    </row>
    <row r="121" spans="1:5" ht="30">
      <c r="A121" s="12" t="s">
        <v>102</v>
      </c>
      <c r="B121" s="16" t="s">
        <v>97</v>
      </c>
      <c r="C121">
        <v>1</v>
      </c>
      <c r="D121" s="2">
        <v>107.94</v>
      </c>
      <c r="E121" s="2">
        <f>C121*D121</f>
        <v>107.94</v>
      </c>
    </row>
    <row r="122" spans="2:5" ht="30">
      <c r="B122" s="16" t="s">
        <v>98</v>
      </c>
      <c r="C122">
        <v>1</v>
      </c>
      <c r="D122" s="2">
        <v>101.64</v>
      </c>
      <c r="E122" s="2">
        <f>C122*D122</f>
        <v>101.64</v>
      </c>
    </row>
    <row r="123" spans="2:5" ht="30">
      <c r="B123" s="16" t="s">
        <v>99</v>
      </c>
      <c r="C123">
        <v>1</v>
      </c>
      <c r="D123" s="2">
        <v>101.64</v>
      </c>
      <c r="E123" s="2">
        <f>C123*D123</f>
        <v>101.64</v>
      </c>
    </row>
    <row r="124" spans="2:5" ht="30">
      <c r="B124" s="16" t="s">
        <v>100</v>
      </c>
      <c r="C124">
        <v>1</v>
      </c>
      <c r="D124" s="2">
        <v>101.64</v>
      </c>
      <c r="E124" s="2">
        <f>C124*D124</f>
        <v>101.64</v>
      </c>
    </row>
    <row r="125" spans="2:5" ht="30.75" thickBot="1">
      <c r="B125" s="16" t="s">
        <v>101</v>
      </c>
      <c r="C125">
        <v>1</v>
      </c>
      <c r="D125" s="2">
        <v>101.64</v>
      </c>
      <c r="E125" s="2">
        <f>C125*D125</f>
        <v>101.64</v>
      </c>
    </row>
    <row r="126" spans="5:9" ht="15.75" thickBot="1">
      <c r="E126" s="3">
        <f>SUM(E121:E125)</f>
        <v>514.5</v>
      </c>
      <c r="F126" s="7">
        <f>E126*1.15</f>
        <v>591.675</v>
      </c>
      <c r="G126" s="24">
        <v>592</v>
      </c>
      <c r="H126" s="2">
        <f>G126-F126</f>
        <v>0.3250000000000455</v>
      </c>
      <c r="I126" s="45">
        <f>450/22342*E126</f>
        <v>10.362769671470772</v>
      </c>
    </row>
    <row r="129" spans="1:5" ht="45">
      <c r="A129" s="12" t="s">
        <v>112</v>
      </c>
      <c r="B129" s="16" t="s">
        <v>103</v>
      </c>
      <c r="C129">
        <v>3</v>
      </c>
      <c r="D129" s="2">
        <v>69.3</v>
      </c>
      <c r="E129" s="2">
        <f aca="true" t="shared" si="6" ref="E129:E140">C129*D129</f>
        <v>207.89999999999998</v>
      </c>
    </row>
    <row r="130" spans="2:5" ht="45">
      <c r="B130" s="16" t="s">
        <v>104</v>
      </c>
      <c r="C130">
        <v>1</v>
      </c>
      <c r="D130" s="2">
        <v>69.3</v>
      </c>
      <c r="E130" s="2">
        <f t="shared" si="6"/>
        <v>69.3</v>
      </c>
    </row>
    <row r="131" spans="2:5" ht="30">
      <c r="B131" s="16" t="s">
        <v>77</v>
      </c>
      <c r="C131">
        <v>1</v>
      </c>
      <c r="D131" s="2">
        <v>69.3</v>
      </c>
      <c r="E131" s="2">
        <f>C131*D131</f>
        <v>69.3</v>
      </c>
    </row>
    <row r="132" spans="2:5" ht="45">
      <c r="B132" s="16" t="s">
        <v>105</v>
      </c>
      <c r="C132">
        <v>1</v>
      </c>
      <c r="D132" s="2">
        <v>69.3</v>
      </c>
      <c r="E132" s="2">
        <f t="shared" si="6"/>
        <v>69.3</v>
      </c>
    </row>
    <row r="133" spans="2:5" ht="45">
      <c r="B133" s="16" t="s">
        <v>106</v>
      </c>
      <c r="C133">
        <v>1</v>
      </c>
      <c r="D133" s="2">
        <v>69.3</v>
      </c>
      <c r="E133" s="2">
        <f t="shared" si="6"/>
        <v>69.3</v>
      </c>
    </row>
    <row r="134" spans="2:5" ht="45">
      <c r="B134" s="16" t="s">
        <v>107</v>
      </c>
      <c r="C134">
        <v>1</v>
      </c>
      <c r="D134" s="2">
        <v>69.3</v>
      </c>
      <c r="E134" s="2">
        <f t="shared" si="6"/>
        <v>69.3</v>
      </c>
    </row>
    <row r="135" spans="2:5" ht="45">
      <c r="B135" s="16" t="s">
        <v>108</v>
      </c>
      <c r="C135">
        <v>1</v>
      </c>
      <c r="D135" s="2">
        <v>69.3</v>
      </c>
      <c r="E135" s="2">
        <f t="shared" si="6"/>
        <v>69.3</v>
      </c>
    </row>
    <row r="136" spans="2:5" ht="45">
      <c r="B136" s="16" t="s">
        <v>109</v>
      </c>
      <c r="C136">
        <v>2</v>
      </c>
      <c r="D136" s="2">
        <v>69.3</v>
      </c>
      <c r="E136" s="2">
        <f t="shared" si="6"/>
        <v>138.6</v>
      </c>
    </row>
    <row r="137" spans="2:5" ht="30">
      <c r="B137" s="16" t="s">
        <v>110</v>
      </c>
      <c r="C137">
        <v>1</v>
      </c>
      <c r="D137" s="2">
        <v>455.7</v>
      </c>
      <c r="E137" s="2">
        <f t="shared" si="6"/>
        <v>455.7</v>
      </c>
    </row>
    <row r="138" spans="2:5" ht="30">
      <c r="B138" s="16" t="s">
        <v>111</v>
      </c>
      <c r="C138">
        <v>1</v>
      </c>
      <c r="D138" s="2">
        <v>136.5</v>
      </c>
      <c r="E138" s="2">
        <f t="shared" si="6"/>
        <v>136.5</v>
      </c>
    </row>
    <row r="139" spans="2:5" ht="30">
      <c r="B139" s="16" t="s">
        <v>57</v>
      </c>
      <c r="C139">
        <v>1</v>
      </c>
      <c r="D139" s="2">
        <v>69.3</v>
      </c>
      <c r="E139" s="2">
        <f t="shared" si="6"/>
        <v>69.3</v>
      </c>
    </row>
    <row r="140" spans="2:5" ht="45">
      <c r="B140" s="16" t="s">
        <v>127</v>
      </c>
      <c r="C140">
        <v>1</v>
      </c>
      <c r="D140" s="2">
        <v>69.3</v>
      </c>
      <c r="E140" s="2">
        <f t="shared" si="6"/>
        <v>69.3</v>
      </c>
    </row>
    <row r="141" ht="15.75" thickBot="1"/>
    <row r="142" spans="2:9" ht="15.75" thickBot="1">
      <c r="B142" s="16"/>
      <c r="E142" s="3">
        <f>SUM(E129:E141)</f>
        <v>1493.1</v>
      </c>
      <c r="F142" s="7">
        <f>E142*1.15</f>
        <v>1717.0649999999998</v>
      </c>
      <c r="G142" s="24">
        <f>1650+100</f>
        <v>1750</v>
      </c>
      <c r="H142" s="2">
        <f>G142-F142</f>
        <v>32.93500000000017</v>
      </c>
      <c r="I142" s="45">
        <f>450/22342*E142</f>
        <v>30.073180556798853</v>
      </c>
    </row>
    <row r="144" spans="1:5" ht="30">
      <c r="A144" s="12" t="s">
        <v>113</v>
      </c>
      <c r="B144" s="16" t="s">
        <v>51</v>
      </c>
      <c r="C144">
        <v>1</v>
      </c>
      <c r="D144" s="2">
        <v>370.86</v>
      </c>
      <c r="E144" s="2">
        <f>C144*D144</f>
        <v>370.86</v>
      </c>
    </row>
    <row r="145" spans="2:5" ht="30">
      <c r="B145" s="16" t="s">
        <v>52</v>
      </c>
      <c r="C145">
        <v>1</v>
      </c>
      <c r="D145" s="2">
        <v>370.86</v>
      </c>
      <c r="E145" s="2">
        <f>C145*D145</f>
        <v>370.86</v>
      </c>
    </row>
    <row r="146" spans="2:5" ht="30">
      <c r="B146" s="16" t="s">
        <v>123</v>
      </c>
      <c r="C146">
        <v>1</v>
      </c>
      <c r="D146" s="2">
        <v>370.86</v>
      </c>
      <c r="E146" s="2">
        <f>C146*D146</f>
        <v>370.86</v>
      </c>
    </row>
    <row r="147" spans="2:5" ht="30.75" thickBot="1">
      <c r="B147" s="16" t="s">
        <v>111</v>
      </c>
      <c r="C147">
        <v>1</v>
      </c>
      <c r="D147" s="2">
        <v>136.5</v>
      </c>
      <c r="E147" s="2">
        <f>C147*D147</f>
        <v>136.5</v>
      </c>
    </row>
    <row r="148" spans="5:9" ht="15.75" thickBot="1">
      <c r="E148" s="3">
        <f>SUM(E144:E147)</f>
        <v>1249.08</v>
      </c>
      <c r="F148" s="7">
        <f>E148*1.15</f>
        <v>1436.4419999999998</v>
      </c>
      <c r="I148" s="45">
        <f>450/22342*E148</f>
        <v>25.158266941187</v>
      </c>
    </row>
    <row r="150" spans="1:5" ht="45">
      <c r="A150" s="12" t="s">
        <v>122</v>
      </c>
      <c r="B150" s="16" t="s">
        <v>65</v>
      </c>
      <c r="C150">
        <v>1</v>
      </c>
      <c r="D150" s="2">
        <v>69.3</v>
      </c>
      <c r="E150" s="2">
        <f aca="true" t="shared" si="7" ref="E150:E164">C150*D150</f>
        <v>69.3</v>
      </c>
    </row>
    <row r="151" spans="2:5" ht="45">
      <c r="B151" s="16" t="s">
        <v>66</v>
      </c>
      <c r="C151">
        <v>1</v>
      </c>
      <c r="D151" s="2">
        <v>69.3</v>
      </c>
      <c r="E151" s="2">
        <f t="shared" si="7"/>
        <v>69.3</v>
      </c>
    </row>
    <row r="152" spans="2:5" ht="45">
      <c r="B152" s="16" t="s">
        <v>114</v>
      </c>
      <c r="C152">
        <v>1</v>
      </c>
      <c r="D152" s="2">
        <v>69.3</v>
      </c>
      <c r="E152" s="2">
        <f t="shared" si="7"/>
        <v>69.3</v>
      </c>
    </row>
    <row r="153" spans="2:5" ht="45">
      <c r="B153" s="16" t="s">
        <v>93</v>
      </c>
      <c r="C153">
        <v>1</v>
      </c>
      <c r="D153" s="2">
        <v>69.3</v>
      </c>
      <c r="E153" s="2">
        <f t="shared" si="7"/>
        <v>69.3</v>
      </c>
    </row>
    <row r="154" spans="2:5" ht="45">
      <c r="B154" s="16" t="s">
        <v>115</v>
      </c>
      <c r="C154">
        <v>1</v>
      </c>
      <c r="D154" s="2">
        <v>69.3</v>
      </c>
      <c r="E154" s="2">
        <f t="shared" si="7"/>
        <v>69.3</v>
      </c>
    </row>
    <row r="155" spans="2:5" ht="45">
      <c r="B155" s="16" t="s">
        <v>116</v>
      </c>
      <c r="C155">
        <v>1</v>
      </c>
      <c r="D155" s="2">
        <v>69.3</v>
      </c>
      <c r="E155" s="2">
        <f t="shared" si="7"/>
        <v>69.3</v>
      </c>
    </row>
    <row r="156" spans="2:5" ht="45">
      <c r="B156" s="16" t="s">
        <v>117</v>
      </c>
      <c r="C156">
        <v>1</v>
      </c>
      <c r="D156" s="2">
        <v>69.3</v>
      </c>
      <c r="E156" s="2">
        <f t="shared" si="7"/>
        <v>69.3</v>
      </c>
    </row>
    <row r="157" spans="2:5" ht="30">
      <c r="B157" s="16" t="s">
        <v>118</v>
      </c>
      <c r="C157">
        <v>1</v>
      </c>
      <c r="D157" s="2">
        <v>69.3</v>
      </c>
      <c r="E157" s="2">
        <f t="shared" si="7"/>
        <v>69.3</v>
      </c>
    </row>
    <row r="158" spans="2:5" ht="45">
      <c r="B158" s="16" t="s">
        <v>119</v>
      </c>
      <c r="C158">
        <v>1</v>
      </c>
      <c r="D158" s="2">
        <v>69.3</v>
      </c>
      <c r="E158" s="2">
        <f t="shared" si="7"/>
        <v>69.3</v>
      </c>
    </row>
    <row r="159" spans="2:5" ht="30">
      <c r="B159" s="16" t="s">
        <v>120</v>
      </c>
      <c r="C159">
        <v>1</v>
      </c>
      <c r="D159" s="2">
        <v>69.3</v>
      </c>
      <c r="E159" s="2">
        <f t="shared" si="7"/>
        <v>69.3</v>
      </c>
    </row>
    <row r="160" spans="2:5" ht="30">
      <c r="B160" s="14" t="s">
        <v>121</v>
      </c>
      <c r="C160">
        <v>1</v>
      </c>
      <c r="D160" s="2">
        <v>370.97</v>
      </c>
      <c r="E160" s="2"/>
    </row>
    <row r="161" spans="2:5" ht="30">
      <c r="B161" s="16" t="s">
        <v>124</v>
      </c>
      <c r="C161">
        <v>1</v>
      </c>
      <c r="D161" s="2">
        <v>69.3</v>
      </c>
      <c r="E161" s="2">
        <f t="shared" si="7"/>
        <v>69.3</v>
      </c>
    </row>
    <row r="162" spans="2:5" ht="30">
      <c r="B162" s="16" t="s">
        <v>125</v>
      </c>
      <c r="C162">
        <v>1</v>
      </c>
      <c r="D162" s="2">
        <v>69.3</v>
      </c>
      <c r="E162" s="2">
        <f t="shared" si="7"/>
        <v>69.3</v>
      </c>
    </row>
    <row r="163" spans="2:5" ht="45">
      <c r="B163" s="16" t="s">
        <v>126</v>
      </c>
      <c r="C163">
        <v>1</v>
      </c>
      <c r="D163" s="2">
        <v>69.3</v>
      </c>
      <c r="E163" s="2">
        <f t="shared" si="7"/>
        <v>69.3</v>
      </c>
    </row>
    <row r="164" spans="2:5" ht="45.75" thickBot="1">
      <c r="B164" s="16" t="s">
        <v>109</v>
      </c>
      <c r="C164">
        <v>5</v>
      </c>
      <c r="D164" s="2">
        <v>69.3</v>
      </c>
      <c r="E164" s="2">
        <f t="shared" si="7"/>
        <v>346.5</v>
      </c>
    </row>
    <row r="165" spans="5:9" ht="15.75" thickBot="1">
      <c r="E165" s="3">
        <f>SUM(E150:E164)</f>
        <v>1247.3999999999996</v>
      </c>
      <c r="F165" s="23">
        <f>E165*1.15</f>
        <v>1434.5099999999995</v>
      </c>
      <c r="G165" s="24">
        <v>1434.51</v>
      </c>
      <c r="H165" s="2">
        <f>G165-F165</f>
        <v>0</v>
      </c>
      <c r="I165" s="45">
        <f>450/22342*E165</f>
        <v>25.124429325933214</v>
      </c>
    </row>
    <row r="167" spans="1:5" ht="45">
      <c r="A167" s="20" t="s">
        <v>134</v>
      </c>
      <c r="B167" s="16" t="s">
        <v>133</v>
      </c>
      <c r="C167">
        <v>2</v>
      </c>
      <c r="D167" s="2">
        <v>69.3</v>
      </c>
      <c r="E167" s="2">
        <f>C167*D167</f>
        <v>138.6</v>
      </c>
    </row>
    <row r="168" spans="2:5" ht="45">
      <c r="B168" s="16" t="s">
        <v>115</v>
      </c>
      <c r="C168">
        <v>1</v>
      </c>
      <c r="D168" s="2">
        <v>69.3</v>
      </c>
      <c r="E168" s="2">
        <f>C168*D168</f>
        <v>69.3</v>
      </c>
    </row>
    <row r="169" spans="2:5" ht="30">
      <c r="B169" s="16" t="s">
        <v>118</v>
      </c>
      <c r="C169">
        <v>1</v>
      </c>
      <c r="D169" s="2">
        <v>69.3</v>
      </c>
      <c r="E169" s="2">
        <f>C169*D169</f>
        <v>69.3</v>
      </c>
    </row>
    <row r="170" spans="2:5" ht="30.75" thickBot="1">
      <c r="B170" s="16" t="s">
        <v>124</v>
      </c>
      <c r="C170">
        <v>1</v>
      </c>
      <c r="D170" s="2">
        <v>69.3</v>
      </c>
      <c r="E170" s="2">
        <f>C170*D170</f>
        <v>69.3</v>
      </c>
    </row>
    <row r="171" spans="5:9" ht="15.75" thickBot="1">
      <c r="E171" s="3">
        <f>SUM(E167:E170)</f>
        <v>346.5</v>
      </c>
      <c r="F171" s="7">
        <f>E171*1.1</f>
        <v>381.15000000000003</v>
      </c>
      <c r="G171" s="24">
        <v>375</v>
      </c>
      <c r="H171" s="2">
        <f>G171-F171</f>
        <v>-6.150000000000034</v>
      </c>
      <c r="I171" s="45">
        <f>450/22342*E171</f>
        <v>6.9790081460925615</v>
      </c>
    </row>
    <row r="174" spans="1:5" ht="45">
      <c r="A174" s="21" t="s">
        <v>135</v>
      </c>
      <c r="B174" s="16" t="s">
        <v>104</v>
      </c>
      <c r="C174">
        <v>1</v>
      </c>
      <c r="D174" s="2">
        <v>69.3</v>
      </c>
      <c r="E174" s="2">
        <f aca="true" t="shared" si="8" ref="E174:E182">C174*D174</f>
        <v>69.3</v>
      </c>
    </row>
    <row r="175" spans="2:5" ht="30">
      <c r="B175" s="16" t="s">
        <v>77</v>
      </c>
      <c r="C175">
        <v>1</v>
      </c>
      <c r="D175" s="2">
        <v>69.3</v>
      </c>
      <c r="E175" s="2">
        <f t="shared" si="8"/>
        <v>69.3</v>
      </c>
    </row>
    <row r="176" spans="2:5" ht="45">
      <c r="B176" s="16" t="s">
        <v>66</v>
      </c>
      <c r="C176">
        <v>1</v>
      </c>
      <c r="D176" s="2">
        <v>69.3</v>
      </c>
      <c r="E176" s="2">
        <f t="shared" si="8"/>
        <v>69.3</v>
      </c>
    </row>
    <row r="177" spans="2:5" ht="45">
      <c r="B177" s="16" t="s">
        <v>109</v>
      </c>
      <c r="C177" s="18">
        <v>2</v>
      </c>
      <c r="D177" s="2">
        <v>69.3</v>
      </c>
      <c r="E177" s="2">
        <f t="shared" si="8"/>
        <v>138.6</v>
      </c>
    </row>
    <row r="178" spans="2:5" ht="45">
      <c r="B178" s="16" t="s">
        <v>93</v>
      </c>
      <c r="C178">
        <v>1</v>
      </c>
      <c r="D178" s="2">
        <v>69.3</v>
      </c>
      <c r="E178" s="2">
        <f t="shared" si="8"/>
        <v>69.3</v>
      </c>
    </row>
    <row r="179" spans="2:5" ht="30">
      <c r="B179" s="16" t="s">
        <v>118</v>
      </c>
      <c r="C179">
        <v>1</v>
      </c>
      <c r="D179" s="2">
        <v>69.3</v>
      </c>
      <c r="E179" s="2">
        <f t="shared" si="8"/>
        <v>69.3</v>
      </c>
    </row>
    <row r="180" spans="2:5" ht="45">
      <c r="B180" s="16" t="s">
        <v>131</v>
      </c>
      <c r="C180">
        <v>1</v>
      </c>
      <c r="D180" s="2">
        <v>69.3</v>
      </c>
      <c r="E180" s="2">
        <f t="shared" si="8"/>
        <v>69.3</v>
      </c>
    </row>
    <row r="181" spans="2:5" ht="45">
      <c r="B181" s="16" t="s">
        <v>119</v>
      </c>
      <c r="C181">
        <v>1</v>
      </c>
      <c r="D181" s="2">
        <v>69.3</v>
      </c>
      <c r="E181" s="2">
        <f t="shared" si="8"/>
        <v>69.3</v>
      </c>
    </row>
    <row r="182" spans="2:5" ht="30">
      <c r="B182" s="16" t="s">
        <v>51</v>
      </c>
      <c r="C182">
        <v>1</v>
      </c>
      <c r="D182" s="2">
        <v>370.86</v>
      </c>
      <c r="E182" s="2">
        <f t="shared" si="8"/>
        <v>370.86</v>
      </c>
    </row>
    <row r="183" spans="2:5" ht="45.75" thickBot="1">
      <c r="B183" s="16" t="s">
        <v>96</v>
      </c>
      <c r="C183">
        <v>1</v>
      </c>
      <c r="D183" s="2">
        <v>69.3</v>
      </c>
      <c r="E183" s="2">
        <f>C183*D183</f>
        <v>69.3</v>
      </c>
    </row>
    <row r="184" spans="5:9" ht="15.75" thickBot="1">
      <c r="E184" s="3">
        <f>SUM(E174:E183)</f>
        <v>1063.86</v>
      </c>
      <c r="F184" s="7">
        <f>E184*1.15</f>
        <v>1223.4389999999999</v>
      </c>
      <c r="G184" s="24">
        <v>1225</v>
      </c>
      <c r="H184" s="2">
        <f>G184-F184</f>
        <v>1.5610000000001492</v>
      </c>
      <c r="I184" s="45">
        <f>450/22342*E184</f>
        <v>21.427669859457524</v>
      </c>
    </row>
    <row r="187" spans="1:5" ht="45">
      <c r="A187" s="22" t="s">
        <v>136</v>
      </c>
      <c r="B187" s="16" t="s">
        <v>96</v>
      </c>
      <c r="C187">
        <v>1</v>
      </c>
      <c r="D187" s="2">
        <v>69.3</v>
      </c>
      <c r="E187" s="2">
        <f>C187*D187</f>
        <v>69.3</v>
      </c>
    </row>
    <row r="188" spans="2:5" ht="45">
      <c r="B188" s="16" t="s">
        <v>104</v>
      </c>
      <c r="C188">
        <v>1</v>
      </c>
      <c r="D188" s="2">
        <v>69.3</v>
      </c>
      <c r="E188" s="2">
        <f>C188*D188</f>
        <v>69.3</v>
      </c>
    </row>
    <row r="189" spans="2:5" ht="45">
      <c r="B189" s="16" t="s">
        <v>66</v>
      </c>
      <c r="C189">
        <v>1</v>
      </c>
      <c r="D189" s="2">
        <v>69.3</v>
      </c>
      <c r="E189" s="2">
        <f>C189*D189</f>
        <v>69.3</v>
      </c>
    </row>
    <row r="190" spans="2:5" ht="30.75" thickBot="1">
      <c r="B190" s="16" t="s">
        <v>120</v>
      </c>
      <c r="C190">
        <v>1</v>
      </c>
      <c r="D190" s="2">
        <v>69.3</v>
      </c>
      <c r="E190" s="2">
        <f>C190*D190</f>
        <v>69.3</v>
      </c>
    </row>
    <row r="191" spans="5:9" ht="15.75" thickBot="1">
      <c r="E191" s="3">
        <f>SUM(E187:E190)</f>
        <v>277.2</v>
      </c>
      <c r="F191" s="23">
        <f>E191*1.15</f>
        <v>318.78</v>
      </c>
      <c r="G191" s="24">
        <v>280</v>
      </c>
      <c r="H191" s="2">
        <f>G191-F191</f>
        <v>-38.77999999999997</v>
      </c>
      <c r="I191" s="45">
        <f>450/22342*E191</f>
        <v>5.583206516874049</v>
      </c>
    </row>
    <row r="193" ht="15">
      <c r="A193" s="13"/>
    </row>
    <row r="194" spans="1:7" ht="15">
      <c r="A194" s="4" t="s">
        <v>148</v>
      </c>
      <c r="B194" t="s">
        <v>137</v>
      </c>
      <c r="C194">
        <v>1</v>
      </c>
      <c r="D194" s="2">
        <v>146.46</v>
      </c>
      <c r="E194" s="2"/>
      <c r="G194"/>
    </row>
    <row r="195" spans="2:7" ht="15">
      <c r="B195" s="4" t="s">
        <v>138</v>
      </c>
      <c r="C195">
        <v>1</v>
      </c>
      <c r="D195" s="2">
        <v>167.58</v>
      </c>
      <c r="E195" s="2">
        <f aca="true" t="shared" si="9" ref="E195:E203">C195*D195</f>
        <v>167.58</v>
      </c>
      <c r="G195"/>
    </row>
    <row r="196" spans="2:7" ht="15">
      <c r="B196" s="4" t="s">
        <v>139</v>
      </c>
      <c r="C196">
        <v>1</v>
      </c>
      <c r="D196" s="2">
        <v>167.58</v>
      </c>
      <c r="E196" s="2">
        <f t="shared" si="9"/>
        <v>167.58</v>
      </c>
      <c r="G196"/>
    </row>
    <row r="197" spans="2:7" ht="30">
      <c r="B197" s="16" t="s">
        <v>140</v>
      </c>
      <c r="C197">
        <v>1</v>
      </c>
      <c r="D197" s="2">
        <v>69.3</v>
      </c>
      <c r="E197" s="2">
        <f t="shared" si="9"/>
        <v>69.3</v>
      </c>
      <c r="G197"/>
    </row>
    <row r="198" spans="2:7" ht="45">
      <c r="B198" s="16" t="s">
        <v>141</v>
      </c>
      <c r="C198">
        <v>1</v>
      </c>
      <c r="D198" s="2">
        <v>69.3</v>
      </c>
      <c r="E198" s="2">
        <f t="shared" si="9"/>
        <v>69.3</v>
      </c>
      <c r="G198"/>
    </row>
    <row r="199" spans="2:7" ht="45">
      <c r="B199" s="16" t="s">
        <v>142</v>
      </c>
      <c r="C199">
        <v>1</v>
      </c>
      <c r="D199" s="2">
        <v>69.3</v>
      </c>
      <c r="E199" s="2">
        <f t="shared" si="9"/>
        <v>69.3</v>
      </c>
      <c r="G199"/>
    </row>
    <row r="200" spans="2:7" ht="45">
      <c r="B200" s="1" t="s">
        <v>143</v>
      </c>
      <c r="C200">
        <v>1</v>
      </c>
      <c r="D200" s="2">
        <v>69.3</v>
      </c>
      <c r="E200" s="2"/>
      <c r="G200"/>
    </row>
    <row r="201" spans="2:7" ht="45">
      <c r="B201" s="1" t="s">
        <v>144</v>
      </c>
      <c r="C201">
        <v>1</v>
      </c>
      <c r="D201" s="2">
        <v>69.3</v>
      </c>
      <c r="E201" s="2"/>
      <c r="G201"/>
    </row>
    <row r="202" spans="2:7" ht="45">
      <c r="B202" s="16" t="s">
        <v>145</v>
      </c>
      <c r="C202">
        <v>1</v>
      </c>
      <c r="D202" s="2">
        <v>69.3</v>
      </c>
      <c r="E202" s="2">
        <f t="shared" si="9"/>
        <v>69.3</v>
      </c>
      <c r="G202"/>
    </row>
    <row r="203" spans="2:7" ht="45">
      <c r="B203" s="29" t="s">
        <v>146</v>
      </c>
      <c r="C203">
        <v>1</v>
      </c>
      <c r="D203" s="2">
        <v>69.3</v>
      </c>
      <c r="E203" s="2">
        <f t="shared" si="9"/>
        <v>69.3</v>
      </c>
      <c r="G203"/>
    </row>
    <row r="204" spans="2:7" ht="45.75" thickBot="1">
      <c r="B204" s="27" t="s">
        <v>147</v>
      </c>
      <c r="C204">
        <v>1</v>
      </c>
      <c r="D204" s="2">
        <v>165.76</v>
      </c>
      <c r="E204" s="2"/>
      <c r="G204"/>
    </row>
    <row r="205" spans="2:9" ht="15.75" thickBot="1">
      <c r="B205" s="1"/>
      <c r="E205" s="3">
        <f>SUM(E194:E204)</f>
        <v>681.66</v>
      </c>
      <c r="F205" s="7">
        <f>E205*1.15</f>
        <v>783.9089999999999</v>
      </c>
      <c r="G205"/>
      <c r="I205" s="45">
        <f>450/22342*E205</f>
        <v>13.729612389222092</v>
      </c>
    </row>
    <row r="206" spans="2:7" ht="15">
      <c r="B206" s="1"/>
      <c r="E206" s="2"/>
      <c r="G206"/>
    </row>
    <row r="207" spans="1:7" ht="30">
      <c r="A207" s="4" t="s">
        <v>151</v>
      </c>
      <c r="B207" s="16" t="s">
        <v>124</v>
      </c>
      <c r="C207">
        <v>1</v>
      </c>
      <c r="D207" s="2">
        <v>69.3</v>
      </c>
      <c r="E207" s="2">
        <f>C207*D207</f>
        <v>69.3</v>
      </c>
      <c r="G207"/>
    </row>
    <row r="208" spans="2:7" ht="45">
      <c r="B208" s="16" t="s">
        <v>149</v>
      </c>
      <c r="C208">
        <v>1</v>
      </c>
      <c r="D208" s="2">
        <v>69.3</v>
      </c>
      <c r="E208" s="2">
        <f>C208*D208</f>
        <v>69.3</v>
      </c>
      <c r="G208"/>
    </row>
    <row r="209" spans="2:7" ht="30.75" thickBot="1">
      <c r="B209" s="16" t="s">
        <v>150</v>
      </c>
      <c r="C209">
        <v>1</v>
      </c>
      <c r="D209" s="2">
        <v>136.5</v>
      </c>
      <c r="E209" s="2">
        <f>C209*D209</f>
        <v>136.5</v>
      </c>
      <c r="G209"/>
    </row>
    <row r="210" spans="5:9" ht="15.75" thickBot="1">
      <c r="E210" s="3">
        <f>SUM(E207:E209)</f>
        <v>275.1</v>
      </c>
      <c r="F210" s="7">
        <f>E210*1.15</f>
        <v>316.365</v>
      </c>
      <c r="G210" s="24">
        <v>313.67</v>
      </c>
      <c r="H210" s="2">
        <f>G210-F210</f>
        <v>-2.694999999999993</v>
      </c>
      <c r="I210" s="45">
        <f>450/22342*E210</f>
        <v>5.540909497806822</v>
      </c>
    </row>
    <row r="211" spans="5:7" ht="15">
      <c r="E211" s="2"/>
      <c r="G211"/>
    </row>
    <row r="212" spans="5:7" ht="15">
      <c r="E212" s="2"/>
      <c r="G212"/>
    </row>
    <row r="213" spans="1:7" ht="45">
      <c r="A213" s="4" t="s">
        <v>155</v>
      </c>
      <c r="B213" s="29" t="s">
        <v>154</v>
      </c>
      <c r="C213">
        <v>1</v>
      </c>
      <c r="D213" s="2">
        <v>69.3</v>
      </c>
      <c r="E213" s="2">
        <f>C213*D213</f>
        <v>69.3</v>
      </c>
      <c r="G213"/>
    </row>
    <row r="214" spans="2:7" ht="45.75" thickBot="1">
      <c r="B214" s="16" t="s">
        <v>145</v>
      </c>
      <c r="C214">
        <v>2</v>
      </c>
      <c r="D214" s="2">
        <v>69.3</v>
      </c>
      <c r="E214" s="2">
        <f>C214*D214</f>
        <v>138.6</v>
      </c>
      <c r="G214"/>
    </row>
    <row r="215" spans="5:9" ht="15.75" thickBot="1">
      <c r="E215" s="3">
        <f>SUM(E213:E214)</f>
        <v>207.89999999999998</v>
      </c>
      <c r="F215" s="7">
        <f>E215*1.15</f>
        <v>239.08499999999995</v>
      </c>
      <c r="G215" s="24">
        <v>240</v>
      </c>
      <c r="H215" s="2">
        <f>G215-F215</f>
        <v>0.9150000000000489</v>
      </c>
      <c r="I215" s="45">
        <f>450/22342*E215</f>
        <v>4.1874048876555365</v>
      </c>
    </row>
    <row r="216" spans="5:7" ht="15">
      <c r="E216" s="2"/>
      <c r="G216"/>
    </row>
    <row r="217" spans="5:7" ht="15">
      <c r="E217" s="2"/>
      <c r="G217"/>
    </row>
    <row r="218" spans="1:7" ht="30">
      <c r="A218" s="4" t="s">
        <v>159</v>
      </c>
      <c r="B218" s="16" t="s">
        <v>124</v>
      </c>
      <c r="C218">
        <v>1</v>
      </c>
      <c r="D218" s="2">
        <v>69.3</v>
      </c>
      <c r="E218" s="2">
        <f>C218*D218</f>
        <v>69.3</v>
      </c>
      <c r="G218"/>
    </row>
    <row r="219" spans="2:5" ht="45">
      <c r="B219" s="16" t="s">
        <v>156</v>
      </c>
      <c r="C219">
        <v>1</v>
      </c>
      <c r="D219" s="2">
        <v>69.3</v>
      </c>
      <c r="E219" s="2">
        <f>C219*D219</f>
        <v>69.3</v>
      </c>
    </row>
    <row r="220" spans="2:5" ht="45">
      <c r="B220" s="16" t="s">
        <v>157</v>
      </c>
      <c r="C220">
        <v>1</v>
      </c>
      <c r="D220" s="2">
        <v>69.3</v>
      </c>
      <c r="E220" s="2">
        <f>C220*D220</f>
        <v>69.3</v>
      </c>
    </row>
    <row r="221" spans="2:5" ht="45.75" thickBot="1">
      <c r="B221" s="29" t="s">
        <v>158</v>
      </c>
      <c r="C221">
        <v>1</v>
      </c>
      <c r="D221" s="2">
        <v>69.3</v>
      </c>
      <c r="E221" s="2">
        <f>C221*D221</f>
        <v>69.3</v>
      </c>
    </row>
    <row r="222" spans="2:9" ht="15.75" thickBot="1">
      <c r="B222" s="33"/>
      <c r="E222" s="3">
        <f>SUM(E218:E221)</f>
        <v>277.2</v>
      </c>
      <c r="F222" s="7">
        <f>E222*1.15</f>
        <v>318.78</v>
      </c>
      <c r="G222" s="24">
        <v>320</v>
      </c>
      <c r="H222" s="2">
        <f>G222-F222</f>
        <v>1.2200000000000273</v>
      </c>
      <c r="I222" s="45">
        <f>450/22342*E222</f>
        <v>5.583206516874049</v>
      </c>
    </row>
    <row r="223" spans="2:6" ht="15">
      <c r="B223" s="33"/>
      <c r="E223" s="6"/>
      <c r="F223" s="19"/>
    </row>
    <row r="224" spans="1:5" ht="30">
      <c r="A224" s="21" t="s">
        <v>166</v>
      </c>
      <c r="B224" s="16" t="s">
        <v>163</v>
      </c>
      <c r="C224">
        <v>1</v>
      </c>
      <c r="D224" s="2">
        <v>69.3</v>
      </c>
      <c r="E224" s="2">
        <f>C224*D224</f>
        <v>69.3</v>
      </c>
    </row>
    <row r="225" spans="2:5" ht="45">
      <c r="B225" s="16" t="s">
        <v>164</v>
      </c>
      <c r="C225">
        <v>1</v>
      </c>
      <c r="D225" s="2">
        <v>69.3</v>
      </c>
      <c r="E225" s="2">
        <f>C225*D225</f>
        <v>69.3</v>
      </c>
    </row>
    <row r="226" spans="2:5" ht="45.75" thickBot="1">
      <c r="B226" s="16" t="s">
        <v>165</v>
      </c>
      <c r="C226">
        <v>1</v>
      </c>
      <c r="D226" s="2">
        <v>69.3</v>
      </c>
      <c r="E226" s="2">
        <f>C226*D226</f>
        <v>69.3</v>
      </c>
    </row>
    <row r="227" spans="5:9" ht="15.75" thickBot="1">
      <c r="E227" s="3">
        <f>SUM(E224:E226)</f>
        <v>207.89999999999998</v>
      </c>
      <c r="F227" s="7">
        <f>E227*1.15</f>
        <v>239.08499999999995</v>
      </c>
      <c r="G227" s="24">
        <v>300</v>
      </c>
      <c r="H227" s="2">
        <f>G227-F227</f>
        <v>60.91500000000005</v>
      </c>
      <c r="I227" s="45">
        <f>450/22342*E227</f>
        <v>4.1874048876555365</v>
      </c>
    </row>
    <row r="228" spans="5:6" ht="15">
      <c r="E228" s="6"/>
      <c r="F228" s="19"/>
    </row>
    <row r="229" spans="1:6" ht="30">
      <c r="A229" t="s">
        <v>168</v>
      </c>
      <c r="B229" s="16" t="s">
        <v>125</v>
      </c>
      <c r="C229">
        <v>1</v>
      </c>
      <c r="D229" s="2">
        <v>69.3</v>
      </c>
      <c r="E229" s="2">
        <f>C229*D229</f>
        <v>69.3</v>
      </c>
      <c r="F229" s="19"/>
    </row>
    <row r="230" spans="2:6" ht="45.75" thickBot="1">
      <c r="B230" s="29" t="s">
        <v>158</v>
      </c>
      <c r="C230">
        <v>1</v>
      </c>
      <c r="D230" s="2">
        <v>69.3</v>
      </c>
      <c r="E230" s="2">
        <f>C230*D230</f>
        <v>69.3</v>
      </c>
      <c r="F230" s="19"/>
    </row>
    <row r="231" spans="5:9" ht="15.75" thickBot="1">
      <c r="E231" s="3">
        <f>SUM(E229:E230)</f>
        <v>138.6</v>
      </c>
      <c r="F231" s="7">
        <f>E231*1.15</f>
        <v>159.39</v>
      </c>
      <c r="G231" s="24">
        <v>160</v>
      </c>
      <c r="H231" s="2">
        <f>G231-F231</f>
        <v>0.6100000000000136</v>
      </c>
      <c r="I231" s="45">
        <f>450/22342*E231</f>
        <v>2.7916032584370245</v>
      </c>
    </row>
    <row r="232" spans="5:6" ht="15">
      <c r="E232" s="6"/>
      <c r="F232" s="19"/>
    </row>
    <row r="233" spans="1:6" ht="30">
      <c r="A233" t="s">
        <v>170</v>
      </c>
      <c r="B233" s="16" t="s">
        <v>125</v>
      </c>
      <c r="C233">
        <v>1</v>
      </c>
      <c r="D233" s="2">
        <v>69.3</v>
      </c>
      <c r="E233" s="2">
        <f>C233*D233</f>
        <v>69.3</v>
      </c>
      <c r="F233" s="19"/>
    </row>
    <row r="234" spans="2:6" ht="45.75" thickBot="1">
      <c r="B234" s="16" t="s">
        <v>145</v>
      </c>
      <c r="C234">
        <v>1</v>
      </c>
      <c r="D234" s="2">
        <v>69.3</v>
      </c>
      <c r="E234" s="2">
        <f>C234*D234</f>
        <v>69.3</v>
      </c>
      <c r="F234" s="19"/>
    </row>
    <row r="235" spans="5:9" ht="15.75" thickBot="1">
      <c r="E235" s="3">
        <f>SUM(E233:E234)</f>
        <v>138.6</v>
      </c>
      <c r="F235" s="7">
        <f>E235*1.15</f>
        <v>159.39</v>
      </c>
      <c r="I235" s="45">
        <f>450/22342*E235</f>
        <v>2.7916032584370245</v>
      </c>
    </row>
    <row r="236" ht="15.75" thickBot="1"/>
    <row r="237" spans="1:9" s="40" customFormat="1" ht="15.75" thickBot="1">
      <c r="A237" s="39"/>
      <c r="D237" s="41"/>
      <c r="F237" s="43">
        <f>SUM(F2:F236)</f>
        <v>22657.59299999999</v>
      </c>
      <c r="G237" s="42">
        <f>SUM(G2:G236)</f>
        <v>20399.179999999997</v>
      </c>
      <c r="I237" s="46"/>
    </row>
    <row r="239" ht="15">
      <c r="A239" s="28" t="s">
        <v>160</v>
      </c>
    </row>
    <row r="240" spans="2:5" ht="30">
      <c r="B240" s="16" t="s">
        <v>52</v>
      </c>
      <c r="C240">
        <v>1</v>
      </c>
      <c r="D240" s="2">
        <v>370.86</v>
      </c>
      <c r="E240" s="2">
        <f>C240*D240</f>
        <v>370.86</v>
      </c>
    </row>
    <row r="241" ht="15">
      <c r="E241" s="2"/>
    </row>
    <row r="242" ht="15.75" thickBot="1">
      <c r="E242" s="2"/>
    </row>
    <row r="243" spans="5:9" ht="15.75" thickBot="1">
      <c r="E243" s="2">
        <f>SUM(E240:E242)</f>
        <v>370.86</v>
      </c>
      <c r="F243" s="7">
        <f>E243*1.15</f>
        <v>426.489</v>
      </c>
      <c r="I243" s="45">
        <f>450/22342*E243</f>
        <v>7.4696535672724025</v>
      </c>
    </row>
    <row r="246" spans="8:9" ht="15">
      <c r="H246" t="s">
        <v>169</v>
      </c>
      <c r="I246" s="47">
        <f>SUM(I3:I245)</f>
        <v>449.99798585623483</v>
      </c>
    </row>
  </sheetData>
  <sheetProtection/>
  <printOptions/>
  <pageMargins left="0.31496062992125984" right="0.31496062992125984" top="0.31496062992125984" bottom="0.2755905511811024" header="0.31496062992125984" footer="0.31496062992125984"/>
  <pageSetup fitToHeight="4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1.57421875" style="0" customWidth="1"/>
    <col min="2" max="2" width="14.421875" style="4" customWidth="1"/>
    <col min="3" max="3" width="9.140625" style="31" customWidth="1"/>
    <col min="4" max="4" width="15.28125" style="2" customWidth="1"/>
    <col min="5" max="5" width="11.28125" style="32" customWidth="1"/>
    <col min="6" max="6" width="12.00390625" style="0" customWidth="1"/>
  </cols>
  <sheetData>
    <row r="1" spans="1:5" ht="15.75" thickBot="1">
      <c r="A1" s="53" t="s">
        <v>71</v>
      </c>
      <c r="B1" s="35" t="s">
        <v>161</v>
      </c>
      <c r="C1" s="36" t="s">
        <v>152</v>
      </c>
      <c r="D1" s="37" t="s">
        <v>162</v>
      </c>
      <c r="E1" s="38" t="s">
        <v>153</v>
      </c>
    </row>
    <row r="2" spans="1:5" ht="15">
      <c r="A2" s="13" t="s">
        <v>12</v>
      </c>
      <c r="B2" s="4">
        <v>2119.4</v>
      </c>
      <c r="C2" s="31">
        <v>2120</v>
      </c>
      <c r="D2" s="2">
        <v>37.12</v>
      </c>
      <c r="E2" s="32">
        <f>C2-B2-D2</f>
        <v>-36.52000000000009</v>
      </c>
    </row>
    <row r="3" spans="1:5" ht="15">
      <c r="A3" s="13" t="s">
        <v>35</v>
      </c>
      <c r="B3" s="4">
        <v>2087.04</v>
      </c>
      <c r="C3" s="31">
        <v>2090</v>
      </c>
      <c r="D3" s="2">
        <v>36.55</v>
      </c>
      <c r="E3" s="32">
        <f aca="true" t="shared" si="0" ref="E3:E22">C3-B3-D3</f>
        <v>-33.58999999999996</v>
      </c>
    </row>
    <row r="4" spans="1:5" ht="15">
      <c r="A4" s="13" t="s">
        <v>42</v>
      </c>
      <c r="B4" s="4">
        <v>3538.94</v>
      </c>
      <c r="C4" s="31">
        <v>3539</v>
      </c>
      <c r="D4" s="2">
        <v>61.98</v>
      </c>
      <c r="E4" s="32">
        <f t="shared" si="0"/>
        <v>-61.92000000000005</v>
      </c>
    </row>
    <row r="5" spans="1:5" ht="15">
      <c r="A5" s="13" t="s">
        <v>47</v>
      </c>
      <c r="B5" s="4">
        <v>629.83</v>
      </c>
      <c r="C5" s="31">
        <v>630</v>
      </c>
      <c r="D5" s="2">
        <v>11.03</v>
      </c>
      <c r="E5" s="32">
        <f t="shared" si="0"/>
        <v>-10.86000000000004</v>
      </c>
    </row>
    <row r="6" spans="1:5" ht="15">
      <c r="A6" s="13" t="s">
        <v>69</v>
      </c>
      <c r="B6" s="4">
        <v>2134.38</v>
      </c>
      <c r="C6" s="31">
        <v>2200</v>
      </c>
      <c r="D6" s="2">
        <v>37.38</v>
      </c>
      <c r="E6" s="32">
        <f t="shared" si="0"/>
        <v>28.23999999999989</v>
      </c>
    </row>
    <row r="7" spans="1:5" ht="15">
      <c r="A7" s="13" t="s">
        <v>75</v>
      </c>
      <c r="B7" s="4">
        <v>1106.07</v>
      </c>
      <c r="C7" s="31">
        <v>1100</v>
      </c>
      <c r="D7" s="2">
        <v>19.37</v>
      </c>
      <c r="E7" s="32">
        <f t="shared" si="0"/>
        <v>-25.439999999999937</v>
      </c>
    </row>
    <row r="8" spans="1:5" ht="15">
      <c r="A8" s="13" t="s">
        <v>95</v>
      </c>
      <c r="B8" s="4">
        <v>1722.86</v>
      </c>
      <c r="C8" s="31">
        <f>1570+160</f>
        <v>1730</v>
      </c>
      <c r="D8" s="2">
        <v>30.17</v>
      </c>
      <c r="E8" s="32">
        <f t="shared" si="0"/>
        <v>-23.0299999999999</v>
      </c>
    </row>
    <row r="9" spans="1:5" ht="15">
      <c r="A9" s="13" t="s">
        <v>102</v>
      </c>
      <c r="B9" s="4">
        <v>591.68</v>
      </c>
      <c r="C9" s="31">
        <v>592</v>
      </c>
      <c r="D9" s="2">
        <v>10.36</v>
      </c>
      <c r="E9" s="32">
        <f t="shared" si="0"/>
        <v>-10.03999999999995</v>
      </c>
    </row>
    <row r="10" spans="1:5" ht="15">
      <c r="A10" s="13" t="s">
        <v>112</v>
      </c>
      <c r="B10" s="4">
        <v>1717.07</v>
      </c>
      <c r="C10" s="31">
        <f>1650+100</f>
        <v>1750</v>
      </c>
      <c r="D10" s="2">
        <v>30.07</v>
      </c>
      <c r="E10" s="32">
        <f t="shared" si="0"/>
        <v>2.8600000000000634</v>
      </c>
    </row>
    <row r="11" spans="1:6" ht="15">
      <c r="A11" s="13" t="s">
        <v>113</v>
      </c>
      <c r="B11" s="4">
        <v>1436.44</v>
      </c>
      <c r="D11" s="2">
        <v>25.16</v>
      </c>
      <c r="E11" s="32">
        <f t="shared" si="0"/>
        <v>-1461.6000000000001</v>
      </c>
      <c r="F11" t="s">
        <v>171</v>
      </c>
    </row>
    <row r="12" spans="1:5" ht="15">
      <c r="A12" s="13" t="s">
        <v>122</v>
      </c>
      <c r="B12" s="4">
        <v>1434.51</v>
      </c>
      <c r="C12" s="31">
        <v>1434.51</v>
      </c>
      <c r="D12" s="2">
        <v>25.12</v>
      </c>
      <c r="E12" s="32">
        <f t="shared" si="0"/>
        <v>-25.12</v>
      </c>
    </row>
    <row r="13" spans="1:5" ht="15">
      <c r="A13" s="30" t="s">
        <v>134</v>
      </c>
      <c r="B13" s="4">
        <v>381.15</v>
      </c>
      <c r="C13" s="31">
        <v>375</v>
      </c>
      <c r="D13" s="2">
        <v>6.98</v>
      </c>
      <c r="E13" s="32">
        <f t="shared" si="0"/>
        <v>-13.129999999999978</v>
      </c>
    </row>
    <row r="14" spans="1:5" ht="15">
      <c r="A14" s="30" t="s">
        <v>135</v>
      </c>
      <c r="B14" s="4">
        <v>1223.44</v>
      </c>
      <c r="C14" s="31">
        <v>1225</v>
      </c>
      <c r="D14" s="2">
        <v>21.43</v>
      </c>
      <c r="E14" s="32">
        <f t="shared" si="0"/>
        <v>-19.870000000000054</v>
      </c>
    </row>
    <row r="15" spans="1:5" ht="15">
      <c r="A15" s="13" t="s">
        <v>136</v>
      </c>
      <c r="B15" s="4">
        <v>318.78</v>
      </c>
      <c r="C15" s="31">
        <v>280</v>
      </c>
      <c r="D15" s="2">
        <v>5.58</v>
      </c>
      <c r="E15" s="32">
        <f t="shared" si="0"/>
        <v>-44.35999999999997</v>
      </c>
    </row>
    <row r="16" spans="1:5" ht="15">
      <c r="A16" s="13" t="s">
        <v>148</v>
      </c>
      <c r="B16" s="4">
        <v>783.91</v>
      </c>
      <c r="D16" s="2">
        <v>13.73</v>
      </c>
      <c r="E16" s="32">
        <f t="shared" si="0"/>
        <v>-797.64</v>
      </c>
    </row>
    <row r="17" spans="1:5" ht="15">
      <c r="A17" s="13" t="s">
        <v>151</v>
      </c>
      <c r="B17" s="4">
        <v>316.37</v>
      </c>
      <c r="C17" s="31">
        <v>313.63</v>
      </c>
      <c r="D17" s="2">
        <v>5.54</v>
      </c>
      <c r="E17" s="32">
        <f t="shared" si="0"/>
        <v>-8.280000000000008</v>
      </c>
    </row>
    <row r="18" spans="1:5" ht="15">
      <c r="A18" s="13" t="s">
        <v>155</v>
      </c>
      <c r="B18" s="4">
        <v>239.09</v>
      </c>
      <c r="C18" s="31">
        <v>240</v>
      </c>
      <c r="D18" s="2">
        <v>4.19</v>
      </c>
      <c r="E18" s="32">
        <f t="shared" si="0"/>
        <v>-3.280000000000004</v>
      </c>
    </row>
    <row r="19" spans="1:5" ht="15">
      <c r="A19" s="13" t="s">
        <v>159</v>
      </c>
      <c r="B19" s="4">
        <v>318.78</v>
      </c>
      <c r="C19" s="31">
        <v>320</v>
      </c>
      <c r="D19" s="2">
        <v>5.58</v>
      </c>
      <c r="E19" s="32">
        <f t="shared" si="0"/>
        <v>-4.359999999999973</v>
      </c>
    </row>
    <row r="20" spans="1:5" ht="15">
      <c r="A20" t="s">
        <v>168</v>
      </c>
      <c r="B20" s="4">
        <v>159.39</v>
      </c>
      <c r="C20" s="31">
        <v>160</v>
      </c>
      <c r="D20" s="2">
        <v>2.79</v>
      </c>
      <c r="E20" s="32">
        <f t="shared" si="0"/>
        <v>-2.1799999999999864</v>
      </c>
    </row>
    <row r="21" spans="1:5" s="52" customFormat="1" ht="15">
      <c r="A21" s="48" t="s">
        <v>166</v>
      </c>
      <c r="B21" s="49">
        <v>239.09</v>
      </c>
      <c r="C21" s="50">
        <v>300</v>
      </c>
      <c r="D21" s="19">
        <v>4.19</v>
      </c>
      <c r="E21" s="51">
        <f t="shared" si="0"/>
        <v>56.72</v>
      </c>
    </row>
    <row r="22" spans="1:6" ht="15.75" thickBot="1">
      <c r="A22" s="53" t="s">
        <v>170</v>
      </c>
      <c r="B22" s="35">
        <v>159.39</v>
      </c>
      <c r="C22" s="36"/>
      <c r="D22" s="37">
        <v>2.79</v>
      </c>
      <c r="E22" s="38">
        <f t="shared" si="0"/>
        <v>-162.17999999999998</v>
      </c>
      <c r="F22" t="s">
        <v>171</v>
      </c>
    </row>
    <row r="23" spans="1:5" ht="15">
      <c r="A23" s="34" t="s">
        <v>167</v>
      </c>
      <c r="B23" s="4">
        <f>SUM(B2:B22)</f>
        <v>22657.609999999993</v>
      </c>
      <c r="C23" s="31">
        <f>SUM(C2:C22)</f>
        <v>20399.14</v>
      </c>
      <c r="D23" s="2">
        <f>SUM(D2:D22)</f>
        <v>397.11000000000007</v>
      </c>
      <c r="E23" s="32">
        <f>SUM(E2:E22)</f>
        <v>-2655.5800000000004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2010-11-18T06:32:16Z</cp:lastPrinted>
  <dcterms:created xsi:type="dcterms:W3CDTF">2010-10-28T02:54:28Z</dcterms:created>
  <dcterms:modified xsi:type="dcterms:W3CDTF">2010-11-18T06:33:42Z</dcterms:modified>
  <cp:category/>
  <cp:version/>
  <cp:contentType/>
  <cp:contentStatus/>
</cp:coreProperties>
</file>