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  <sheet name="остальные" sheetId="2" r:id="rId2"/>
  </sheets>
  <definedNames>
    <definedName name="_xlnm._FilterDatabase" localSheetId="0" hidden="1">'Энвиросакс и японские'!$A$12:$K$124</definedName>
  </definedNames>
  <calcPr fullCalcOnLoad="1" refMode="R1C1"/>
</workbook>
</file>

<file path=xl/sharedStrings.xml><?xml version="1.0" encoding="utf-8"?>
<sst xmlns="http://schemas.openxmlformats.org/spreadsheetml/2006/main" count="309" uniqueCount="118">
  <si>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</si>
  <si>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</si>
  <si>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</si>
  <si>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</si>
  <si>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</si>
  <si>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</si>
  <si>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</si>
  <si>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</si>
  <si>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</si>
  <si>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</si>
  <si>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</si>
  <si>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</si>
  <si>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</si>
  <si>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</si>
  <si>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</si>
  <si>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</si>
  <si>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</si>
  <si>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</si>
  <si>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</si>
  <si>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</si>
  <si>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</si>
  <si>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</si>
  <si>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черное и белое</t>
  </si>
  <si>
    <t>сумма без орг</t>
  </si>
  <si>
    <t>вид оплаты</t>
  </si>
  <si>
    <t>леденец</t>
  </si>
  <si>
    <t>сумка путешественника</t>
  </si>
  <si>
    <t>вишневая</t>
  </si>
  <si>
    <t>цветок</t>
  </si>
  <si>
    <t>бумажные куклы В10</t>
  </si>
  <si>
    <t>оазис</t>
  </si>
  <si>
    <t>оксфорд</t>
  </si>
  <si>
    <t>богема</t>
  </si>
  <si>
    <t>оптимистичная</t>
  </si>
  <si>
    <t>ValenTina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</si>
  <si>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</si>
  <si>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</si>
  <si>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</si>
  <si>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</si>
  <si>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</si>
  <si>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</si>
  <si>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</si>
  <si>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философ</t>
  </si>
  <si>
    <t>флора</t>
  </si>
  <si>
    <t>робот В12</t>
  </si>
  <si>
    <t>семейка баа В1</t>
  </si>
  <si>
    <t xml:space="preserve">BAGGU BABY Blue/Blue </t>
  </si>
  <si>
    <t xml:space="preserve">BAGGU BABY Papaya Dot </t>
  </si>
  <si>
    <t xml:space="preserve">BAGGU Carrot </t>
  </si>
  <si>
    <t xml:space="preserve">BAGGU Indigo </t>
  </si>
  <si>
    <t xml:space="preserve">BAGGU Purple </t>
  </si>
  <si>
    <t xml:space="preserve">BAGGU Papaya Dot </t>
  </si>
  <si>
    <t xml:space="preserve">BAGGU BIG Blue/Blue Stripe </t>
  </si>
  <si>
    <t xml:space="preserve">RuMe - Keyboard </t>
  </si>
  <si>
    <t>Сальдо</t>
  </si>
  <si>
    <t>Anna2010</t>
  </si>
  <si>
    <t xml:space="preserve">ChicoBag Original чёрная </t>
  </si>
  <si>
    <t xml:space="preserve">BAGGU Red Dot </t>
  </si>
  <si>
    <t xml:space="preserve">BAGGU Grey Stripe </t>
  </si>
  <si>
    <t xml:space="preserve">BAGGU BIG Red </t>
  </si>
  <si>
    <t xml:space="preserve">BAGGU BIG Grey Stripe </t>
  </si>
  <si>
    <t xml:space="preserve">RuMe ALL - Tangerine </t>
  </si>
  <si>
    <t xml:space="preserve">RuMe MINI - Spring Greenwich </t>
  </si>
  <si>
    <t xml:space="preserve">RuMe MINI - Arbor </t>
  </si>
  <si>
    <t xml:space="preserve">RuMe MINI - Fall Avenue </t>
  </si>
  <si>
    <t xml:space="preserve">RuMe - Arbor </t>
  </si>
  <si>
    <t xml:space="preserve">RuMe Metallic MINI - Purple </t>
  </si>
  <si>
    <t xml:space="preserve">RuMe - Fall Avenue </t>
  </si>
  <si>
    <t xml:space="preserve">RuMe MINI - Red Line Pattern </t>
  </si>
  <si>
    <t xml:space="preserve">RuMe - Red Escape </t>
  </si>
  <si>
    <t xml:space="preserve">BAGGU Fuschia </t>
  </si>
  <si>
    <t xml:space="preserve">BAGGU Papaya </t>
  </si>
  <si>
    <t xml:space="preserve">BAGGU Sky </t>
  </si>
  <si>
    <t xml:space="preserve">BAGGU Chocolate </t>
  </si>
  <si>
    <t xml:space="preserve">BAGGU Blue Bloom </t>
  </si>
  <si>
    <t xml:space="preserve">BAGGU Blue Elephant </t>
  </si>
  <si>
    <t xml:space="preserve">BAGGU Navy Dot </t>
  </si>
  <si>
    <t xml:space="preserve">BAGGU Red Stripe </t>
  </si>
  <si>
    <t xml:space="preserve">BAGGU BABY Black </t>
  </si>
  <si>
    <t xml:space="preserve">BAGGU BABY Blue Elephant </t>
  </si>
  <si>
    <t xml:space="preserve">BAGGU BABY White/Navy </t>
  </si>
  <si>
    <t xml:space="preserve">BAGGU BABY Indigo </t>
  </si>
  <si>
    <t xml:space="preserve">BAGGU BABY Navy Dot </t>
  </si>
  <si>
    <t xml:space="preserve">BAGGU BABY Sea Stripe </t>
  </si>
  <si>
    <t xml:space="preserve">ChicoBag VITA Cherry Blossom </t>
  </si>
  <si>
    <t xml:space="preserve">ChicoBag VITA Lotus </t>
  </si>
  <si>
    <t xml:space="preserve">ChicoBag VITA Chocolate Truffle </t>
  </si>
  <si>
    <t xml:space="preserve">ChicoBag VITA Larkspur </t>
  </si>
  <si>
    <t>malyska1020</t>
  </si>
  <si>
    <t>Felis</t>
  </si>
  <si>
    <t>Gelli</t>
  </si>
  <si>
    <t>Салли*</t>
  </si>
  <si>
    <t>elena_serdyuk</t>
  </si>
  <si>
    <t>Фантазия</t>
  </si>
  <si>
    <t>Пчелка Юля</t>
  </si>
  <si>
    <t>Janusya</t>
  </si>
  <si>
    <t>чехол</t>
  </si>
  <si>
    <t>хаки</t>
  </si>
  <si>
    <t>сумка слинг</t>
  </si>
  <si>
    <t>Alanis</t>
  </si>
  <si>
    <t>Sofi Purpur</t>
  </si>
  <si>
    <t>Сумка путешественника</t>
  </si>
  <si>
    <t>Карамболь</t>
  </si>
  <si>
    <t>*MARI*</t>
  </si>
  <si>
    <t>два ряда</t>
  </si>
  <si>
    <t>Сарита</t>
  </si>
  <si>
    <t>сафари</t>
  </si>
  <si>
    <t>Lora1973</t>
  </si>
  <si>
    <t>ботаника</t>
  </si>
  <si>
    <t>olesia mishneva</t>
  </si>
  <si>
    <t>карусель В11</t>
  </si>
  <si>
    <t>калейдоскоп В14</t>
  </si>
  <si>
    <t>вингнат В4</t>
  </si>
  <si>
    <t>власть цветов В9</t>
  </si>
  <si>
    <t>Rootote 704401</t>
  </si>
  <si>
    <t xml:space="preserve">ira_54 </t>
  </si>
  <si>
    <t xml:space="preserve">olesia mishneva </t>
  </si>
  <si>
    <t xml:space="preserve">elena_serdyuk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</si>
</sst>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8.5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1" fontId="45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 vertical="center" wrapText="1"/>
    </xf>
    <xf numFmtId="1" fontId="46" fillId="0" borderId="0" xfId="0" applyNumberFormat="1" applyFont="1" applyAlignment="1">
      <alignment vertical="center" wrapText="1"/>
    </xf>
    <xf numFmtId="2" fontId="0" fillId="0" borderId="0" xfId="0" applyNumberFormat="1" applyFill="1" applyAlignment="1">
      <alignment/>
    </xf>
    <xf numFmtId="0" fontId="25" fillId="0" borderId="0" xfId="0" applyFont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46" fillId="0" borderId="10" xfId="0" applyFont="1" applyBorder="1" applyAlignment="1">
      <alignment vertical="center" wrapText="1"/>
    </xf>
    <xf numFmtId="1" fontId="46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pane ySplit="12" topLeftCell="A108" activePane="bottomLeft" state="frozen"/>
      <selection pane="topLeft" activeCell="A1" sqref="A1"/>
      <selection pane="bottomLeft" activeCell="H124" sqref="H124"/>
    </sheetView>
  </sheetViews>
  <sheetFormatPr defaultColWidth="9.140625" defaultRowHeight="15"/>
  <cols>
    <col min="1" max="1" width="10.8515625" style="0" customWidth="1"/>
    <col min="2" max="2" width="2.140625" style="0" customWidth="1"/>
    <col min="3" max="3" width="20.7109375" style="0" customWidth="1"/>
    <col min="4" max="4" width="4.140625" style="13" customWidth="1"/>
    <col min="5" max="5" width="4.8515625" style="13" customWidth="1"/>
    <col min="6" max="6" width="7.28125" style="13" customWidth="1"/>
    <col min="7" max="7" width="5.57421875" style="13" customWidth="1"/>
    <col min="8" max="9" width="5.8515625" style="0" customWidth="1"/>
    <col min="10" max="10" width="21.7109375" style="0" customWidth="1"/>
    <col min="11" max="11" width="7.00390625" style="12" customWidth="1"/>
    <col min="12" max="12" width="15.28125" style="0" bestFit="1" customWidth="1"/>
  </cols>
  <sheetData>
    <row r="1" spans="1:11" ht="15">
      <c r="A1" s="1"/>
      <c r="B1" s="1"/>
      <c r="C1" s="2" t="s">
        <v>0</v>
      </c>
      <c r="D1" s="2"/>
      <c r="F1" s="3" t="s">
        <v>1</v>
      </c>
      <c r="G1" s="3"/>
      <c r="H1" s="3"/>
      <c r="I1" s="1"/>
      <c r="J1" s="4"/>
      <c r="K1" s="5"/>
    </row>
    <row r="2" spans="2:11" s="6" customFormat="1" ht="12">
      <c r="B2" s="6" t="s">
        <v>2</v>
      </c>
      <c r="D2" s="7">
        <v>7.3</v>
      </c>
      <c r="E2" s="8">
        <v>28.89</v>
      </c>
      <c r="F2" s="8">
        <v>210.9</v>
      </c>
      <c r="G2" s="8"/>
      <c r="H2" s="8">
        <f>F2*1.15</f>
        <v>242.535</v>
      </c>
      <c r="J2" s="9"/>
      <c r="K2" s="10"/>
    </row>
    <row r="3" spans="2:11" s="6" customFormat="1" ht="12">
      <c r="B3" s="6" t="s">
        <v>3</v>
      </c>
      <c r="D3" s="7">
        <v>8.3</v>
      </c>
      <c r="E3" s="8">
        <v>28.89</v>
      </c>
      <c r="F3" s="8">
        <v>239.79</v>
      </c>
      <c r="G3" s="8"/>
      <c r="H3" s="8">
        <f>F3*1.15</f>
        <v>275.75849999999997</v>
      </c>
      <c r="J3" s="14"/>
      <c r="K3" s="10"/>
    </row>
    <row r="4" spans="2:11" s="6" customFormat="1" ht="12">
      <c r="B4" s="6" t="s">
        <v>26</v>
      </c>
      <c r="D4" s="7">
        <f>27.95/3</f>
        <v>9.316666666666666</v>
      </c>
      <c r="E4" s="8">
        <v>28.89</v>
      </c>
      <c r="F4" s="8">
        <v>269.17</v>
      </c>
      <c r="G4" s="7">
        <f>F4*3</f>
        <v>807.51</v>
      </c>
      <c r="H4" s="8">
        <f>F4*1.3</f>
        <v>349.92100000000005</v>
      </c>
      <c r="J4" s="9"/>
      <c r="K4" s="10"/>
    </row>
    <row r="5" spans="2:11" s="6" customFormat="1" ht="12" hidden="1">
      <c r="B5" s="6" t="s">
        <v>4</v>
      </c>
      <c r="D5" s="7">
        <v>24.95</v>
      </c>
      <c r="E5" s="8">
        <v>28.89</v>
      </c>
      <c r="F5" s="8">
        <f>D5*E5</f>
        <v>720.8054999999999</v>
      </c>
      <c r="G5" s="8"/>
      <c r="H5" s="8">
        <f>F5*1.1</f>
        <v>792.88605</v>
      </c>
      <c r="J5" s="9"/>
      <c r="K5" s="10"/>
    </row>
    <row r="6" spans="2:11" s="6" customFormat="1" ht="12" hidden="1">
      <c r="B6" s="6" t="s">
        <v>5</v>
      </c>
      <c r="D6" s="7">
        <v>10.95</v>
      </c>
      <c r="E6" s="8">
        <v>28.89</v>
      </c>
      <c r="F6" s="8">
        <f>D6*E6</f>
        <v>316.34549999999996</v>
      </c>
      <c r="G6" s="8"/>
      <c r="H6" s="8">
        <f>F6*1.15</f>
        <v>363.79732499999994</v>
      </c>
      <c r="J6" s="9"/>
      <c r="K6" s="10"/>
    </row>
    <row r="7" spans="2:11" s="6" customFormat="1" ht="12">
      <c r="B7" s="6" t="s">
        <v>6</v>
      </c>
      <c r="D7" s="7">
        <v>13.95</v>
      </c>
      <c r="E7" s="8">
        <v>28.89</v>
      </c>
      <c r="F7" s="8">
        <v>403.03</v>
      </c>
      <c r="G7" s="8"/>
      <c r="H7" s="8">
        <f>F7*1.15</f>
        <v>463.4844999999999</v>
      </c>
      <c r="J7" s="9"/>
      <c r="K7" s="10"/>
    </row>
    <row r="8" spans="2:11" s="6" customFormat="1" ht="12" hidden="1">
      <c r="B8" s="6" t="s">
        <v>7</v>
      </c>
      <c r="D8" s="7">
        <v>5.5</v>
      </c>
      <c r="E8" s="8">
        <v>28.89</v>
      </c>
      <c r="F8" s="8">
        <f>D8*E8</f>
        <v>158.895</v>
      </c>
      <c r="G8" s="8"/>
      <c r="H8" s="8">
        <f>F8*1.15</f>
        <v>182.72925</v>
      </c>
      <c r="J8" s="9"/>
      <c r="K8" s="10"/>
    </row>
    <row r="9" spans="2:11" s="6" customFormat="1" ht="12" hidden="1">
      <c r="B9" s="6" t="s">
        <v>8</v>
      </c>
      <c r="D9" s="7">
        <v>6</v>
      </c>
      <c r="E9" s="8">
        <v>28.89</v>
      </c>
      <c r="F9" s="8">
        <v>173.49</v>
      </c>
      <c r="G9" s="8"/>
      <c r="H9" s="8">
        <f>F9*1.15</f>
        <v>199.5135</v>
      </c>
      <c r="J9" s="9"/>
      <c r="K9" s="10"/>
    </row>
    <row r="10" spans="2:11" s="6" customFormat="1" ht="12">
      <c r="B10" s="6" t="s">
        <v>9</v>
      </c>
      <c r="D10" s="7">
        <v>1.95</v>
      </c>
      <c r="E10" s="8">
        <v>28.89</v>
      </c>
      <c r="F10" s="8">
        <v>56.34</v>
      </c>
      <c r="G10" s="8"/>
      <c r="H10" s="8">
        <f>F10*1.15</f>
        <v>64.791</v>
      </c>
      <c r="J10" s="9"/>
      <c r="K10" s="10"/>
    </row>
    <row r="11" spans="4:11" s="6" customFormat="1" ht="12">
      <c r="D11" s="7"/>
      <c r="E11" s="8"/>
      <c r="F11" s="8"/>
      <c r="G11" s="8"/>
      <c r="H11" s="8"/>
      <c r="J11" s="9"/>
      <c r="K11" s="10"/>
    </row>
    <row r="12" spans="1:11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8" t="s">
        <v>23</v>
      </c>
      <c r="H12" s="3" t="s">
        <v>16</v>
      </c>
      <c r="I12" s="1" t="s">
        <v>17</v>
      </c>
      <c r="J12" s="4" t="s">
        <v>24</v>
      </c>
      <c r="K12" s="12" t="s">
        <v>54</v>
      </c>
    </row>
    <row r="13" spans="1:8" ht="15">
      <c r="A13" s="24" t="s">
        <v>103</v>
      </c>
      <c r="B13" s="4"/>
      <c r="C13" s="4" t="s">
        <v>101</v>
      </c>
      <c r="D13" s="20" t="s">
        <v>104</v>
      </c>
      <c r="E13" s="20">
        <v>6</v>
      </c>
      <c r="F13" s="21">
        <f>$F$4</f>
        <v>269.17</v>
      </c>
      <c r="G13" s="22">
        <f>E13*F13</f>
        <v>1615.02</v>
      </c>
      <c r="H13" s="23">
        <f>E13*F13*1.15</f>
        <v>1857.273</v>
      </c>
    </row>
    <row r="14" spans="1:11" ht="15">
      <c r="A14" s="25"/>
      <c r="B14" s="26"/>
      <c r="C14" s="26"/>
      <c r="D14" s="27"/>
      <c r="E14" s="27"/>
      <c r="F14" s="28"/>
      <c r="G14" s="29"/>
      <c r="H14" s="30">
        <f>SUM(H13)</f>
        <v>1857.273</v>
      </c>
      <c r="I14" s="11"/>
      <c r="J14" s="11"/>
      <c r="K14" s="31">
        <f>I14-H14</f>
        <v>-1857.273</v>
      </c>
    </row>
    <row r="15" spans="1:8" ht="15">
      <c r="A15" s="4" t="s">
        <v>99</v>
      </c>
      <c r="B15" s="4"/>
      <c r="C15" s="4" t="s">
        <v>33</v>
      </c>
      <c r="D15" s="20">
        <v>5</v>
      </c>
      <c r="E15" s="20">
        <v>1</v>
      </c>
      <c r="F15" s="21">
        <f>$F$2</f>
        <v>210.9</v>
      </c>
      <c r="G15" s="22">
        <f>E15*F15</f>
        <v>210.9</v>
      </c>
      <c r="H15" s="23">
        <f>E15*F15*1.15</f>
        <v>242.535</v>
      </c>
    </row>
    <row r="16" spans="1:8" ht="15">
      <c r="A16" s="24" t="s">
        <v>99</v>
      </c>
      <c r="B16" s="4"/>
      <c r="C16" s="4" t="s">
        <v>101</v>
      </c>
      <c r="D16" s="20">
        <v>1</v>
      </c>
      <c r="E16" s="20">
        <v>1</v>
      </c>
      <c r="F16" s="21">
        <f>$F$4</f>
        <v>269.17</v>
      </c>
      <c r="G16" s="22">
        <f>E16*F16</f>
        <v>269.17</v>
      </c>
      <c r="H16" s="23">
        <f>E16*F16*1.15</f>
        <v>309.5455</v>
      </c>
    </row>
    <row r="17" spans="1:8" ht="15">
      <c r="A17" s="24" t="s">
        <v>99</v>
      </c>
      <c r="B17" s="4"/>
      <c r="C17" s="4" t="s">
        <v>101</v>
      </c>
      <c r="D17" s="20">
        <v>2</v>
      </c>
      <c r="E17" s="20">
        <v>1</v>
      </c>
      <c r="F17" s="21">
        <f>$F$4</f>
        <v>269.17</v>
      </c>
      <c r="G17" s="22">
        <f>E17*F17</f>
        <v>269.17</v>
      </c>
      <c r="H17" s="23">
        <f>E17*F17*1.15</f>
        <v>309.5455</v>
      </c>
    </row>
    <row r="18" spans="1:8" ht="15">
      <c r="A18" s="24" t="s">
        <v>99</v>
      </c>
      <c r="B18" s="4"/>
      <c r="C18" s="4" t="s">
        <v>28</v>
      </c>
      <c r="D18" s="20">
        <v>2</v>
      </c>
      <c r="E18" s="20">
        <v>1</v>
      </c>
      <c r="F18" s="21">
        <f>$F$2</f>
        <v>210.9</v>
      </c>
      <c r="G18" s="22">
        <f>E18*F18</f>
        <v>210.9</v>
      </c>
      <c r="H18" s="23">
        <f>E18*F18*1.15</f>
        <v>242.535</v>
      </c>
    </row>
    <row r="19" spans="1:8" ht="15">
      <c r="A19" s="24" t="s">
        <v>99</v>
      </c>
      <c r="B19" s="4"/>
      <c r="C19" s="4" t="s">
        <v>28</v>
      </c>
      <c r="D19" s="20">
        <v>3</v>
      </c>
      <c r="E19" s="20">
        <v>1</v>
      </c>
      <c r="F19" s="21">
        <f>$F$2</f>
        <v>210.9</v>
      </c>
      <c r="G19" s="22">
        <f>E19*F19</f>
        <v>210.9</v>
      </c>
      <c r="H19" s="23">
        <f>E19*F19*1.15</f>
        <v>242.535</v>
      </c>
    </row>
    <row r="20" spans="1:8" ht="15">
      <c r="A20" s="24" t="s">
        <v>99</v>
      </c>
      <c r="B20" s="4"/>
      <c r="C20" s="4" t="s">
        <v>25</v>
      </c>
      <c r="D20" s="20">
        <v>1</v>
      </c>
      <c r="E20" s="20">
        <v>1</v>
      </c>
      <c r="F20" s="21">
        <f>$F$2</f>
        <v>210.9</v>
      </c>
      <c r="G20" s="22">
        <f>E20*F20</f>
        <v>210.9</v>
      </c>
      <c r="H20" s="23">
        <f>E20*F20*1.15</f>
        <v>242.535</v>
      </c>
    </row>
    <row r="21" spans="1:8" ht="15">
      <c r="A21" s="24" t="s">
        <v>99</v>
      </c>
      <c r="B21" s="4"/>
      <c r="C21" s="4" t="s">
        <v>25</v>
      </c>
      <c r="D21" s="20">
        <v>4</v>
      </c>
      <c r="E21" s="20">
        <v>1</v>
      </c>
      <c r="F21" s="21">
        <f>$F$2</f>
        <v>210.9</v>
      </c>
      <c r="G21" s="22">
        <f>E21*F21</f>
        <v>210.9</v>
      </c>
      <c r="H21" s="23">
        <f>E21*F21*1.15</f>
        <v>242.535</v>
      </c>
    </row>
    <row r="22" spans="1:11" ht="15">
      <c r="A22" s="25"/>
      <c r="B22" s="26"/>
      <c r="C22" s="26"/>
      <c r="D22" s="27"/>
      <c r="E22" s="27"/>
      <c r="F22" s="28"/>
      <c r="G22" s="29"/>
      <c r="H22" s="30">
        <f>SUM(H15:H21)</f>
        <v>1831.7660000000003</v>
      </c>
      <c r="I22" s="11"/>
      <c r="J22" s="11"/>
      <c r="K22" s="31">
        <f>I22-H22</f>
        <v>-1831.7660000000003</v>
      </c>
    </row>
    <row r="23" spans="1:8" ht="15">
      <c r="A23" s="19" t="s">
        <v>55</v>
      </c>
      <c r="B23" s="4"/>
      <c r="C23" s="4" t="s">
        <v>114</v>
      </c>
      <c r="D23" s="20"/>
      <c r="E23" s="20">
        <v>1</v>
      </c>
      <c r="F23" s="21">
        <v>808.84</v>
      </c>
      <c r="G23" s="22">
        <f>E23*F23</f>
        <v>808.84</v>
      </c>
      <c r="H23" s="23">
        <f>E23*F23*1.15</f>
        <v>930.1659999999999</v>
      </c>
    </row>
    <row r="24" spans="1:11" ht="15">
      <c r="A24" s="25"/>
      <c r="B24" s="26"/>
      <c r="C24" s="26"/>
      <c r="D24" s="27"/>
      <c r="E24" s="27"/>
      <c r="F24" s="28"/>
      <c r="G24" s="29"/>
      <c r="H24" s="30">
        <f>SUM(H23)</f>
        <v>930.1659999999999</v>
      </c>
      <c r="I24" s="11"/>
      <c r="J24" s="11"/>
      <c r="K24" s="31">
        <f>I24-H24</f>
        <v>-930.1659999999999</v>
      </c>
    </row>
    <row r="25" spans="1:8" ht="15">
      <c r="A25" s="24" t="s">
        <v>89</v>
      </c>
      <c r="B25" s="4"/>
      <c r="C25" s="4" t="s">
        <v>98</v>
      </c>
      <c r="D25" s="20">
        <v>5</v>
      </c>
      <c r="E25" s="20">
        <v>1</v>
      </c>
      <c r="F25" s="21">
        <f>$F$7</f>
        <v>403.03</v>
      </c>
      <c r="G25" s="22">
        <f>E25*F25</f>
        <v>403.03</v>
      </c>
      <c r="H25" s="23">
        <f>E25*F25*1.15</f>
        <v>463.4844999999999</v>
      </c>
    </row>
    <row r="26" spans="1:11" ht="15">
      <c r="A26" s="25"/>
      <c r="B26" s="26"/>
      <c r="C26" s="26"/>
      <c r="D26" s="27"/>
      <c r="E26" s="27"/>
      <c r="F26" s="28"/>
      <c r="G26" s="29"/>
      <c r="H26" s="30">
        <f>SUM(H25)</f>
        <v>463.4844999999999</v>
      </c>
      <c r="I26" s="11"/>
      <c r="J26" s="11"/>
      <c r="K26" s="31">
        <f>I26-H26</f>
        <v>-463.4844999999999</v>
      </c>
    </row>
    <row r="27" spans="1:8" ht="15">
      <c r="A27" s="24" t="s">
        <v>90</v>
      </c>
      <c r="B27" s="4"/>
      <c r="C27" s="4" t="s">
        <v>25</v>
      </c>
      <c r="D27" s="20">
        <v>3</v>
      </c>
      <c r="E27" s="20">
        <v>1</v>
      </c>
      <c r="F27" s="21">
        <f>$F$2</f>
        <v>210.9</v>
      </c>
      <c r="G27" s="22">
        <f>E27*F27</f>
        <v>210.9</v>
      </c>
      <c r="H27" s="23">
        <f>E27*F27*1.15</f>
        <v>242.535</v>
      </c>
    </row>
    <row r="28" spans="1:8" ht="15">
      <c r="A28" s="24" t="s">
        <v>90</v>
      </c>
      <c r="B28" s="4"/>
      <c r="C28" s="4" t="s">
        <v>32</v>
      </c>
      <c r="D28" s="20">
        <v>3</v>
      </c>
      <c r="E28" s="20">
        <v>1</v>
      </c>
      <c r="F28" s="21">
        <f>$F$2</f>
        <v>210.9</v>
      </c>
      <c r="G28" s="22">
        <f>E28*F28</f>
        <v>210.9</v>
      </c>
      <c r="H28" s="23">
        <f>E28*F28*1.15</f>
        <v>242.535</v>
      </c>
    </row>
    <row r="29" spans="1:11" ht="15">
      <c r="A29" s="25"/>
      <c r="B29" s="26"/>
      <c r="C29" s="26"/>
      <c r="D29" s="27"/>
      <c r="E29" s="27"/>
      <c r="F29" s="28"/>
      <c r="G29" s="29"/>
      <c r="H29" s="30">
        <f>SUM(H27:H28)</f>
        <v>485.07</v>
      </c>
      <c r="I29" s="11"/>
      <c r="J29" s="11"/>
      <c r="K29" s="31">
        <f>I29-H29</f>
        <v>-485.07</v>
      </c>
    </row>
    <row r="30" spans="1:8" ht="15">
      <c r="A30" s="24" t="s">
        <v>115</v>
      </c>
      <c r="B30" s="4"/>
      <c r="C30" s="4" t="s">
        <v>33</v>
      </c>
      <c r="D30" s="20">
        <v>4</v>
      </c>
      <c r="E30" s="20">
        <v>1</v>
      </c>
      <c r="F30" s="21">
        <f>$F$2</f>
        <v>210.9</v>
      </c>
      <c r="G30" s="22">
        <f>E30*F30</f>
        <v>210.9</v>
      </c>
      <c r="H30" s="23">
        <f>E30*F30*1.15</f>
        <v>242.535</v>
      </c>
    </row>
    <row r="31" spans="1:11" ht="15">
      <c r="A31" s="25"/>
      <c r="B31" s="26"/>
      <c r="C31" s="26"/>
      <c r="D31" s="27"/>
      <c r="E31" s="27"/>
      <c r="F31" s="28"/>
      <c r="G31" s="29"/>
      <c r="H31" s="30">
        <f>SUM(H30)</f>
        <v>242.535</v>
      </c>
      <c r="I31" s="11"/>
      <c r="J31" s="11"/>
      <c r="K31" s="31">
        <f>I31-H31</f>
        <v>-242.535</v>
      </c>
    </row>
    <row r="32" spans="1:8" ht="15">
      <c r="A32" s="19" t="s">
        <v>95</v>
      </c>
      <c r="B32" s="4"/>
      <c r="C32" s="4" t="s">
        <v>96</v>
      </c>
      <c r="D32" s="20" t="s">
        <v>97</v>
      </c>
      <c r="E32" s="20">
        <v>1</v>
      </c>
      <c r="F32" s="21">
        <f>$F$10</f>
        <v>56.34</v>
      </c>
      <c r="G32" s="22">
        <f>E32*F32</f>
        <v>56.34</v>
      </c>
      <c r="H32" s="23">
        <f>E32*F32*1.15</f>
        <v>64.791</v>
      </c>
    </row>
    <row r="33" spans="1:8" ht="15">
      <c r="A33" s="24" t="s">
        <v>95</v>
      </c>
      <c r="B33" s="4"/>
      <c r="C33" s="4" t="s">
        <v>33</v>
      </c>
      <c r="D33" s="20">
        <v>4</v>
      </c>
      <c r="E33" s="20">
        <v>1</v>
      </c>
      <c r="F33" s="21">
        <f>$F$3</f>
        <v>239.79</v>
      </c>
      <c r="G33" s="22">
        <f>E33*F33</f>
        <v>239.79</v>
      </c>
      <c r="H33" s="23">
        <f>E33*F33*1.15</f>
        <v>275.75849999999997</v>
      </c>
    </row>
    <row r="34" spans="1:8" ht="15">
      <c r="A34" s="24" t="s">
        <v>95</v>
      </c>
      <c r="B34" s="4"/>
      <c r="C34" s="4" t="s">
        <v>101</v>
      </c>
      <c r="D34" s="20" t="s">
        <v>35</v>
      </c>
      <c r="E34" s="20">
        <v>3</v>
      </c>
      <c r="F34" s="21">
        <f>$F$4</f>
        <v>269.17</v>
      </c>
      <c r="G34" s="22">
        <f>E34*F34</f>
        <v>807.51</v>
      </c>
      <c r="H34" s="23">
        <f>E34*F34*1.15</f>
        <v>928.6365</v>
      </c>
    </row>
    <row r="35" spans="1:8" ht="15">
      <c r="A35" s="24" t="s">
        <v>95</v>
      </c>
      <c r="B35" s="4"/>
      <c r="C35" s="4" t="s">
        <v>19</v>
      </c>
      <c r="D35" s="20">
        <v>1</v>
      </c>
      <c r="E35" s="20">
        <v>1</v>
      </c>
      <c r="F35" s="21">
        <f>$F$2</f>
        <v>210.9</v>
      </c>
      <c r="G35" s="22">
        <f>E35*F35</f>
        <v>210.9</v>
      </c>
      <c r="H35" s="23">
        <f>E35*F35*1.15</f>
        <v>242.535</v>
      </c>
    </row>
    <row r="36" spans="1:8" ht="15">
      <c r="A36" s="24" t="s">
        <v>95</v>
      </c>
      <c r="B36" s="4"/>
      <c r="C36" s="4" t="s">
        <v>19</v>
      </c>
      <c r="D36" s="20">
        <v>5</v>
      </c>
      <c r="E36" s="20">
        <v>1</v>
      </c>
      <c r="F36" s="21">
        <f>$F$2</f>
        <v>210.9</v>
      </c>
      <c r="G36" s="22">
        <f>E36*F36</f>
        <v>210.9</v>
      </c>
      <c r="H36" s="23">
        <f>E36*F36*1.15</f>
        <v>242.535</v>
      </c>
    </row>
    <row r="37" spans="1:8" ht="15">
      <c r="A37" s="24" t="s">
        <v>95</v>
      </c>
      <c r="B37" s="4"/>
      <c r="C37" s="4" t="s">
        <v>18</v>
      </c>
      <c r="D37" s="20">
        <v>1</v>
      </c>
      <c r="E37" s="20">
        <v>1</v>
      </c>
      <c r="F37" s="21">
        <f>$F$2</f>
        <v>210.9</v>
      </c>
      <c r="G37" s="22">
        <f>E37*F37</f>
        <v>210.9</v>
      </c>
      <c r="H37" s="23">
        <f>E37*F37*1.15</f>
        <v>242.535</v>
      </c>
    </row>
    <row r="38" spans="1:8" ht="15">
      <c r="A38" s="24" t="s">
        <v>95</v>
      </c>
      <c r="B38" s="4"/>
      <c r="C38" s="4" t="s">
        <v>29</v>
      </c>
      <c r="D38" s="20"/>
      <c r="E38" s="20">
        <v>1</v>
      </c>
      <c r="F38" s="21">
        <f>$F$3</f>
        <v>239.79</v>
      </c>
      <c r="G38" s="22">
        <f>E38*F38</f>
        <v>239.79</v>
      </c>
      <c r="H38" s="23">
        <f>E38*F38*1.15</f>
        <v>275.75849999999997</v>
      </c>
    </row>
    <row r="39" spans="1:11" ht="15">
      <c r="A39" s="25"/>
      <c r="B39" s="26"/>
      <c r="C39" s="26"/>
      <c r="D39" s="27"/>
      <c r="E39" s="27"/>
      <c r="F39" s="28"/>
      <c r="G39" s="29"/>
      <c r="H39" s="30">
        <f>SUM(H32:H38)</f>
        <v>2272.5495</v>
      </c>
      <c r="I39" s="11"/>
      <c r="J39" s="11"/>
      <c r="K39" s="31">
        <f>I39-H39</f>
        <v>-2272.5495</v>
      </c>
    </row>
    <row r="40" spans="1:8" ht="15">
      <c r="A40" s="24" t="s">
        <v>107</v>
      </c>
      <c r="B40" s="4"/>
      <c r="C40" s="4" t="s">
        <v>106</v>
      </c>
      <c r="D40" s="20">
        <v>1</v>
      </c>
      <c r="E40" s="20">
        <v>1</v>
      </c>
      <c r="F40" s="21">
        <f>$F$2</f>
        <v>210.9</v>
      </c>
      <c r="G40" s="22">
        <f>E40*F40</f>
        <v>210.9</v>
      </c>
      <c r="H40" s="23">
        <f>E40*F40*1.15</f>
        <v>242.535</v>
      </c>
    </row>
    <row r="41" spans="1:8" ht="15">
      <c r="A41" s="24" t="s">
        <v>107</v>
      </c>
      <c r="B41" s="4"/>
      <c r="C41" s="4" t="s">
        <v>106</v>
      </c>
      <c r="D41" s="20">
        <v>4</v>
      </c>
      <c r="E41" s="20">
        <v>1</v>
      </c>
      <c r="F41" s="21">
        <f>$F$2</f>
        <v>210.9</v>
      </c>
      <c r="G41" s="22">
        <f>E41*F41</f>
        <v>210.9</v>
      </c>
      <c r="H41" s="23">
        <f>E41*F41*1.15</f>
        <v>242.535</v>
      </c>
    </row>
    <row r="42" spans="1:11" ht="15">
      <c r="A42" s="25"/>
      <c r="B42" s="26"/>
      <c r="C42" s="26"/>
      <c r="D42" s="27"/>
      <c r="E42" s="27"/>
      <c r="F42" s="28"/>
      <c r="G42" s="29"/>
      <c r="H42" s="30">
        <f>SUM(H40:H41)</f>
        <v>485.07</v>
      </c>
      <c r="I42" s="11"/>
      <c r="J42" s="11"/>
      <c r="K42" s="31">
        <f>I42-H42</f>
        <v>-485.07</v>
      </c>
    </row>
    <row r="43" spans="1:8" ht="15">
      <c r="A43" s="19" t="s">
        <v>109</v>
      </c>
      <c r="B43" s="4"/>
      <c r="C43" s="4" t="s">
        <v>108</v>
      </c>
      <c r="D43" s="20">
        <v>4</v>
      </c>
      <c r="E43" s="20">
        <v>1</v>
      </c>
      <c r="F43" s="21">
        <f>$F$2</f>
        <v>210.9</v>
      </c>
      <c r="G43" s="22">
        <f>E43*F43</f>
        <v>210.9</v>
      </c>
      <c r="H43" s="23">
        <f>E43*F43*1.15</f>
        <v>242.535</v>
      </c>
    </row>
    <row r="44" spans="1:8" ht="15">
      <c r="A44" s="24" t="s">
        <v>116</v>
      </c>
      <c r="B44" s="4"/>
      <c r="C44" s="4" t="s">
        <v>113</v>
      </c>
      <c r="D44" s="20"/>
      <c r="E44" s="20">
        <v>1</v>
      </c>
      <c r="F44" s="21">
        <f>$F$3</f>
        <v>239.79</v>
      </c>
      <c r="G44" s="22">
        <f>E44*F44</f>
        <v>239.79</v>
      </c>
      <c r="H44" s="23">
        <f>E44*F44*1.15</f>
        <v>275.75849999999997</v>
      </c>
    </row>
    <row r="45" spans="1:11" ht="15">
      <c r="A45" s="25"/>
      <c r="B45" s="26"/>
      <c r="C45" s="26"/>
      <c r="D45" s="27"/>
      <c r="E45" s="27"/>
      <c r="F45" s="28"/>
      <c r="G45" s="29"/>
      <c r="H45" s="30">
        <f>SUM(H43:H44)</f>
        <v>518.2935</v>
      </c>
      <c r="I45" s="11"/>
      <c r="J45" s="11"/>
      <c r="K45" s="31">
        <f>I45-H45</f>
        <v>-518.2935</v>
      </c>
    </row>
    <row r="46" spans="1:8" ht="15">
      <c r="A46" s="24" t="s">
        <v>100</v>
      </c>
      <c r="B46" s="4"/>
      <c r="C46" s="4" t="s">
        <v>33</v>
      </c>
      <c r="D46" s="20">
        <v>4</v>
      </c>
      <c r="E46" s="20">
        <v>1</v>
      </c>
      <c r="F46" s="21">
        <f>$F$2</f>
        <v>210.9</v>
      </c>
      <c r="G46" s="22">
        <f>E46*F46</f>
        <v>210.9</v>
      </c>
      <c r="H46" s="23">
        <f>E46*F46*1.15</f>
        <v>242.535</v>
      </c>
    </row>
    <row r="47" spans="1:11" ht="15">
      <c r="A47" s="25"/>
      <c r="B47" s="26"/>
      <c r="C47" s="26"/>
      <c r="D47" s="27"/>
      <c r="E47" s="27"/>
      <c r="F47" s="28"/>
      <c r="G47" s="29"/>
      <c r="H47" s="30">
        <f>SUM(H46:H46)</f>
        <v>242.535</v>
      </c>
      <c r="I47" s="11"/>
      <c r="J47" s="11"/>
      <c r="K47" s="31">
        <f>I47-H47</f>
        <v>-242.535</v>
      </c>
    </row>
    <row r="48" spans="1:8" ht="15">
      <c r="A48" s="4" t="s">
        <v>34</v>
      </c>
      <c r="B48" s="4"/>
      <c r="C48" s="4" t="s">
        <v>33</v>
      </c>
      <c r="D48" s="20">
        <v>4</v>
      </c>
      <c r="E48" s="20">
        <v>1</v>
      </c>
      <c r="F48" s="21">
        <f>$F$2</f>
        <v>210.9</v>
      </c>
      <c r="G48" s="22">
        <f>E48*F48</f>
        <v>210.9</v>
      </c>
      <c r="H48" s="23">
        <f>E48*F48*1.15</f>
        <v>242.535</v>
      </c>
    </row>
    <row r="49" spans="1:8" ht="15">
      <c r="A49" s="24" t="s">
        <v>34</v>
      </c>
      <c r="B49" s="4"/>
      <c r="C49" s="4" t="s">
        <v>19</v>
      </c>
      <c r="D49" s="20">
        <v>3</v>
      </c>
      <c r="E49" s="20">
        <v>1</v>
      </c>
      <c r="F49" s="21">
        <f>$F$2</f>
        <v>210.9</v>
      </c>
      <c r="G49" s="22">
        <f>E49*F49</f>
        <v>210.9</v>
      </c>
      <c r="H49" s="23">
        <f>E49*F49*1.15</f>
        <v>242.535</v>
      </c>
    </row>
    <row r="50" spans="1:8" ht="15">
      <c r="A50" s="24" t="s">
        <v>34</v>
      </c>
      <c r="B50" s="4"/>
      <c r="C50" s="4" t="s">
        <v>19</v>
      </c>
      <c r="D50" s="20">
        <v>4</v>
      </c>
      <c r="E50" s="20">
        <v>1</v>
      </c>
      <c r="F50" s="21">
        <f>$F$2</f>
        <v>210.9</v>
      </c>
      <c r="G50" s="22">
        <f>E50*F50</f>
        <v>210.9</v>
      </c>
      <c r="H50" s="23">
        <f>E50*F50*1.15</f>
        <v>242.535</v>
      </c>
    </row>
    <row r="51" spans="1:8" ht="15">
      <c r="A51" s="24" t="s">
        <v>34</v>
      </c>
      <c r="B51" s="4"/>
      <c r="C51" s="4" t="s">
        <v>18</v>
      </c>
      <c r="D51" s="20">
        <v>2</v>
      </c>
      <c r="E51" s="20">
        <v>1</v>
      </c>
      <c r="F51" s="21">
        <f>$F$2</f>
        <v>210.9</v>
      </c>
      <c r="G51" s="22">
        <f>E51*F51</f>
        <v>210.9</v>
      </c>
      <c r="H51" s="23">
        <f>E51*F51*1.15</f>
        <v>242.535</v>
      </c>
    </row>
    <row r="52" spans="1:8" ht="15">
      <c r="A52" s="24" t="s">
        <v>34</v>
      </c>
      <c r="B52" s="4"/>
      <c r="C52" s="4" t="s">
        <v>18</v>
      </c>
      <c r="D52" s="20">
        <v>4</v>
      </c>
      <c r="E52" s="20">
        <v>1</v>
      </c>
      <c r="F52" s="21">
        <f>$F$2</f>
        <v>210.9</v>
      </c>
      <c r="G52" s="22">
        <f>E52*F52</f>
        <v>210.9</v>
      </c>
      <c r="H52" s="23">
        <f>E52*F52*1.15</f>
        <v>242.535</v>
      </c>
    </row>
    <row r="53" spans="1:8" ht="15">
      <c r="A53" s="24" t="s">
        <v>34</v>
      </c>
      <c r="B53" s="4"/>
      <c r="C53" s="4" t="s">
        <v>32</v>
      </c>
      <c r="D53" s="20">
        <v>2</v>
      </c>
      <c r="E53" s="20">
        <v>1</v>
      </c>
      <c r="F53" s="21">
        <f>$F$2</f>
        <v>210.9</v>
      </c>
      <c r="G53" s="22">
        <f>E53*F53</f>
        <v>210.9</v>
      </c>
      <c r="H53" s="23">
        <f>E53*F53*1.15</f>
        <v>242.535</v>
      </c>
    </row>
    <row r="54" spans="1:11" ht="15">
      <c r="A54" s="25"/>
      <c r="B54" s="26"/>
      <c r="C54" s="26"/>
      <c r="D54" s="27"/>
      <c r="E54" s="27"/>
      <c r="F54" s="28"/>
      <c r="G54" s="29"/>
      <c r="H54" s="30">
        <f>SUM(H48:H53)</f>
        <v>1455.21</v>
      </c>
      <c r="I54" s="11"/>
      <c r="J54" s="11"/>
      <c r="K54" s="31">
        <f>I54-H54</f>
        <v>-1455.21</v>
      </c>
    </row>
    <row r="55" spans="1:8" ht="15">
      <c r="A55" s="24" t="s">
        <v>102</v>
      </c>
      <c r="B55" s="4"/>
      <c r="C55" s="4" t="s">
        <v>101</v>
      </c>
      <c r="D55" s="20" t="s">
        <v>35</v>
      </c>
      <c r="E55" s="20">
        <v>3</v>
      </c>
      <c r="F55" s="21">
        <f>$F$4</f>
        <v>269.17</v>
      </c>
      <c r="G55" s="22">
        <f>E55*F55</f>
        <v>807.51</v>
      </c>
      <c r="H55" s="23">
        <f>E55*F55*1.15</f>
        <v>928.6365</v>
      </c>
    </row>
    <row r="56" spans="1:11" ht="15">
      <c r="A56" s="25"/>
      <c r="B56" s="26"/>
      <c r="C56" s="26"/>
      <c r="D56" s="27"/>
      <c r="E56" s="27"/>
      <c r="F56" s="28"/>
      <c r="G56" s="29"/>
      <c r="H56" s="30">
        <f>SUM(H55:H55)</f>
        <v>928.6365</v>
      </c>
      <c r="I56" s="11"/>
      <c r="J56" s="11"/>
      <c r="K56" s="31">
        <f>I56-H56</f>
        <v>-928.6365</v>
      </c>
    </row>
    <row r="57" spans="1:8" ht="15">
      <c r="A57" s="4" t="s">
        <v>21</v>
      </c>
      <c r="B57" s="4"/>
      <c r="C57" s="4" t="s">
        <v>33</v>
      </c>
      <c r="D57" s="20">
        <v>1</v>
      </c>
      <c r="E57" s="20">
        <v>3</v>
      </c>
      <c r="F57" s="21">
        <f>$F$2</f>
        <v>210.9</v>
      </c>
      <c r="G57" s="22">
        <f>E57*F57</f>
        <v>632.7</v>
      </c>
      <c r="H57" s="23">
        <f>E57*F57*1.15</f>
        <v>727.605</v>
      </c>
    </row>
    <row r="58" spans="1:8" ht="15">
      <c r="A58" s="4" t="s">
        <v>21</v>
      </c>
      <c r="B58" s="4"/>
      <c r="C58" s="4" t="s">
        <v>33</v>
      </c>
      <c r="D58" s="20">
        <v>2</v>
      </c>
      <c r="E58" s="20">
        <v>3</v>
      </c>
      <c r="F58" s="21">
        <f>$F$2</f>
        <v>210.9</v>
      </c>
      <c r="G58" s="22">
        <f>E58*F58</f>
        <v>632.7</v>
      </c>
      <c r="H58" s="23">
        <f>E58*F58*1.15</f>
        <v>727.605</v>
      </c>
    </row>
    <row r="59" spans="1:8" ht="15">
      <c r="A59" s="4" t="s">
        <v>21</v>
      </c>
      <c r="B59" s="4"/>
      <c r="C59" s="4" t="s">
        <v>33</v>
      </c>
      <c r="D59" s="20">
        <v>3</v>
      </c>
      <c r="E59" s="20">
        <v>3</v>
      </c>
      <c r="F59" s="21">
        <f>$F$2</f>
        <v>210.9</v>
      </c>
      <c r="G59" s="22">
        <f>E59*F59</f>
        <v>632.7</v>
      </c>
      <c r="H59" s="23">
        <f>E59*F59*1.15</f>
        <v>727.605</v>
      </c>
    </row>
    <row r="60" spans="1:8" ht="15">
      <c r="A60" s="4" t="s">
        <v>21</v>
      </c>
      <c r="B60" s="4"/>
      <c r="C60" s="4" t="s">
        <v>33</v>
      </c>
      <c r="D60" s="20">
        <v>5</v>
      </c>
      <c r="E60" s="20">
        <v>1</v>
      </c>
      <c r="F60" s="21">
        <f>$F$2</f>
        <v>210.9</v>
      </c>
      <c r="G60" s="22">
        <f>E60*F60</f>
        <v>210.9</v>
      </c>
      <c r="H60" s="23">
        <f>E60*F60*1.15</f>
        <v>242.535</v>
      </c>
    </row>
    <row r="61" spans="1:8" ht="15">
      <c r="A61" s="24" t="s">
        <v>21</v>
      </c>
      <c r="B61" s="4"/>
      <c r="C61" s="4" t="s">
        <v>27</v>
      </c>
      <c r="D61" s="20">
        <v>1</v>
      </c>
      <c r="E61" s="20">
        <v>1</v>
      </c>
      <c r="F61" s="21">
        <f>$F$2</f>
        <v>210.9</v>
      </c>
      <c r="G61" s="22">
        <f>E61*F61</f>
        <v>210.9</v>
      </c>
      <c r="H61" s="23">
        <f>E61*F61*1.15</f>
        <v>242.535</v>
      </c>
    </row>
    <row r="62" spans="1:8" ht="15">
      <c r="A62" s="24" t="s">
        <v>21</v>
      </c>
      <c r="B62" s="4"/>
      <c r="C62" s="4" t="s">
        <v>27</v>
      </c>
      <c r="D62" s="20">
        <v>2</v>
      </c>
      <c r="E62" s="20">
        <v>1</v>
      </c>
      <c r="F62" s="21">
        <f>$F$2</f>
        <v>210.9</v>
      </c>
      <c r="G62" s="22">
        <f>E62*F62</f>
        <v>210.9</v>
      </c>
      <c r="H62" s="23">
        <f>E62*F62*1.15</f>
        <v>242.535</v>
      </c>
    </row>
    <row r="63" spans="1:8" ht="15">
      <c r="A63" s="24" t="s">
        <v>21</v>
      </c>
      <c r="B63" s="4"/>
      <c r="C63" s="4" t="s">
        <v>27</v>
      </c>
      <c r="D63" s="20">
        <v>4</v>
      </c>
      <c r="E63" s="20">
        <v>1</v>
      </c>
      <c r="F63" s="21">
        <f>$F$2</f>
        <v>210.9</v>
      </c>
      <c r="G63" s="22">
        <f>E63*F63</f>
        <v>210.9</v>
      </c>
      <c r="H63" s="23">
        <f>E63*F63*1.15</f>
        <v>242.535</v>
      </c>
    </row>
    <row r="64" spans="1:8" ht="15">
      <c r="A64" s="24" t="s">
        <v>21</v>
      </c>
      <c r="B64" s="4"/>
      <c r="C64" s="4" t="s">
        <v>27</v>
      </c>
      <c r="D64" s="20">
        <v>5</v>
      </c>
      <c r="E64" s="20">
        <v>1</v>
      </c>
      <c r="F64" s="21">
        <f>$F$2</f>
        <v>210.9</v>
      </c>
      <c r="G64" s="22">
        <f>E64*F64</f>
        <v>210.9</v>
      </c>
      <c r="H64" s="23">
        <f>E64*F64*1.15</f>
        <v>242.535</v>
      </c>
    </row>
    <row r="65" spans="1:8" ht="15">
      <c r="A65" s="24" t="s">
        <v>21</v>
      </c>
      <c r="B65" s="4"/>
      <c r="C65" s="4" t="s">
        <v>28</v>
      </c>
      <c r="D65" s="20">
        <v>1</v>
      </c>
      <c r="E65" s="20">
        <v>1</v>
      </c>
      <c r="F65" s="21">
        <f>$F$2</f>
        <v>210.9</v>
      </c>
      <c r="G65" s="22">
        <f>E65*F65</f>
        <v>210.9</v>
      </c>
      <c r="H65" s="23">
        <f>E65*F65*1.15</f>
        <v>242.535</v>
      </c>
    </row>
    <row r="66" spans="1:8" ht="15">
      <c r="A66" s="24" t="s">
        <v>21</v>
      </c>
      <c r="B66" s="4"/>
      <c r="C66" s="4" t="s">
        <v>28</v>
      </c>
      <c r="D66" s="20">
        <v>4</v>
      </c>
      <c r="E66" s="20">
        <v>1</v>
      </c>
      <c r="F66" s="21">
        <f>$F$2</f>
        <v>210.9</v>
      </c>
      <c r="G66" s="22">
        <f>E66*F66</f>
        <v>210.9</v>
      </c>
      <c r="H66" s="23">
        <f>E66*F66*1.15</f>
        <v>242.535</v>
      </c>
    </row>
    <row r="67" spans="1:8" ht="15">
      <c r="A67" s="24" t="s">
        <v>21</v>
      </c>
      <c r="B67" s="4"/>
      <c r="C67" s="4" t="s">
        <v>28</v>
      </c>
      <c r="D67" s="20">
        <v>5</v>
      </c>
      <c r="E67" s="20">
        <v>1</v>
      </c>
      <c r="F67" s="21">
        <f>$F$2</f>
        <v>210.9</v>
      </c>
      <c r="G67" s="22">
        <f>E67*F67</f>
        <v>210.9</v>
      </c>
      <c r="H67" s="23">
        <f>E67*F67*1.15</f>
        <v>242.535</v>
      </c>
    </row>
    <row r="68" spans="1:8" ht="15">
      <c r="A68" s="24" t="s">
        <v>21</v>
      </c>
      <c r="B68" s="4"/>
      <c r="C68" s="4" t="s">
        <v>19</v>
      </c>
      <c r="D68" s="20">
        <v>1</v>
      </c>
      <c r="E68" s="20">
        <v>1</v>
      </c>
      <c r="F68" s="21">
        <f>$F$2</f>
        <v>210.9</v>
      </c>
      <c r="G68" s="22">
        <f>E68*F68</f>
        <v>210.9</v>
      </c>
      <c r="H68" s="23">
        <f>E68*F68*1.15</f>
        <v>242.535</v>
      </c>
    </row>
    <row r="69" spans="1:8" ht="15">
      <c r="A69" s="24" t="s">
        <v>21</v>
      </c>
      <c r="B69" s="4"/>
      <c r="C69" s="4" t="s">
        <v>19</v>
      </c>
      <c r="D69" s="20">
        <v>2</v>
      </c>
      <c r="E69" s="20">
        <v>1</v>
      </c>
      <c r="F69" s="21">
        <f>$F$2</f>
        <v>210.9</v>
      </c>
      <c r="G69" s="22">
        <f>E69*F69</f>
        <v>210.9</v>
      </c>
      <c r="H69" s="23">
        <f>E69*F69*1.15</f>
        <v>242.535</v>
      </c>
    </row>
    <row r="70" spans="1:8" ht="15">
      <c r="A70" s="24" t="s">
        <v>21</v>
      </c>
      <c r="B70" s="4"/>
      <c r="C70" s="4" t="s">
        <v>19</v>
      </c>
      <c r="D70" s="20">
        <v>4</v>
      </c>
      <c r="E70" s="20">
        <v>1</v>
      </c>
      <c r="F70" s="21">
        <f>$F$2</f>
        <v>210.9</v>
      </c>
      <c r="G70" s="22">
        <f>E70*F70</f>
        <v>210.9</v>
      </c>
      <c r="H70" s="23">
        <f>E70*F70*1.15</f>
        <v>242.535</v>
      </c>
    </row>
    <row r="71" spans="1:8" ht="15">
      <c r="A71" s="24" t="s">
        <v>21</v>
      </c>
      <c r="B71" s="4"/>
      <c r="C71" s="4" t="s">
        <v>18</v>
      </c>
      <c r="D71" s="20">
        <v>5</v>
      </c>
      <c r="E71" s="20">
        <v>1</v>
      </c>
      <c r="F71" s="21">
        <f>$F$2</f>
        <v>210.9</v>
      </c>
      <c r="G71" s="22">
        <f>E71*F71</f>
        <v>210.9</v>
      </c>
      <c r="H71" s="23">
        <f>E71*F71*1.15</f>
        <v>242.535</v>
      </c>
    </row>
    <row r="72" spans="1:8" ht="15">
      <c r="A72" s="24" t="s">
        <v>21</v>
      </c>
      <c r="B72" s="4"/>
      <c r="C72" s="4" t="s">
        <v>106</v>
      </c>
      <c r="D72" s="20">
        <v>2</v>
      </c>
      <c r="E72" s="20">
        <v>1</v>
      </c>
      <c r="F72" s="21">
        <f>$F$2</f>
        <v>210.9</v>
      </c>
      <c r="G72" s="22">
        <f>E72*F72</f>
        <v>210.9</v>
      </c>
      <c r="H72" s="23">
        <f>E72*F72*1.15</f>
        <v>242.535</v>
      </c>
    </row>
    <row r="73" spans="1:8" ht="15">
      <c r="A73" s="24" t="s">
        <v>21</v>
      </c>
      <c r="B73" s="4"/>
      <c r="C73" s="4" t="s">
        <v>106</v>
      </c>
      <c r="D73" s="20">
        <v>3</v>
      </c>
      <c r="E73" s="20">
        <v>1</v>
      </c>
      <c r="F73" s="21">
        <f>$F$2</f>
        <v>210.9</v>
      </c>
      <c r="G73" s="22">
        <f>E73*F73</f>
        <v>210.9</v>
      </c>
      <c r="H73" s="23">
        <f>E73*F73*1.15</f>
        <v>242.535</v>
      </c>
    </row>
    <row r="74" spans="1:8" ht="15">
      <c r="A74" s="24" t="s">
        <v>21</v>
      </c>
      <c r="B74" s="4"/>
      <c r="C74" s="4" t="s">
        <v>106</v>
      </c>
      <c r="D74" s="20">
        <v>5</v>
      </c>
      <c r="E74" s="20">
        <v>1</v>
      </c>
      <c r="F74" s="21">
        <f>$F$2</f>
        <v>210.9</v>
      </c>
      <c r="G74" s="22">
        <f>E74*F74</f>
        <v>210.9</v>
      </c>
      <c r="H74" s="23">
        <f>E74*F74*1.15</f>
        <v>242.535</v>
      </c>
    </row>
    <row r="75" spans="1:8" ht="15">
      <c r="A75" s="24" t="s">
        <v>21</v>
      </c>
      <c r="B75" s="4"/>
      <c r="C75" s="4" t="s">
        <v>30</v>
      </c>
      <c r="D75" s="20">
        <v>1</v>
      </c>
      <c r="E75" s="20">
        <v>1</v>
      </c>
      <c r="F75" s="21">
        <f>$F$2</f>
        <v>210.9</v>
      </c>
      <c r="G75" s="22">
        <f>E75*F75</f>
        <v>210.9</v>
      </c>
      <c r="H75" s="23">
        <f>E75*F75*1.15</f>
        <v>242.535</v>
      </c>
    </row>
    <row r="76" spans="1:8" ht="15">
      <c r="A76" s="24" t="s">
        <v>21</v>
      </c>
      <c r="B76" s="4"/>
      <c r="C76" s="4" t="s">
        <v>30</v>
      </c>
      <c r="D76" s="20">
        <v>2</v>
      </c>
      <c r="E76" s="20">
        <v>1</v>
      </c>
      <c r="F76" s="21">
        <f>$F$2</f>
        <v>210.9</v>
      </c>
      <c r="G76" s="22">
        <f>E76*F76</f>
        <v>210.9</v>
      </c>
      <c r="H76" s="23">
        <f>E76*F76*1.15</f>
        <v>242.535</v>
      </c>
    </row>
    <row r="77" spans="1:8" ht="15">
      <c r="A77" s="24" t="s">
        <v>21</v>
      </c>
      <c r="B77" s="4"/>
      <c r="C77" s="4" t="s">
        <v>30</v>
      </c>
      <c r="D77" s="20">
        <v>3</v>
      </c>
      <c r="E77" s="20">
        <v>1</v>
      </c>
      <c r="F77" s="21">
        <f>$F$2</f>
        <v>210.9</v>
      </c>
      <c r="G77" s="22">
        <f>E77*F77</f>
        <v>210.9</v>
      </c>
      <c r="H77" s="23">
        <f>E77*F77*1.15</f>
        <v>242.535</v>
      </c>
    </row>
    <row r="78" spans="1:8" ht="15">
      <c r="A78" s="24" t="s">
        <v>21</v>
      </c>
      <c r="B78" s="4"/>
      <c r="C78" s="4" t="s">
        <v>30</v>
      </c>
      <c r="D78" s="20">
        <v>5</v>
      </c>
      <c r="E78" s="20">
        <v>1</v>
      </c>
      <c r="F78" s="21">
        <f>$F$2</f>
        <v>210.9</v>
      </c>
      <c r="G78" s="22">
        <f>E78*F78</f>
        <v>210.9</v>
      </c>
      <c r="H78" s="23">
        <f>E78*F78*1.15</f>
        <v>242.535</v>
      </c>
    </row>
    <row r="79" spans="1:8" ht="15">
      <c r="A79" s="24" t="s">
        <v>21</v>
      </c>
      <c r="B79" s="4"/>
      <c r="C79" s="4" t="s">
        <v>25</v>
      </c>
      <c r="D79" s="20">
        <v>2</v>
      </c>
      <c r="E79" s="20">
        <v>1</v>
      </c>
      <c r="F79" s="21">
        <f>$F$2</f>
        <v>210.9</v>
      </c>
      <c r="G79" s="22">
        <f>E79*F79</f>
        <v>210.9</v>
      </c>
      <c r="H79" s="23">
        <f>E79*F79*1.15</f>
        <v>242.535</v>
      </c>
    </row>
    <row r="80" spans="1:8" ht="15">
      <c r="A80" s="24" t="s">
        <v>21</v>
      </c>
      <c r="B80" s="4"/>
      <c r="C80" s="4" t="s">
        <v>25</v>
      </c>
      <c r="D80" s="20">
        <v>4</v>
      </c>
      <c r="E80" s="20">
        <v>1</v>
      </c>
      <c r="F80" s="21">
        <f>$F$2</f>
        <v>210.9</v>
      </c>
      <c r="G80" s="22">
        <f>E80*F80</f>
        <v>210.9</v>
      </c>
      <c r="H80" s="23">
        <f>E80*F80*1.15</f>
        <v>242.535</v>
      </c>
    </row>
    <row r="81" spans="1:8" ht="15">
      <c r="A81" s="24" t="s">
        <v>21</v>
      </c>
      <c r="B81" s="4"/>
      <c r="C81" s="4" t="s">
        <v>25</v>
      </c>
      <c r="D81" s="20">
        <v>1</v>
      </c>
      <c r="E81" s="20">
        <v>1</v>
      </c>
      <c r="F81" s="21">
        <f>$F$2</f>
        <v>210.9</v>
      </c>
      <c r="G81" s="22">
        <f>E81*F81</f>
        <v>210.9</v>
      </c>
      <c r="H81" s="23">
        <f>E81*F81*1.15</f>
        <v>242.535</v>
      </c>
    </row>
    <row r="82" spans="1:8" ht="15">
      <c r="A82" s="24" t="s">
        <v>21</v>
      </c>
      <c r="B82" s="4"/>
      <c r="C82" s="4" t="s">
        <v>25</v>
      </c>
      <c r="D82" s="20">
        <v>2</v>
      </c>
      <c r="E82" s="20">
        <v>1</v>
      </c>
      <c r="F82" s="21">
        <f>$F$2</f>
        <v>210.9</v>
      </c>
      <c r="G82" s="22">
        <f>E82*F82</f>
        <v>210.9</v>
      </c>
      <c r="H82" s="23">
        <f>E82*F82*1.15</f>
        <v>242.535</v>
      </c>
    </row>
    <row r="83" spans="1:8" ht="15">
      <c r="A83" s="24" t="s">
        <v>21</v>
      </c>
      <c r="B83" s="4"/>
      <c r="C83" s="4" t="s">
        <v>25</v>
      </c>
      <c r="D83" s="20">
        <v>3</v>
      </c>
      <c r="E83" s="20">
        <v>1</v>
      </c>
      <c r="F83" s="21">
        <f>$F$2</f>
        <v>210.9</v>
      </c>
      <c r="G83" s="22">
        <f>E83*F83</f>
        <v>210.9</v>
      </c>
      <c r="H83" s="23">
        <f>E83*F83*1.15</f>
        <v>242.535</v>
      </c>
    </row>
    <row r="84" spans="1:8" ht="15">
      <c r="A84" s="24" t="s">
        <v>21</v>
      </c>
      <c r="B84" s="4"/>
      <c r="C84" s="4" t="s">
        <v>31</v>
      </c>
      <c r="D84" s="20">
        <v>1</v>
      </c>
      <c r="E84" s="20">
        <v>1</v>
      </c>
      <c r="F84" s="21">
        <f>$F$3</f>
        <v>239.79</v>
      </c>
      <c r="G84" s="22">
        <f>E84*F84</f>
        <v>239.79</v>
      </c>
      <c r="H84" s="23">
        <f>E84*F84*1.15</f>
        <v>275.75849999999997</v>
      </c>
    </row>
    <row r="85" spans="1:8" ht="15">
      <c r="A85" s="24" t="s">
        <v>21</v>
      </c>
      <c r="B85" s="4"/>
      <c r="C85" s="4" t="s">
        <v>31</v>
      </c>
      <c r="D85" s="20">
        <v>2</v>
      </c>
      <c r="E85" s="20">
        <v>1</v>
      </c>
      <c r="F85" s="21">
        <f>$F$3</f>
        <v>239.79</v>
      </c>
      <c r="G85" s="22">
        <f>E85*F85</f>
        <v>239.79</v>
      </c>
      <c r="H85" s="23">
        <f>E85*F85*1.15</f>
        <v>275.75849999999997</v>
      </c>
    </row>
    <row r="86" spans="1:8" ht="15">
      <c r="A86" s="24" t="s">
        <v>21</v>
      </c>
      <c r="B86" s="4"/>
      <c r="C86" s="4" t="s">
        <v>108</v>
      </c>
      <c r="D86" s="20">
        <v>2</v>
      </c>
      <c r="E86" s="20">
        <v>1</v>
      </c>
      <c r="F86" s="21">
        <f>$F$2</f>
        <v>210.9</v>
      </c>
      <c r="G86" s="22">
        <f>E86*F86</f>
        <v>210.9</v>
      </c>
      <c r="H86" s="23">
        <f>E86*F86*1.15</f>
        <v>242.535</v>
      </c>
    </row>
    <row r="87" spans="1:8" ht="15">
      <c r="A87" s="24" t="s">
        <v>21</v>
      </c>
      <c r="B87" s="4"/>
      <c r="C87" s="4" t="s">
        <v>108</v>
      </c>
      <c r="D87" s="20">
        <v>5</v>
      </c>
      <c r="E87" s="20">
        <v>1</v>
      </c>
      <c r="F87" s="21">
        <f>$F$2</f>
        <v>210.9</v>
      </c>
      <c r="G87" s="22">
        <f>E87*F87</f>
        <v>210.9</v>
      </c>
      <c r="H87" s="23">
        <f>E87*F87*1.15</f>
        <v>242.535</v>
      </c>
    </row>
    <row r="88" spans="1:8" ht="15">
      <c r="A88" s="24" t="s">
        <v>21</v>
      </c>
      <c r="B88" s="4"/>
      <c r="C88" s="4" t="s">
        <v>20</v>
      </c>
      <c r="D88" s="20">
        <v>1</v>
      </c>
      <c r="E88" s="20">
        <v>1</v>
      </c>
      <c r="F88" s="21">
        <f>$F$2</f>
        <v>210.9</v>
      </c>
      <c r="G88" s="22">
        <f>E88*F88</f>
        <v>210.9</v>
      </c>
      <c r="H88" s="23">
        <f>E88*F88*1.15</f>
        <v>242.535</v>
      </c>
    </row>
    <row r="89" spans="1:8" ht="15">
      <c r="A89" s="24" t="s">
        <v>21</v>
      </c>
      <c r="B89" s="4"/>
      <c r="C89" s="4" t="s">
        <v>20</v>
      </c>
      <c r="D89" s="20">
        <v>2</v>
      </c>
      <c r="E89" s="20">
        <v>1</v>
      </c>
      <c r="F89" s="21">
        <f>$F$2</f>
        <v>210.9</v>
      </c>
      <c r="G89" s="22">
        <f>E89*F89</f>
        <v>210.9</v>
      </c>
      <c r="H89" s="23">
        <f>E89*F89*1.15</f>
        <v>242.535</v>
      </c>
    </row>
    <row r="90" spans="1:8" ht="15">
      <c r="A90" s="24" t="s">
        <v>21</v>
      </c>
      <c r="B90" s="4"/>
      <c r="C90" s="4" t="s">
        <v>20</v>
      </c>
      <c r="D90" s="20">
        <v>3</v>
      </c>
      <c r="E90" s="20">
        <v>1</v>
      </c>
      <c r="F90" s="21">
        <f>$F$2</f>
        <v>210.9</v>
      </c>
      <c r="G90" s="22">
        <f>E90*F90</f>
        <v>210.9</v>
      </c>
      <c r="H90" s="23">
        <f>E90*F90*1.15</f>
        <v>242.535</v>
      </c>
    </row>
    <row r="91" spans="1:8" ht="15">
      <c r="A91" s="24" t="s">
        <v>21</v>
      </c>
      <c r="B91" s="4"/>
      <c r="C91" s="4" t="s">
        <v>20</v>
      </c>
      <c r="D91" s="20">
        <v>4</v>
      </c>
      <c r="E91" s="20">
        <v>1</v>
      </c>
      <c r="F91" s="21">
        <f>$F$2</f>
        <v>210.9</v>
      </c>
      <c r="G91" s="22">
        <f>E91*F91</f>
        <v>210.9</v>
      </c>
      <c r="H91" s="23">
        <f>E91*F91*1.15</f>
        <v>242.535</v>
      </c>
    </row>
    <row r="92" spans="1:8" ht="15">
      <c r="A92" s="24" t="s">
        <v>21</v>
      </c>
      <c r="B92" s="4"/>
      <c r="C92" s="4" t="s">
        <v>22</v>
      </c>
      <c r="D92" s="20">
        <v>2</v>
      </c>
      <c r="E92" s="20">
        <v>1</v>
      </c>
      <c r="F92" s="21">
        <f>$F$2</f>
        <v>210.9</v>
      </c>
      <c r="G92" s="22">
        <f>E92*F92</f>
        <v>210.9</v>
      </c>
      <c r="H92" s="23">
        <f>E92*F92*1.15</f>
        <v>242.535</v>
      </c>
    </row>
    <row r="93" spans="1:8" ht="15">
      <c r="A93" s="24" t="s">
        <v>21</v>
      </c>
      <c r="B93" s="4"/>
      <c r="C93" s="4" t="s">
        <v>22</v>
      </c>
      <c r="D93" s="20">
        <v>3</v>
      </c>
      <c r="E93" s="20">
        <v>1</v>
      </c>
      <c r="F93" s="21">
        <f>$F$2</f>
        <v>210.9</v>
      </c>
      <c r="G93" s="22">
        <f>E93*F93</f>
        <v>210.9</v>
      </c>
      <c r="H93" s="23">
        <f>E93*F93*1.15</f>
        <v>242.535</v>
      </c>
    </row>
    <row r="94" spans="1:8" ht="15">
      <c r="A94" s="24" t="s">
        <v>21</v>
      </c>
      <c r="B94" s="4"/>
      <c r="C94" s="4" t="s">
        <v>22</v>
      </c>
      <c r="D94" s="20">
        <v>4</v>
      </c>
      <c r="E94" s="20">
        <v>1</v>
      </c>
      <c r="F94" s="21">
        <f>$F$2</f>
        <v>210.9</v>
      </c>
      <c r="G94" s="22">
        <f>E94*F94</f>
        <v>210.9</v>
      </c>
      <c r="H94" s="23">
        <f>E94*F94*1.15</f>
        <v>242.535</v>
      </c>
    </row>
    <row r="95" spans="1:8" ht="15">
      <c r="A95" s="24" t="s">
        <v>21</v>
      </c>
      <c r="B95" s="4"/>
      <c r="C95" s="4" t="s">
        <v>22</v>
      </c>
      <c r="D95" s="20">
        <v>5</v>
      </c>
      <c r="E95" s="20">
        <v>1</v>
      </c>
      <c r="F95" s="21">
        <f>$F$2</f>
        <v>210.9</v>
      </c>
      <c r="G95" s="22">
        <f>E95*F95</f>
        <v>210.9</v>
      </c>
      <c r="H95" s="23">
        <f>E95*F95*1.15</f>
        <v>242.535</v>
      </c>
    </row>
    <row r="96" spans="1:8" ht="15">
      <c r="A96" s="24" t="s">
        <v>21</v>
      </c>
      <c r="B96" s="4"/>
      <c r="C96" s="4" t="s">
        <v>32</v>
      </c>
      <c r="D96" s="20">
        <v>4</v>
      </c>
      <c r="E96" s="20">
        <v>1</v>
      </c>
      <c r="F96" s="21">
        <f>$F$2</f>
        <v>210.9</v>
      </c>
      <c r="G96" s="22">
        <f>E96*F96</f>
        <v>210.9</v>
      </c>
      <c r="H96" s="23">
        <f>E96*F96*1.15</f>
        <v>242.535</v>
      </c>
    </row>
    <row r="97" spans="1:8" ht="15">
      <c r="A97" s="24" t="s">
        <v>21</v>
      </c>
      <c r="B97" s="4"/>
      <c r="C97" s="4" t="s">
        <v>29</v>
      </c>
      <c r="D97" s="20"/>
      <c r="E97" s="20">
        <v>2</v>
      </c>
      <c r="F97" s="21">
        <f>$F$3</f>
        <v>239.79</v>
      </c>
      <c r="G97" s="22">
        <f>E97*F97</f>
        <v>479.58</v>
      </c>
      <c r="H97" s="23">
        <f>E97*F97*1.15</f>
        <v>551.5169999999999</v>
      </c>
    </row>
    <row r="98" spans="1:8" ht="15">
      <c r="A98" s="24" t="s">
        <v>21</v>
      </c>
      <c r="B98" s="4"/>
      <c r="C98" s="4" t="s">
        <v>110</v>
      </c>
      <c r="D98" s="20"/>
      <c r="E98" s="20">
        <v>3</v>
      </c>
      <c r="F98" s="21">
        <f>$F$3</f>
        <v>239.79</v>
      </c>
      <c r="G98" s="22">
        <f>E98*F98</f>
        <v>719.37</v>
      </c>
      <c r="H98" s="23">
        <f>E98*F98*1.15</f>
        <v>827.2755</v>
      </c>
    </row>
    <row r="99" spans="1:8" ht="15">
      <c r="A99" s="24" t="s">
        <v>21</v>
      </c>
      <c r="B99" s="4"/>
      <c r="C99" s="4" t="s">
        <v>44</v>
      </c>
      <c r="D99" s="20"/>
      <c r="E99" s="20">
        <v>3</v>
      </c>
      <c r="F99" s="21">
        <f>$F$3</f>
        <v>239.79</v>
      </c>
      <c r="G99" s="22">
        <f>E99*F99</f>
        <v>719.37</v>
      </c>
      <c r="H99" s="23">
        <f>E99*F99*1.15</f>
        <v>827.2755</v>
      </c>
    </row>
    <row r="100" spans="1:8" ht="15">
      <c r="A100" s="24" t="s">
        <v>21</v>
      </c>
      <c r="B100" s="4"/>
      <c r="C100" s="4" t="s">
        <v>111</v>
      </c>
      <c r="D100" s="20"/>
      <c r="E100" s="20">
        <v>3</v>
      </c>
      <c r="F100" s="21">
        <f>$F$3</f>
        <v>239.79</v>
      </c>
      <c r="G100" s="22">
        <f>E100*F100</f>
        <v>719.37</v>
      </c>
      <c r="H100" s="23">
        <f>E100*F100*1.15</f>
        <v>827.2755</v>
      </c>
    </row>
    <row r="101" spans="1:8" ht="15">
      <c r="A101" s="24" t="s">
        <v>21</v>
      </c>
      <c r="B101" s="4"/>
      <c r="C101" s="4" t="s">
        <v>45</v>
      </c>
      <c r="D101" s="20"/>
      <c r="E101" s="20">
        <v>2</v>
      </c>
      <c r="F101" s="21">
        <f>$F$3</f>
        <v>239.79</v>
      </c>
      <c r="G101" s="22">
        <f>E101*F101</f>
        <v>479.58</v>
      </c>
      <c r="H101" s="23">
        <f>E101*F101*1.15</f>
        <v>551.5169999999999</v>
      </c>
    </row>
    <row r="102" spans="1:8" ht="15">
      <c r="A102" s="24" t="s">
        <v>21</v>
      </c>
      <c r="B102" s="4"/>
      <c r="C102" s="4" t="s">
        <v>112</v>
      </c>
      <c r="D102" s="20"/>
      <c r="E102" s="20">
        <v>1</v>
      </c>
      <c r="F102" s="21">
        <f>$F$3</f>
        <v>239.79</v>
      </c>
      <c r="G102" s="22">
        <f>E102*F102</f>
        <v>239.79</v>
      </c>
      <c r="H102" s="23">
        <f>E102*F102*1.15</f>
        <v>275.75849999999997</v>
      </c>
    </row>
    <row r="103" spans="1:8" ht="15">
      <c r="A103" s="24" t="s">
        <v>21</v>
      </c>
      <c r="B103" s="4"/>
      <c r="C103" s="4" t="s">
        <v>113</v>
      </c>
      <c r="D103" s="20"/>
      <c r="E103" s="20">
        <v>4</v>
      </c>
      <c r="F103" s="21">
        <f>$F$3</f>
        <v>239.79</v>
      </c>
      <c r="G103" s="22">
        <f>E103*F103</f>
        <v>959.16</v>
      </c>
      <c r="H103" s="23">
        <f>E103*F103*1.15</f>
        <v>1103.0339999999999</v>
      </c>
    </row>
    <row r="104" spans="1:11" ht="15">
      <c r="A104" s="25"/>
      <c r="B104" s="26"/>
      <c r="C104" s="26"/>
      <c r="D104" s="27"/>
      <c r="E104" s="27"/>
      <c r="F104" s="28"/>
      <c r="G104" s="29"/>
      <c r="H104" s="30">
        <f>SUM(H57:H103)</f>
        <v>16186.709999999994</v>
      </c>
      <c r="I104" s="11"/>
      <c r="J104" s="11">
        <f>H104/1.15</f>
        <v>14075.399999999996</v>
      </c>
      <c r="K104" s="31">
        <f>I104-H104</f>
        <v>-16186.709999999994</v>
      </c>
    </row>
    <row r="105" spans="1:8" ht="15">
      <c r="A105" s="24" t="s">
        <v>94</v>
      </c>
      <c r="B105" s="4"/>
      <c r="C105" s="4" t="s">
        <v>33</v>
      </c>
      <c r="D105" s="20">
        <v>4</v>
      </c>
      <c r="E105" s="20">
        <v>1</v>
      </c>
      <c r="F105" s="21">
        <f>$F$3</f>
        <v>239.79</v>
      </c>
      <c r="G105" s="22">
        <f>E105*F105</f>
        <v>239.79</v>
      </c>
      <c r="H105" s="23">
        <f>E105*F105*1.15</f>
        <v>275.75849999999997</v>
      </c>
    </row>
    <row r="106" spans="1:11" ht="15">
      <c r="A106" s="25"/>
      <c r="B106" s="26"/>
      <c r="C106" s="26"/>
      <c r="D106" s="27"/>
      <c r="E106" s="27"/>
      <c r="F106" s="28"/>
      <c r="G106" s="29"/>
      <c r="H106" s="30">
        <f>SUM(H105:H105)</f>
        <v>275.75849999999997</v>
      </c>
      <c r="I106" s="11"/>
      <c r="J106" s="11"/>
      <c r="K106" s="31">
        <f>I106-H106</f>
        <v>-275.75849999999997</v>
      </c>
    </row>
    <row r="107" spans="1:8" ht="15">
      <c r="A107" s="24" t="s">
        <v>91</v>
      </c>
      <c r="B107" s="4"/>
      <c r="C107" s="4" t="s">
        <v>101</v>
      </c>
      <c r="D107" s="20">
        <v>3</v>
      </c>
      <c r="E107" s="20">
        <v>1</v>
      </c>
      <c r="F107" s="21">
        <f>$F$4</f>
        <v>269.17</v>
      </c>
      <c r="G107" s="22">
        <f>E107*F107</f>
        <v>269.17</v>
      </c>
      <c r="H107" s="23">
        <f>E107*F107*1.15</f>
        <v>309.5455</v>
      </c>
    </row>
    <row r="108" spans="1:11" ht="15">
      <c r="A108" s="25"/>
      <c r="B108" s="26"/>
      <c r="C108" s="26"/>
      <c r="D108" s="27"/>
      <c r="E108" s="27"/>
      <c r="F108" s="28"/>
      <c r="G108" s="29"/>
      <c r="H108" s="30">
        <f>SUM(H107:H107)</f>
        <v>309.5455</v>
      </c>
      <c r="I108" s="11"/>
      <c r="J108" s="11"/>
      <c r="K108" s="31">
        <f>I108-H108</f>
        <v>-309.5455</v>
      </c>
    </row>
    <row r="109" spans="1:8" ht="15">
      <c r="A109" s="24" t="s">
        <v>105</v>
      </c>
      <c r="B109" s="4"/>
      <c r="C109" s="4" t="s">
        <v>19</v>
      </c>
      <c r="D109" s="20">
        <v>3</v>
      </c>
      <c r="E109" s="20">
        <v>1</v>
      </c>
      <c r="F109" s="21">
        <f>$F$2</f>
        <v>210.9</v>
      </c>
      <c r="G109" s="22">
        <f>E109*F109</f>
        <v>210.9</v>
      </c>
      <c r="H109" s="23">
        <f>E109*F109*1.15</f>
        <v>242.535</v>
      </c>
    </row>
    <row r="110" spans="1:8" ht="15">
      <c r="A110" s="24" t="s">
        <v>105</v>
      </c>
      <c r="B110" s="4"/>
      <c r="C110" s="4" t="s">
        <v>108</v>
      </c>
      <c r="D110" s="20">
        <v>1</v>
      </c>
      <c r="E110" s="20">
        <v>1</v>
      </c>
      <c r="F110" s="21">
        <f>$F$2</f>
        <v>210.9</v>
      </c>
      <c r="G110" s="22">
        <f>E110*F110</f>
        <v>210.9</v>
      </c>
      <c r="H110" s="23">
        <f>E110*F110*1.15</f>
        <v>242.535</v>
      </c>
    </row>
    <row r="111" spans="1:8" ht="15">
      <c r="A111" s="24" t="s">
        <v>105</v>
      </c>
      <c r="B111" s="4"/>
      <c r="C111" s="4" t="s">
        <v>43</v>
      </c>
      <c r="D111" s="20">
        <v>1</v>
      </c>
      <c r="E111" s="20">
        <v>1</v>
      </c>
      <c r="F111" s="21">
        <f>$F$3</f>
        <v>239.79</v>
      </c>
      <c r="G111" s="22">
        <f>E111*F111</f>
        <v>239.79</v>
      </c>
      <c r="H111" s="23">
        <f>E111*F111*1.15</f>
        <v>275.75849999999997</v>
      </c>
    </row>
    <row r="112" spans="1:11" ht="15">
      <c r="A112" s="25"/>
      <c r="B112" s="26"/>
      <c r="C112" s="26"/>
      <c r="D112" s="27"/>
      <c r="E112" s="27"/>
      <c r="F112" s="28"/>
      <c r="G112" s="29"/>
      <c r="H112" s="30">
        <f>SUM(H109:H111)</f>
        <v>760.8285</v>
      </c>
      <c r="I112" s="11"/>
      <c r="J112" s="11"/>
      <c r="K112" s="31">
        <f>I112-H112</f>
        <v>-760.8285</v>
      </c>
    </row>
    <row r="113" spans="1:8" ht="15">
      <c r="A113" s="24" t="s">
        <v>93</v>
      </c>
      <c r="B113" s="4"/>
      <c r="C113" s="4" t="s">
        <v>27</v>
      </c>
      <c r="D113" s="20">
        <v>3</v>
      </c>
      <c r="E113" s="20">
        <v>1</v>
      </c>
      <c r="F113" s="21">
        <f>$F$2</f>
        <v>210.9</v>
      </c>
      <c r="G113" s="22">
        <f>E113*F113</f>
        <v>210.9</v>
      </c>
      <c r="H113" s="23">
        <f>E113*F113*1.15</f>
        <v>242.535</v>
      </c>
    </row>
    <row r="114" spans="1:8" ht="15">
      <c r="A114" s="24" t="s">
        <v>93</v>
      </c>
      <c r="B114" s="4"/>
      <c r="C114" s="4" t="s">
        <v>19</v>
      </c>
      <c r="D114" s="20">
        <v>5</v>
      </c>
      <c r="E114" s="20">
        <v>1</v>
      </c>
      <c r="F114" s="21">
        <f>$F$2</f>
        <v>210.9</v>
      </c>
      <c r="G114" s="22">
        <f>E114*F114</f>
        <v>210.9</v>
      </c>
      <c r="H114" s="23">
        <f>E114*F114*1.15</f>
        <v>242.535</v>
      </c>
    </row>
    <row r="115" spans="1:8" ht="15">
      <c r="A115" s="24" t="s">
        <v>93</v>
      </c>
      <c r="B115" s="4"/>
      <c r="C115" s="4" t="s">
        <v>43</v>
      </c>
      <c r="D115" s="20">
        <v>1</v>
      </c>
      <c r="E115" s="20">
        <v>1</v>
      </c>
      <c r="F115" s="21">
        <f>$F$3</f>
        <v>239.79</v>
      </c>
      <c r="G115" s="22">
        <f>E115*F115</f>
        <v>239.79</v>
      </c>
      <c r="H115" s="23">
        <f>E115*F115*1.15</f>
        <v>275.75849999999997</v>
      </c>
    </row>
    <row r="116" spans="1:11" ht="15">
      <c r="A116" s="25"/>
      <c r="B116" s="26"/>
      <c r="C116" s="26"/>
      <c r="D116" s="27"/>
      <c r="E116" s="27"/>
      <c r="F116" s="28"/>
      <c r="G116" s="29"/>
      <c r="H116" s="30">
        <f>SUM(H113:H115)</f>
        <v>760.8285</v>
      </c>
      <c r="I116" s="11"/>
      <c r="J116" s="11"/>
      <c r="K116" s="31">
        <f>I116-H116</f>
        <v>-760.8285</v>
      </c>
    </row>
    <row r="117" spans="1:8" ht="15">
      <c r="A117" s="4" t="s">
        <v>42</v>
      </c>
      <c r="B117" s="4"/>
      <c r="C117" s="4" t="s">
        <v>33</v>
      </c>
      <c r="D117" s="20">
        <v>5</v>
      </c>
      <c r="E117" s="20">
        <v>1</v>
      </c>
      <c r="F117" s="21">
        <f>$F$2</f>
        <v>210.9</v>
      </c>
      <c r="G117" s="22">
        <f>E117*F117</f>
        <v>210.9</v>
      </c>
      <c r="H117" s="23">
        <f>E117*F117*1.15</f>
        <v>242.535</v>
      </c>
    </row>
    <row r="118" spans="1:8" ht="15">
      <c r="A118" s="24" t="s">
        <v>42</v>
      </c>
      <c r="B118" s="4"/>
      <c r="C118" s="4" t="s">
        <v>19</v>
      </c>
      <c r="D118" s="20">
        <v>2</v>
      </c>
      <c r="E118" s="20">
        <v>1</v>
      </c>
      <c r="F118" s="21">
        <f>$F$2</f>
        <v>210.9</v>
      </c>
      <c r="G118" s="22">
        <f>E118*F118</f>
        <v>210.9</v>
      </c>
      <c r="H118" s="23">
        <f>E118*F118*1.15</f>
        <v>242.535</v>
      </c>
    </row>
    <row r="119" spans="1:8" ht="15">
      <c r="A119" s="24" t="s">
        <v>42</v>
      </c>
      <c r="B119" s="4"/>
      <c r="C119" s="4" t="s">
        <v>18</v>
      </c>
      <c r="D119" s="20">
        <v>3</v>
      </c>
      <c r="E119" s="20">
        <v>1</v>
      </c>
      <c r="F119" s="21">
        <f>$F$2</f>
        <v>210.9</v>
      </c>
      <c r="G119" s="22">
        <f>E119*F119</f>
        <v>210.9</v>
      </c>
      <c r="H119" s="23">
        <f>E119*F119*1.15</f>
        <v>242.535</v>
      </c>
    </row>
    <row r="120" spans="1:8" ht="15">
      <c r="A120" s="24" t="s">
        <v>42</v>
      </c>
      <c r="B120" s="4"/>
      <c r="C120" s="4" t="s">
        <v>30</v>
      </c>
      <c r="D120" s="20">
        <v>4</v>
      </c>
      <c r="E120" s="20">
        <v>1</v>
      </c>
      <c r="F120" s="21">
        <f>$F$2</f>
        <v>210.9</v>
      </c>
      <c r="G120" s="22">
        <f>E120*F120</f>
        <v>210.9</v>
      </c>
      <c r="H120" s="23">
        <f>E120*F120*1.15</f>
        <v>242.535</v>
      </c>
    </row>
    <row r="121" spans="1:8" ht="15">
      <c r="A121" s="24" t="s">
        <v>42</v>
      </c>
      <c r="B121" s="4"/>
      <c r="C121" s="4" t="s">
        <v>25</v>
      </c>
      <c r="D121" s="20">
        <v>5</v>
      </c>
      <c r="E121" s="20">
        <v>1</v>
      </c>
      <c r="F121" s="21">
        <f>$F$2</f>
        <v>210.9</v>
      </c>
      <c r="G121" s="22">
        <f>E121*F121</f>
        <v>210.9</v>
      </c>
      <c r="H121" s="23">
        <f>E121*F121*1.15</f>
        <v>242.535</v>
      </c>
    </row>
    <row r="122" spans="1:8" ht="15">
      <c r="A122" s="24" t="s">
        <v>42</v>
      </c>
      <c r="B122" s="4"/>
      <c r="C122" s="4" t="s">
        <v>25</v>
      </c>
      <c r="D122" s="20">
        <v>5</v>
      </c>
      <c r="E122" s="20">
        <v>1</v>
      </c>
      <c r="F122" s="21">
        <f>$F$2</f>
        <v>210.9</v>
      </c>
      <c r="G122" s="22">
        <f>E122*F122</f>
        <v>210.9</v>
      </c>
      <c r="H122" s="23">
        <f>E122*F122*1.15</f>
        <v>242.535</v>
      </c>
    </row>
    <row r="123" spans="1:11" ht="15">
      <c r="A123" s="25"/>
      <c r="B123" s="26"/>
      <c r="C123" s="26"/>
      <c r="D123" s="27"/>
      <c r="E123" s="27"/>
      <c r="F123" s="28"/>
      <c r="G123" s="29"/>
      <c r="H123" s="30">
        <f>SUM(H117:H122)</f>
        <v>1455.21</v>
      </c>
      <c r="I123" s="11"/>
      <c r="J123" s="11"/>
      <c r="K123" s="31">
        <f>I123-H123</f>
        <v>-1455.21</v>
      </c>
    </row>
    <row r="124" spans="8:10" ht="15">
      <c r="H124" s="12"/>
      <c r="J124" s="12"/>
    </row>
    <row r="125" ht="15">
      <c r="J125" s="15"/>
    </row>
  </sheetData>
  <sheetProtection/>
  <autoFilter ref="A12:K124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3.421875" style="4" customWidth="1"/>
    <col min="2" max="2" width="1.421875" style="0" customWidth="1"/>
    <col min="3" max="3" width="30.28125" style="0" customWidth="1"/>
    <col min="4" max="4" width="3.140625" style="0" customWidth="1"/>
    <col min="5" max="5" width="5.57421875" style="0" customWidth="1"/>
    <col min="6" max="6" width="3.8515625" style="0" customWidth="1"/>
    <col min="7" max="7" width="4.140625" style="0" customWidth="1"/>
    <col min="8" max="8" width="6.7109375" style="0" customWidth="1"/>
    <col min="9" max="9" width="5.28125" style="0" customWidth="1"/>
    <col min="10" max="10" width="21.28125" style="0" customWidth="1"/>
    <col min="11" max="11" width="6.140625" style="0" customWidth="1"/>
    <col min="12" max="12" width="9.140625" style="0" customWidth="1"/>
  </cols>
  <sheetData>
    <row r="1" spans="2:11" ht="15">
      <c r="B1" s="1"/>
      <c r="C1" s="1" t="s">
        <v>36</v>
      </c>
      <c r="D1" s="1"/>
      <c r="E1" s="1">
        <v>0.05</v>
      </c>
      <c r="F1" s="1"/>
      <c r="I1" s="1"/>
      <c r="J1" s="1"/>
      <c r="K1" s="1"/>
    </row>
    <row r="4" spans="1:11" ht="15">
      <c r="A4" s="26" t="s">
        <v>10</v>
      </c>
      <c r="B4" s="11" t="s">
        <v>37</v>
      </c>
      <c r="C4" s="11" t="s">
        <v>12</v>
      </c>
      <c r="D4" s="11" t="s">
        <v>14</v>
      </c>
      <c r="E4" s="11"/>
      <c r="F4" s="11" t="s">
        <v>38</v>
      </c>
      <c r="G4" s="11" t="s">
        <v>39</v>
      </c>
      <c r="H4" s="11" t="s">
        <v>40</v>
      </c>
      <c r="I4" s="11" t="s">
        <v>17</v>
      </c>
      <c r="J4" s="11" t="s">
        <v>24</v>
      </c>
      <c r="K4" s="11" t="s">
        <v>41</v>
      </c>
    </row>
    <row r="5" spans="1:8" ht="15">
      <c r="A5" s="19" t="s">
        <v>55</v>
      </c>
      <c r="C5" s="16" t="s">
        <v>61</v>
      </c>
      <c r="D5" s="16">
        <v>1</v>
      </c>
      <c r="E5" s="17">
        <v>560</v>
      </c>
      <c r="F5" s="5">
        <f>D5*E5*$E$1</f>
        <v>28</v>
      </c>
      <c r="G5" s="5">
        <f>E5*D5*1.15</f>
        <v>644</v>
      </c>
      <c r="H5" s="5">
        <f>G5+F5</f>
        <v>672</v>
      </c>
    </row>
    <row r="6" spans="1:8" ht="15">
      <c r="A6" s="19" t="s">
        <v>55</v>
      </c>
      <c r="C6" s="16" t="s">
        <v>60</v>
      </c>
      <c r="D6" s="16">
        <v>1</v>
      </c>
      <c r="E6" s="17">
        <v>330</v>
      </c>
      <c r="F6" s="5">
        <f>D6*E6*$E$1</f>
        <v>16.5</v>
      </c>
      <c r="G6" s="5">
        <f>E6*D6*1.15</f>
        <v>379.49999999999994</v>
      </c>
      <c r="H6" s="5">
        <f>G6+F6</f>
        <v>395.99999999999994</v>
      </c>
    </row>
    <row r="7" spans="1:8" ht="15">
      <c r="A7" s="19" t="s">
        <v>55</v>
      </c>
      <c r="C7" s="16" t="s">
        <v>65</v>
      </c>
      <c r="D7" s="16">
        <v>1</v>
      </c>
      <c r="E7" s="17">
        <v>230</v>
      </c>
      <c r="F7" s="5">
        <f>D7*E7*$E$1</f>
        <v>11.5</v>
      </c>
      <c r="G7" s="5">
        <f>E7*D7*1.15</f>
        <v>264.5</v>
      </c>
      <c r="H7" s="5">
        <f>G7+F7</f>
        <v>276</v>
      </c>
    </row>
    <row r="8" spans="1:11" ht="15">
      <c r="A8" s="35"/>
      <c r="B8" s="11"/>
      <c r="C8" s="32"/>
      <c r="D8" s="32"/>
      <c r="E8" s="33"/>
      <c r="F8" s="34"/>
      <c r="G8" s="34"/>
      <c r="H8" s="34">
        <f>SUM(H5:H7)</f>
        <v>1344</v>
      </c>
      <c r="I8" s="11"/>
      <c r="J8" s="11"/>
      <c r="K8" s="31">
        <f>I8-H8</f>
        <v>-1344</v>
      </c>
    </row>
    <row r="9" spans="1:8" ht="15">
      <c r="A9" s="19" t="s">
        <v>92</v>
      </c>
      <c r="C9" s="16" t="s">
        <v>51</v>
      </c>
      <c r="D9" s="16">
        <v>1</v>
      </c>
      <c r="E9" s="17">
        <v>190</v>
      </c>
      <c r="F9" s="5">
        <f>D9*E9*$E$1</f>
        <v>9.5</v>
      </c>
      <c r="G9" s="5">
        <f>E9*D9*1.15</f>
        <v>218.49999999999997</v>
      </c>
      <c r="H9" s="5">
        <f>G9+F9</f>
        <v>227.99999999999997</v>
      </c>
    </row>
    <row r="10" spans="1:8" ht="15">
      <c r="A10" s="19" t="s">
        <v>117</v>
      </c>
      <c r="C10" s="16" t="s">
        <v>47</v>
      </c>
      <c r="D10" s="16">
        <v>1</v>
      </c>
      <c r="E10" s="17">
        <v>170</v>
      </c>
      <c r="F10" s="5">
        <f>D10*E10*$E$1</f>
        <v>8.5</v>
      </c>
      <c r="G10" s="5">
        <f>E10*D10*1.15</f>
        <v>195.49999999999997</v>
      </c>
      <c r="H10" s="5">
        <f>G10+F10</f>
        <v>203.99999999999997</v>
      </c>
    </row>
    <row r="11" spans="1:11" ht="15">
      <c r="A11" s="35"/>
      <c r="B11" s="11"/>
      <c r="C11" s="32"/>
      <c r="D11" s="32"/>
      <c r="E11" s="33"/>
      <c r="F11" s="34"/>
      <c r="G11" s="34"/>
      <c r="H11" s="34">
        <f>SUM(H9:H10)</f>
        <v>431.99999999999994</v>
      </c>
      <c r="I11" s="11"/>
      <c r="J11" s="11"/>
      <c r="K11" s="31">
        <f>I11-H11</f>
        <v>-431.99999999999994</v>
      </c>
    </row>
    <row r="12" spans="1:8" ht="15">
      <c r="A12" s="19" t="s">
        <v>89</v>
      </c>
      <c r="C12" s="16" t="s">
        <v>63</v>
      </c>
      <c r="D12" s="16">
        <v>1</v>
      </c>
      <c r="E12" s="17">
        <v>200</v>
      </c>
      <c r="F12" s="5">
        <f>D12*E12*$E$1</f>
        <v>10</v>
      </c>
      <c r="G12" s="5">
        <f>E12*D12*1.15</f>
        <v>229.99999999999997</v>
      </c>
      <c r="H12" s="5">
        <f>G12+F12</f>
        <v>239.99999999999997</v>
      </c>
    </row>
    <row r="13" spans="1:11" ht="15">
      <c r="A13" s="35"/>
      <c r="B13" s="11"/>
      <c r="C13" s="32"/>
      <c r="D13" s="32"/>
      <c r="E13" s="33"/>
      <c r="F13" s="34"/>
      <c r="G13" s="34"/>
      <c r="H13" s="34">
        <f>SUM(H12:H12)</f>
        <v>239.99999999999997</v>
      </c>
      <c r="I13" s="11"/>
      <c r="J13" s="11"/>
      <c r="K13" s="31">
        <f>I13-H13</f>
        <v>-239.99999999999997</v>
      </c>
    </row>
    <row r="14" spans="1:8" ht="15">
      <c r="A14" s="19" t="s">
        <v>90</v>
      </c>
      <c r="C14" s="16" t="s">
        <v>62</v>
      </c>
      <c r="D14" s="16">
        <v>1</v>
      </c>
      <c r="E14" s="17">
        <v>200</v>
      </c>
      <c r="F14" s="5">
        <f>D14*E14*$E$1</f>
        <v>10</v>
      </c>
      <c r="G14" s="5">
        <f>E14*D14*1.15</f>
        <v>229.99999999999997</v>
      </c>
      <c r="H14" s="5">
        <f>G14+F14</f>
        <v>239.99999999999997</v>
      </c>
    </row>
    <row r="15" spans="1:8" ht="15">
      <c r="A15" s="19" t="s">
        <v>90</v>
      </c>
      <c r="C15" s="16" t="s">
        <v>50</v>
      </c>
      <c r="D15" s="16">
        <v>1</v>
      </c>
      <c r="E15" s="17">
        <v>190</v>
      </c>
      <c r="F15" s="5">
        <f>D15*E15*$E$1</f>
        <v>9.5</v>
      </c>
      <c r="G15" s="5">
        <f>E15*D15*1.15</f>
        <v>218.49999999999997</v>
      </c>
      <c r="H15" s="5">
        <f>G15+F15</f>
        <v>227.99999999999997</v>
      </c>
    </row>
    <row r="16" spans="1:11" ht="15">
      <c r="A16" s="35"/>
      <c r="B16" s="11"/>
      <c r="C16" s="32"/>
      <c r="D16" s="32"/>
      <c r="E16" s="33"/>
      <c r="F16" s="34"/>
      <c r="G16" s="34"/>
      <c r="H16" s="34">
        <f>SUM(H14:H15)</f>
        <v>467.99999999999994</v>
      </c>
      <c r="I16" s="11"/>
      <c r="J16" s="11"/>
      <c r="K16" s="31">
        <f>I16-H16</f>
        <v>-467.99999999999994</v>
      </c>
    </row>
    <row r="17" spans="1:8" ht="15">
      <c r="A17" s="19" t="s">
        <v>88</v>
      </c>
      <c r="C17" s="16" t="s">
        <v>53</v>
      </c>
      <c r="D17" s="16">
        <v>1</v>
      </c>
      <c r="E17" s="17">
        <v>230</v>
      </c>
      <c r="F17" s="5">
        <f>D17*E17*$E$1</f>
        <v>11.5</v>
      </c>
      <c r="G17" s="5">
        <f>E17*D17*1.15</f>
        <v>264.5</v>
      </c>
      <c r="H17" s="5">
        <f>G17+F17</f>
        <v>276</v>
      </c>
    </row>
    <row r="18" spans="1:8" ht="15">
      <c r="A18" s="19" t="s">
        <v>88</v>
      </c>
      <c r="C18" s="16" t="s">
        <v>64</v>
      </c>
      <c r="D18" s="16">
        <v>1</v>
      </c>
      <c r="E18" s="17">
        <v>200</v>
      </c>
      <c r="F18" s="5">
        <f>D18*E18*$E$1</f>
        <v>10</v>
      </c>
      <c r="G18" s="5">
        <f>E18*D18*1.15</f>
        <v>229.99999999999997</v>
      </c>
      <c r="H18" s="5">
        <f>G18+F18</f>
        <v>239.99999999999997</v>
      </c>
    </row>
    <row r="19" spans="1:8" ht="15">
      <c r="A19" s="19" t="s">
        <v>88</v>
      </c>
      <c r="C19" s="16" t="s">
        <v>56</v>
      </c>
      <c r="D19" s="16">
        <v>1</v>
      </c>
      <c r="E19" s="17">
        <v>150</v>
      </c>
      <c r="F19" s="5">
        <f>D19*E19*$E$1</f>
        <v>7.5</v>
      </c>
      <c r="G19" s="5">
        <f>E19*D19*1.15</f>
        <v>172.5</v>
      </c>
      <c r="H19" s="5">
        <f>G19+F19</f>
        <v>180</v>
      </c>
    </row>
    <row r="20" spans="1:11" ht="15">
      <c r="A20" s="35"/>
      <c r="B20" s="11"/>
      <c r="C20" s="32"/>
      <c r="D20" s="32"/>
      <c r="E20" s="33"/>
      <c r="F20" s="34"/>
      <c r="G20" s="34"/>
      <c r="H20" s="34">
        <f>SUM(H17:H19)</f>
        <v>696</v>
      </c>
      <c r="I20" s="11"/>
      <c r="J20" s="11"/>
      <c r="K20" s="31">
        <f>I20-H20</f>
        <v>-696</v>
      </c>
    </row>
    <row r="21" spans="1:8" ht="15">
      <c r="A21" s="19" t="s">
        <v>21</v>
      </c>
      <c r="C21" s="16" t="s">
        <v>66</v>
      </c>
      <c r="D21" s="16">
        <v>1</v>
      </c>
      <c r="E21" s="17">
        <v>450</v>
      </c>
      <c r="F21" s="5">
        <f>D21*E21*$E$1</f>
        <v>22.5</v>
      </c>
      <c r="G21" s="5">
        <f>E21*D21*1.15</f>
        <v>517.5</v>
      </c>
      <c r="H21" s="5">
        <f>G21+F21</f>
        <v>540</v>
      </c>
    </row>
    <row r="22" spans="1:8" ht="15">
      <c r="A22" s="19" t="s">
        <v>21</v>
      </c>
      <c r="C22" s="16" t="s">
        <v>52</v>
      </c>
      <c r="D22" s="16">
        <v>1</v>
      </c>
      <c r="E22" s="17">
        <v>330</v>
      </c>
      <c r="F22" s="5">
        <f>D22*E22*$E$1</f>
        <v>16.5</v>
      </c>
      <c r="G22" s="5">
        <f>E22*D22*1.15</f>
        <v>379.49999999999994</v>
      </c>
      <c r="H22" s="5">
        <f>G22+F22</f>
        <v>395.99999999999994</v>
      </c>
    </row>
    <row r="23" spans="1:8" ht="15">
      <c r="A23" s="19" t="s">
        <v>21</v>
      </c>
      <c r="C23" s="16" t="s">
        <v>84</v>
      </c>
      <c r="D23" s="16">
        <v>1</v>
      </c>
      <c r="E23" s="17">
        <v>250</v>
      </c>
      <c r="F23" s="5">
        <f>D23*E23*$E$1</f>
        <v>12.5</v>
      </c>
      <c r="G23" s="5">
        <f>E23*D23*1.15</f>
        <v>287.5</v>
      </c>
      <c r="H23" s="5">
        <f>G23+F23</f>
        <v>300</v>
      </c>
    </row>
    <row r="24" spans="1:8" ht="15">
      <c r="A24" s="19" t="s">
        <v>21</v>
      </c>
      <c r="C24" s="16" t="s">
        <v>85</v>
      </c>
      <c r="D24" s="16">
        <v>1</v>
      </c>
      <c r="E24" s="17">
        <v>250</v>
      </c>
      <c r="F24" s="5">
        <f>D24*E24*$E$1</f>
        <v>12.5</v>
      </c>
      <c r="G24" s="5">
        <f>E24*D24*1.15</f>
        <v>287.5</v>
      </c>
      <c r="H24" s="5">
        <f>G24+F24</f>
        <v>300</v>
      </c>
    </row>
    <row r="25" spans="1:8" ht="15">
      <c r="A25" s="19" t="s">
        <v>21</v>
      </c>
      <c r="C25" s="16" t="s">
        <v>86</v>
      </c>
      <c r="D25" s="16">
        <v>1</v>
      </c>
      <c r="E25" s="17">
        <v>250</v>
      </c>
      <c r="F25" s="5">
        <f>D25*E25*$E$1</f>
        <v>12.5</v>
      </c>
      <c r="G25" s="5">
        <f>E25*D25*1.15</f>
        <v>287.5</v>
      </c>
      <c r="H25" s="5">
        <f>G25+F25</f>
        <v>300</v>
      </c>
    </row>
    <row r="26" spans="1:8" ht="15">
      <c r="A26" s="19" t="s">
        <v>21</v>
      </c>
      <c r="C26" s="16" t="s">
        <v>87</v>
      </c>
      <c r="D26" s="16">
        <v>1</v>
      </c>
      <c r="E26" s="17">
        <v>250</v>
      </c>
      <c r="F26" s="5">
        <f>D26*E26*$E$1</f>
        <v>12.5</v>
      </c>
      <c r="G26" s="5">
        <f>E26*D26*1.15</f>
        <v>287.5</v>
      </c>
      <c r="H26" s="5">
        <f>G26+F26</f>
        <v>300</v>
      </c>
    </row>
    <row r="27" spans="1:8" ht="15">
      <c r="A27" s="19" t="s">
        <v>21</v>
      </c>
      <c r="C27" s="16" t="s">
        <v>67</v>
      </c>
      <c r="D27" s="16">
        <v>1</v>
      </c>
      <c r="E27" s="17">
        <v>230</v>
      </c>
      <c r="F27" s="5">
        <f>D27*E27*$E$1</f>
        <v>11.5</v>
      </c>
      <c r="G27" s="5">
        <f>E27*D27*1.15</f>
        <v>264.5</v>
      </c>
      <c r="H27" s="5">
        <f>G27+F27</f>
        <v>276</v>
      </c>
    </row>
    <row r="28" spans="1:8" ht="15">
      <c r="A28" s="19" t="s">
        <v>21</v>
      </c>
      <c r="C28" s="16" t="s">
        <v>69</v>
      </c>
      <c r="D28" s="16">
        <v>1</v>
      </c>
      <c r="E28" s="17">
        <v>230</v>
      </c>
      <c r="F28" s="5">
        <f>D28*E28*$E$1</f>
        <v>11.5</v>
      </c>
      <c r="G28" s="5">
        <f>E28*D28*1.15</f>
        <v>264.5</v>
      </c>
      <c r="H28" s="5">
        <f>G28+F28</f>
        <v>276</v>
      </c>
    </row>
    <row r="29" spans="1:8" ht="15">
      <c r="A29" s="19" t="s">
        <v>21</v>
      </c>
      <c r="C29" s="16" t="s">
        <v>64</v>
      </c>
      <c r="D29" s="16">
        <v>1</v>
      </c>
      <c r="E29" s="17">
        <v>200</v>
      </c>
      <c r="F29" s="5">
        <f>D29*E29*$E$1</f>
        <v>10</v>
      </c>
      <c r="G29" s="5">
        <f>E29*D29*1.15</f>
        <v>229.99999999999997</v>
      </c>
      <c r="H29" s="5">
        <f>G29+F29</f>
        <v>239.99999999999997</v>
      </c>
    </row>
    <row r="30" spans="1:8" ht="15">
      <c r="A30" s="19" t="s">
        <v>21</v>
      </c>
      <c r="C30" s="16" t="s">
        <v>68</v>
      </c>
      <c r="D30" s="16">
        <v>1</v>
      </c>
      <c r="E30" s="17">
        <v>200</v>
      </c>
      <c r="F30" s="5">
        <f>D30*E30*$E$1</f>
        <v>10</v>
      </c>
      <c r="G30" s="5">
        <f>E30*D30*1.15</f>
        <v>229.99999999999997</v>
      </c>
      <c r="H30" s="5">
        <f>G30+F30</f>
        <v>239.99999999999997</v>
      </c>
    </row>
    <row r="31" spans="1:8" ht="15">
      <c r="A31" s="19" t="s">
        <v>21</v>
      </c>
      <c r="C31" s="16" t="s">
        <v>70</v>
      </c>
      <c r="D31" s="16">
        <v>1</v>
      </c>
      <c r="E31" s="17">
        <v>190</v>
      </c>
      <c r="F31" s="5">
        <f>D31*E31*$E$1</f>
        <v>9.5</v>
      </c>
      <c r="G31" s="5">
        <f>E31*D31*1.15</f>
        <v>218.49999999999997</v>
      </c>
      <c r="H31" s="5">
        <f>G31+F31</f>
        <v>227.99999999999997</v>
      </c>
    </row>
    <row r="32" spans="1:8" ht="15">
      <c r="A32" s="19" t="s">
        <v>21</v>
      </c>
      <c r="C32" s="16" t="s">
        <v>71</v>
      </c>
      <c r="D32" s="16">
        <v>1</v>
      </c>
      <c r="E32" s="17">
        <v>190</v>
      </c>
      <c r="F32" s="5">
        <f>D32*E32*$E$1</f>
        <v>9.5</v>
      </c>
      <c r="G32" s="5">
        <f>E32*D32*1.15</f>
        <v>218.49999999999997</v>
      </c>
      <c r="H32" s="5">
        <f>G32+F32</f>
        <v>227.99999999999997</v>
      </c>
    </row>
    <row r="33" spans="1:8" ht="15">
      <c r="A33" s="19" t="s">
        <v>21</v>
      </c>
      <c r="C33" s="16" t="s">
        <v>48</v>
      </c>
      <c r="D33" s="16">
        <v>1</v>
      </c>
      <c r="E33" s="17">
        <v>190</v>
      </c>
      <c r="F33" s="5">
        <f>D33*E33*$E$1</f>
        <v>9.5</v>
      </c>
      <c r="G33" s="5">
        <f>E33*D33*1.15</f>
        <v>218.49999999999997</v>
      </c>
      <c r="H33" s="5">
        <f>G33+F33</f>
        <v>227.99999999999997</v>
      </c>
    </row>
    <row r="34" spans="1:8" ht="15">
      <c r="A34" s="19" t="s">
        <v>21</v>
      </c>
      <c r="C34" s="16" t="s">
        <v>49</v>
      </c>
      <c r="D34" s="16">
        <v>1</v>
      </c>
      <c r="E34" s="17">
        <v>190</v>
      </c>
      <c r="F34" s="5">
        <f>D34*E34*$E$1</f>
        <v>9.5</v>
      </c>
      <c r="G34" s="5">
        <f>E34*D34*1.15</f>
        <v>218.49999999999997</v>
      </c>
      <c r="H34" s="5">
        <f>G34+F34</f>
        <v>227.99999999999997</v>
      </c>
    </row>
    <row r="35" spans="1:8" ht="15">
      <c r="A35" s="19" t="s">
        <v>21</v>
      </c>
      <c r="C35" s="16" t="s">
        <v>72</v>
      </c>
      <c r="D35" s="16">
        <v>1</v>
      </c>
      <c r="E35" s="17">
        <v>190</v>
      </c>
      <c r="F35" s="5">
        <f>D35*E35*$E$1</f>
        <v>9.5</v>
      </c>
      <c r="G35" s="5">
        <f>E35*D35*1.15</f>
        <v>218.49999999999997</v>
      </c>
      <c r="H35" s="5">
        <f>G35+F35</f>
        <v>227.99999999999997</v>
      </c>
    </row>
    <row r="36" spans="1:8" ht="15">
      <c r="A36" s="19" t="s">
        <v>21</v>
      </c>
      <c r="C36" s="16" t="s">
        <v>73</v>
      </c>
      <c r="D36" s="16">
        <v>1</v>
      </c>
      <c r="E36" s="17">
        <v>190</v>
      </c>
      <c r="F36" s="5">
        <f>D36*E36*$E$1</f>
        <v>9.5</v>
      </c>
      <c r="G36" s="5">
        <f>E36*D36*1.15</f>
        <v>218.49999999999997</v>
      </c>
      <c r="H36" s="5">
        <f>G36+F36</f>
        <v>227.99999999999997</v>
      </c>
    </row>
    <row r="37" spans="1:8" ht="15">
      <c r="A37" s="19" t="s">
        <v>21</v>
      </c>
      <c r="C37" s="16" t="s">
        <v>74</v>
      </c>
      <c r="D37" s="16">
        <v>1</v>
      </c>
      <c r="E37" s="17">
        <v>190</v>
      </c>
      <c r="F37" s="5">
        <f>D37*E37*$E$1</f>
        <v>9.5</v>
      </c>
      <c r="G37" s="5">
        <f>E37*D37*1.15</f>
        <v>218.49999999999997</v>
      </c>
      <c r="H37" s="5">
        <f>G37+F37</f>
        <v>227.99999999999997</v>
      </c>
    </row>
    <row r="38" spans="1:8" ht="15">
      <c r="A38" s="19" t="s">
        <v>21</v>
      </c>
      <c r="C38" s="16" t="s">
        <v>75</v>
      </c>
      <c r="D38" s="16">
        <v>1</v>
      </c>
      <c r="E38" s="17">
        <v>190</v>
      </c>
      <c r="F38" s="5">
        <f>D38*E38*$E$1</f>
        <v>9.5</v>
      </c>
      <c r="G38" s="5">
        <f>E38*D38*1.15</f>
        <v>218.49999999999997</v>
      </c>
      <c r="H38" s="5">
        <f>G38+F38</f>
        <v>227.99999999999997</v>
      </c>
    </row>
    <row r="39" spans="1:8" ht="15">
      <c r="A39" s="19" t="s">
        <v>21</v>
      </c>
      <c r="C39" s="16" t="s">
        <v>76</v>
      </c>
      <c r="D39" s="16">
        <v>1</v>
      </c>
      <c r="E39" s="17">
        <v>190</v>
      </c>
      <c r="F39" s="5">
        <f>D39*E39*$E$1</f>
        <v>9.5</v>
      </c>
      <c r="G39" s="5">
        <f>E39*D39*1.15</f>
        <v>218.49999999999997</v>
      </c>
      <c r="H39" s="5">
        <f>G39+F39</f>
        <v>227.99999999999997</v>
      </c>
    </row>
    <row r="40" spans="1:8" ht="15">
      <c r="A40" s="19" t="s">
        <v>21</v>
      </c>
      <c r="C40" s="16" t="s">
        <v>77</v>
      </c>
      <c r="D40" s="16">
        <v>1</v>
      </c>
      <c r="E40" s="17">
        <v>190</v>
      </c>
      <c r="F40" s="5">
        <f>D40*E40*$E$1</f>
        <v>9.5</v>
      </c>
      <c r="G40" s="5">
        <f>E40*D40*1.15</f>
        <v>218.49999999999997</v>
      </c>
      <c r="H40" s="5">
        <f>G40+F40</f>
        <v>227.99999999999997</v>
      </c>
    </row>
    <row r="41" spans="1:8" ht="15">
      <c r="A41" s="19" t="s">
        <v>21</v>
      </c>
      <c r="C41" s="16" t="s">
        <v>78</v>
      </c>
      <c r="D41" s="16">
        <v>1</v>
      </c>
      <c r="E41" s="17">
        <v>170</v>
      </c>
      <c r="F41" s="5">
        <f>D41*E41*$E$1</f>
        <v>8.5</v>
      </c>
      <c r="G41" s="5">
        <f>E41*D41*1.15</f>
        <v>195.49999999999997</v>
      </c>
      <c r="H41" s="5">
        <f>G41+F41</f>
        <v>203.99999999999997</v>
      </c>
    </row>
    <row r="42" spans="1:8" ht="15">
      <c r="A42" s="19" t="s">
        <v>21</v>
      </c>
      <c r="C42" s="16" t="s">
        <v>46</v>
      </c>
      <c r="D42" s="16">
        <v>1</v>
      </c>
      <c r="E42" s="17">
        <v>170</v>
      </c>
      <c r="F42" s="5">
        <f>D42*E42*$E$1</f>
        <v>8.5</v>
      </c>
      <c r="G42" s="5">
        <f>E42*D42*1.15</f>
        <v>195.49999999999997</v>
      </c>
      <c r="H42" s="5">
        <f>G42+F42</f>
        <v>203.99999999999997</v>
      </c>
    </row>
    <row r="43" spans="1:8" ht="15">
      <c r="A43" s="19" t="s">
        <v>21</v>
      </c>
      <c r="C43" s="16" t="s">
        <v>79</v>
      </c>
      <c r="D43" s="16">
        <v>1</v>
      </c>
      <c r="E43" s="17">
        <v>170</v>
      </c>
      <c r="F43" s="5">
        <f>D43*E43*$E$1</f>
        <v>8.5</v>
      </c>
      <c r="G43" s="5">
        <f>E43*D43*1.15</f>
        <v>195.49999999999997</v>
      </c>
      <c r="H43" s="5">
        <f>G43+F43</f>
        <v>203.99999999999997</v>
      </c>
    </row>
    <row r="44" spans="1:8" ht="15">
      <c r="A44" s="19" t="s">
        <v>21</v>
      </c>
      <c r="C44" s="16" t="s">
        <v>80</v>
      </c>
      <c r="D44" s="16">
        <v>1</v>
      </c>
      <c r="E44" s="17">
        <v>170</v>
      </c>
      <c r="F44" s="5">
        <f>D44*E44*$E$1</f>
        <v>8.5</v>
      </c>
      <c r="G44" s="5">
        <f>E44*D44*1.15</f>
        <v>195.49999999999997</v>
      </c>
      <c r="H44" s="5">
        <f>G44+F44</f>
        <v>203.99999999999997</v>
      </c>
    </row>
    <row r="45" spans="1:8" ht="15">
      <c r="A45" s="19" t="s">
        <v>21</v>
      </c>
      <c r="C45" s="16" t="s">
        <v>81</v>
      </c>
      <c r="D45" s="16">
        <v>1</v>
      </c>
      <c r="E45" s="17">
        <v>170</v>
      </c>
      <c r="F45" s="5">
        <f>D45*E45*$E$1</f>
        <v>8.5</v>
      </c>
      <c r="G45" s="5">
        <f>E45*D45*1.15</f>
        <v>195.49999999999997</v>
      </c>
      <c r="H45" s="5">
        <f>G45+F45</f>
        <v>203.99999999999997</v>
      </c>
    </row>
    <row r="46" spans="1:8" ht="15">
      <c r="A46" s="19" t="s">
        <v>21</v>
      </c>
      <c r="C46" s="16" t="s">
        <v>82</v>
      </c>
      <c r="D46" s="16">
        <v>1</v>
      </c>
      <c r="E46" s="17">
        <v>170</v>
      </c>
      <c r="F46" s="5">
        <f>D46*E46*$E$1</f>
        <v>8.5</v>
      </c>
      <c r="G46" s="5">
        <f>E46*D46*1.15</f>
        <v>195.49999999999997</v>
      </c>
      <c r="H46" s="5">
        <f>G46+F46</f>
        <v>203.99999999999997</v>
      </c>
    </row>
    <row r="47" spans="1:10" ht="15">
      <c r="A47" s="19" t="s">
        <v>21</v>
      </c>
      <c r="C47" s="16" t="s">
        <v>83</v>
      </c>
      <c r="D47" s="16">
        <v>1</v>
      </c>
      <c r="E47" s="17">
        <v>170</v>
      </c>
      <c r="F47" s="5">
        <f>D47*E47*$E$1</f>
        <v>8.5</v>
      </c>
      <c r="G47" s="5">
        <f>E47*D47*1.15</f>
        <v>195.49999999999997</v>
      </c>
      <c r="H47" s="5">
        <f>G47+F47</f>
        <v>203.99999999999997</v>
      </c>
      <c r="J47">
        <f>(H48-J48)/1.15</f>
        <v>5730</v>
      </c>
    </row>
    <row r="48" spans="1:11" ht="15">
      <c r="A48" s="35"/>
      <c r="B48" s="11"/>
      <c r="C48" s="32"/>
      <c r="D48" s="32"/>
      <c r="E48" s="33"/>
      <c r="F48" s="34"/>
      <c r="G48" s="34"/>
      <c r="H48" s="34">
        <f>SUM(H21:H47)</f>
        <v>6876</v>
      </c>
      <c r="I48" s="11"/>
      <c r="J48" s="31">
        <f>SUM(F21:F47)</f>
        <v>286.5</v>
      </c>
      <c r="K48" s="31">
        <f>I48-H48</f>
        <v>-6876</v>
      </c>
    </row>
    <row r="49" spans="1:8" ht="15">
      <c r="A49" s="19" t="s">
        <v>94</v>
      </c>
      <c r="C49" s="16" t="s">
        <v>63</v>
      </c>
      <c r="D49" s="16">
        <v>1</v>
      </c>
      <c r="E49" s="17">
        <v>200</v>
      </c>
      <c r="F49" s="5">
        <f>D49*E49*$E$1</f>
        <v>10</v>
      </c>
      <c r="G49" s="5">
        <f>E49*D49*1.15</f>
        <v>229.99999999999997</v>
      </c>
      <c r="H49" s="5">
        <f>G49+F49</f>
        <v>239.99999999999997</v>
      </c>
    </row>
    <row r="50" spans="1:11" ht="15">
      <c r="A50" s="35"/>
      <c r="B50" s="11"/>
      <c r="C50" s="32"/>
      <c r="D50" s="32"/>
      <c r="E50" s="33"/>
      <c r="F50" s="34"/>
      <c r="G50" s="34"/>
      <c r="H50" s="34">
        <f>SUM(H49:H49)</f>
        <v>239.99999999999997</v>
      </c>
      <c r="I50" s="11"/>
      <c r="J50" s="11"/>
      <c r="K50" s="31">
        <f>I50-H50</f>
        <v>-239.99999999999997</v>
      </c>
    </row>
    <row r="51" spans="1:8" ht="15">
      <c r="A51" s="19" t="s">
        <v>91</v>
      </c>
      <c r="C51" s="16" t="s">
        <v>59</v>
      </c>
      <c r="D51" s="16">
        <v>1</v>
      </c>
      <c r="E51" s="17">
        <v>330</v>
      </c>
      <c r="F51" s="5">
        <f>D51*E51*$E$1</f>
        <v>16.5</v>
      </c>
      <c r="G51" s="5">
        <f>E51*D51*1.15</f>
        <v>379.49999999999994</v>
      </c>
      <c r="H51" s="5">
        <f>G51+F51</f>
        <v>395.99999999999994</v>
      </c>
    </row>
    <row r="52" spans="1:8" ht="15">
      <c r="A52" s="19" t="s">
        <v>91</v>
      </c>
      <c r="C52" s="16" t="s">
        <v>51</v>
      </c>
      <c r="D52" s="16">
        <v>1</v>
      </c>
      <c r="E52" s="17">
        <v>190</v>
      </c>
      <c r="F52" s="5">
        <f>D52*E52*$E$1</f>
        <v>9.5</v>
      </c>
      <c r="G52" s="5">
        <f>E52*D52*1.15</f>
        <v>218.49999999999997</v>
      </c>
      <c r="H52" s="5">
        <f>G52+F52</f>
        <v>227.99999999999997</v>
      </c>
    </row>
    <row r="53" spans="1:11" ht="15">
      <c r="A53" s="35"/>
      <c r="B53" s="11"/>
      <c r="C53" s="32"/>
      <c r="D53" s="32"/>
      <c r="E53" s="33"/>
      <c r="F53" s="34"/>
      <c r="G53" s="34"/>
      <c r="H53" s="34">
        <f>SUM(H51:H52)</f>
        <v>623.9999999999999</v>
      </c>
      <c r="I53" s="11"/>
      <c r="J53" s="11"/>
      <c r="K53" s="31">
        <f>I53-H53</f>
        <v>-623.9999999999999</v>
      </c>
    </row>
    <row r="54" spans="1:8" ht="15">
      <c r="A54" s="19" t="s">
        <v>93</v>
      </c>
      <c r="C54" s="16" t="s">
        <v>57</v>
      </c>
      <c r="D54" s="16">
        <v>1</v>
      </c>
      <c r="E54" s="17">
        <v>190</v>
      </c>
      <c r="F54" s="5">
        <f>D54*E54*$E$1</f>
        <v>9.5</v>
      </c>
      <c r="G54" s="5">
        <f>E54*D54*1.15</f>
        <v>218.49999999999997</v>
      </c>
      <c r="H54" s="5">
        <f>G54+F54</f>
        <v>227.99999999999997</v>
      </c>
    </row>
    <row r="55" spans="1:11" ht="15">
      <c r="A55" s="35"/>
      <c r="B55" s="11"/>
      <c r="C55" s="32"/>
      <c r="D55" s="32"/>
      <c r="E55" s="33"/>
      <c r="F55" s="34"/>
      <c r="G55" s="34"/>
      <c r="H55" s="34">
        <f>SUM(H54:H54)</f>
        <v>227.99999999999997</v>
      </c>
      <c r="I55" s="11"/>
      <c r="J55" s="11"/>
      <c r="K55" s="31">
        <f>I55-H55</f>
        <v>-227.99999999999997</v>
      </c>
    </row>
    <row r="56" spans="1:8" ht="15">
      <c r="A56" s="19" t="s">
        <v>42</v>
      </c>
      <c r="C56" s="16" t="s">
        <v>58</v>
      </c>
      <c r="D56" s="16">
        <v>1</v>
      </c>
      <c r="E56" s="17">
        <v>190</v>
      </c>
      <c r="F56" s="5">
        <f>D56*E56*$E$1</f>
        <v>9.5</v>
      </c>
      <c r="G56" s="5">
        <f>E56*D56*1.15</f>
        <v>218.49999999999997</v>
      </c>
      <c r="H56" s="5">
        <f>G56+F56</f>
        <v>227.99999999999997</v>
      </c>
    </row>
    <row r="57" spans="1:11" ht="15">
      <c r="A57" s="35"/>
      <c r="B57" s="11"/>
      <c r="C57" s="32"/>
      <c r="D57" s="32"/>
      <c r="E57" s="33"/>
      <c r="F57" s="34"/>
      <c r="G57" s="34"/>
      <c r="H57" s="34">
        <f>SUM(H56:H56)</f>
        <v>227.99999999999997</v>
      </c>
      <c r="I57" s="11"/>
      <c r="J57" s="11"/>
      <c r="K57" s="31">
        <f>I57-H57</f>
        <v>-227.99999999999997</v>
      </c>
    </row>
    <row r="58" spans="5:8" ht="15">
      <c r="E58" s="12"/>
      <c r="H58" s="12"/>
    </row>
  </sheetData>
  <sheetProtection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2011-06-02T13:07:49Z</cp:lastPrinted>
  <dcterms:created xsi:type="dcterms:W3CDTF">2010-07-14T04:16:13Z</dcterms:created>
  <dcterms:modified xsi:type="dcterms:W3CDTF">2011-07-07T07:37:19Z</dcterms:modified>
  <cp:category/>
  <cp:version/>
  <cp:contentType/>
  <cp:contentStatus/>
</cp:coreProperties>
</file>