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Лист1 (2)" sheetId="1" r:id="rId1"/>
  </sheets>
  <definedNames>
    <definedName name="_xlnm._FilterDatabase" localSheetId="0" hidden="1">'Лист1 (2)'!$A$4:$L$4</definedName>
  </definedNames>
  <calcPr fullCalcOnLoad="1"/>
</workbook>
</file>

<file path=xl/sharedStrings.xml><?xml version="1.0" encoding="utf-8"?>
<sst xmlns="http://schemas.openxmlformats.org/spreadsheetml/2006/main" count="96" uniqueCount="48">
  <si>
    <t>наименование</t>
  </si>
  <si>
    <t>размер</t>
  </si>
  <si>
    <t>кол-во</t>
  </si>
  <si>
    <t>цена без орга</t>
  </si>
  <si>
    <t>ТР</t>
  </si>
  <si>
    <t>сумма</t>
  </si>
  <si>
    <t>оплата</t>
  </si>
  <si>
    <t>сальдо</t>
  </si>
  <si>
    <t>коэф трансп расходов на 1рубль</t>
  </si>
  <si>
    <t>ник</t>
  </si>
  <si>
    <t>при</t>
  </si>
  <si>
    <t>104-110</t>
  </si>
  <si>
    <t>25-27</t>
  </si>
  <si>
    <t>116-122</t>
  </si>
  <si>
    <t>110-116</t>
  </si>
  <si>
    <t>ValenTina</t>
  </si>
  <si>
    <t>98-104</t>
  </si>
  <si>
    <t>28-31</t>
  </si>
  <si>
    <t>35-38</t>
  </si>
  <si>
    <t>86-92</t>
  </si>
  <si>
    <t>92-98</t>
  </si>
  <si>
    <t>Термоноски технострейч</t>
  </si>
  <si>
    <t>40-42</t>
  </si>
  <si>
    <t>24-26</t>
  </si>
  <si>
    <t>Mega DeGa</t>
  </si>
  <si>
    <t>Комбез сер дж+малина</t>
  </si>
  <si>
    <t>Комбез лаван+роза</t>
  </si>
  <si>
    <t>КАЛЬСОНЫ</t>
  </si>
  <si>
    <t>Термоноски техновул</t>
  </si>
  <si>
    <t>23-25</t>
  </si>
  <si>
    <t>КРАГИ серые</t>
  </si>
  <si>
    <t>М</t>
  </si>
  <si>
    <t>rivy</t>
  </si>
  <si>
    <t>Олюня</t>
  </si>
  <si>
    <t>Marina06861</t>
  </si>
  <si>
    <t>lubavasan</t>
  </si>
  <si>
    <t>ka2te</t>
  </si>
  <si>
    <t>НН</t>
  </si>
  <si>
    <t>OAG</t>
  </si>
  <si>
    <t>ducksun</t>
  </si>
  <si>
    <t>kurcheeva08@ngs.ru</t>
  </si>
  <si>
    <t>Шлем с хвост сирен</t>
  </si>
  <si>
    <t>45-47</t>
  </si>
  <si>
    <t>Комбез сер+зел</t>
  </si>
  <si>
    <t>Комбез жёл-ор.+хаки</t>
  </si>
  <si>
    <t>S</t>
  </si>
  <si>
    <t>Свитшот дымч ж</t>
  </si>
  <si>
    <t>с предыдущей сп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</si>
</sst>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33" borderId="0" xfId="0" applyFill="1" applyAlignment="1">
      <alignment/>
    </xf>
    <xf numFmtId="49" fontId="0" fillId="0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42" fillId="0" borderId="0" xfId="0" applyFont="1" applyFill="1" applyAlignment="1">
      <alignment/>
    </xf>
    <xf numFmtId="2" fontId="42" fillId="0" borderId="0" xfId="0" applyNumberFormat="1" applyFont="1" applyFill="1" applyAlignment="1">
      <alignment/>
    </xf>
    <xf numFmtId="2" fontId="42" fillId="0" borderId="0" xfId="0" applyNumberFormat="1" applyFont="1" applyAlignment="1">
      <alignment/>
    </xf>
    <xf numFmtId="0" fontId="21" fillId="0" borderId="0" xfId="0" applyFont="1" applyAlignment="1">
      <alignment/>
    </xf>
    <xf numFmtId="1" fontId="42" fillId="0" borderId="0" xfId="0" applyNumberFormat="1" applyFont="1" applyAlignment="1">
      <alignment/>
    </xf>
    <xf numFmtId="1" fontId="0" fillId="0" borderId="0" xfId="0" applyNumberFormat="1" applyAlignment="1">
      <alignment/>
    </xf>
    <xf numFmtId="165" fontId="0" fillId="33" borderId="0" xfId="0" applyNumberForma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ont="1" applyFill="1" applyAlignment="1">
      <alignment/>
    </xf>
    <xf numFmtId="2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22" fillId="34" borderId="0" xfId="0" applyFont="1" applyFill="1" applyAlignment="1">
      <alignment/>
    </xf>
    <xf numFmtId="1" fontId="0" fillId="34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1.421875" style="0" customWidth="1"/>
    <col min="2" max="2" width="3.00390625" style="18" customWidth="1"/>
    <col min="3" max="3" width="24.421875" style="18" customWidth="1"/>
    <col min="4" max="4" width="7.57421875" style="18" customWidth="1"/>
    <col min="5" max="5" width="3.8515625" style="18" customWidth="1"/>
    <col min="6" max="6" width="6.140625" style="0" customWidth="1"/>
    <col min="7" max="7" width="5.28125" style="0" customWidth="1"/>
    <col min="8" max="8" width="5.8515625" style="0" customWidth="1"/>
    <col min="9" max="9" width="5.8515625" style="9" customWidth="1"/>
    <col min="10" max="10" width="6.00390625" style="0" customWidth="1"/>
    <col min="11" max="11" width="18.140625" style="0" customWidth="1"/>
    <col min="12" max="12" width="7.28125" style="9" customWidth="1"/>
    <col min="13" max="13" width="11.28125" style="0" customWidth="1"/>
    <col min="14" max="14" width="9.140625" style="0" customWidth="1"/>
  </cols>
  <sheetData>
    <row r="1" spans="3:11" ht="15">
      <c r="C1" s="18" t="s">
        <v>8</v>
      </c>
      <c r="E1" s="2"/>
      <c r="G1" s="3">
        <v>0.0091</v>
      </c>
      <c r="H1" s="1"/>
      <c r="J1" s="1"/>
      <c r="K1" s="10"/>
    </row>
    <row r="2" spans="3:13" ht="15">
      <c r="C2" s="4"/>
      <c r="D2" s="4"/>
      <c r="E2" s="5"/>
      <c r="F2" s="6"/>
      <c r="G2" s="5"/>
      <c r="H2" s="5"/>
      <c r="I2" s="8"/>
      <c r="J2" s="7"/>
      <c r="K2" s="8"/>
      <c r="L2" s="8"/>
      <c r="M2" s="17"/>
    </row>
    <row r="3" spans="3:13" ht="15">
      <c r="C3" s="4"/>
      <c r="D3" s="4"/>
      <c r="E3" s="5"/>
      <c r="F3" s="6"/>
      <c r="G3" s="5"/>
      <c r="H3" s="5"/>
      <c r="I3" s="8"/>
      <c r="J3" s="7"/>
      <c r="K3" s="8"/>
      <c r="L3" s="8"/>
      <c r="M3" s="17"/>
    </row>
    <row r="4" spans="1:12" ht="15">
      <c r="A4" s="11" t="s">
        <v>9</v>
      </c>
      <c r="B4" s="18" t="s">
        <v>10</v>
      </c>
      <c r="C4" s="19" t="s">
        <v>0</v>
      </c>
      <c r="D4" s="18" t="s">
        <v>1</v>
      </c>
      <c r="E4" s="19" t="s">
        <v>2</v>
      </c>
      <c r="F4" s="12" t="s">
        <v>3</v>
      </c>
      <c r="G4" s="13" t="s">
        <v>4</v>
      </c>
      <c r="H4" s="13"/>
      <c r="I4" s="14" t="s">
        <v>5</v>
      </c>
      <c r="J4" s="15" t="s">
        <v>6</v>
      </c>
      <c r="K4" s="16"/>
      <c r="L4" s="14" t="s">
        <v>7</v>
      </c>
    </row>
    <row r="5" spans="1:11" ht="15">
      <c r="A5" t="s">
        <v>39</v>
      </c>
      <c r="B5"/>
      <c r="C5" t="s">
        <v>43</v>
      </c>
      <c r="D5" t="s">
        <v>16</v>
      </c>
      <c r="E5">
        <v>1</v>
      </c>
      <c r="F5">
        <v>3879</v>
      </c>
      <c r="G5" s="9">
        <f>F5*E5*$G$1</f>
        <v>35.2989</v>
      </c>
      <c r="H5">
        <f>E5*F5</f>
        <v>3879</v>
      </c>
      <c r="I5">
        <f>H5*1.1+G5</f>
        <v>4302.1989</v>
      </c>
      <c r="K5" s="9"/>
    </row>
    <row r="6" spans="1:12" ht="15">
      <c r="A6" s="20"/>
      <c r="B6" s="20"/>
      <c r="C6" s="20"/>
      <c r="D6" s="20"/>
      <c r="E6" s="20"/>
      <c r="F6" s="20"/>
      <c r="G6" s="21"/>
      <c r="H6" s="20"/>
      <c r="I6" s="20">
        <f>SUM(I5)</f>
        <v>4302.1989</v>
      </c>
      <c r="J6" s="20"/>
      <c r="K6" s="21"/>
      <c r="L6" s="21">
        <f>J6-I6</f>
        <v>-4302.1989</v>
      </c>
    </row>
    <row r="7" spans="1:9" ht="15">
      <c r="A7" t="s">
        <v>36</v>
      </c>
      <c r="B7"/>
      <c r="C7" t="s">
        <v>27</v>
      </c>
      <c r="D7" t="s">
        <v>20</v>
      </c>
      <c r="E7">
        <v>1</v>
      </c>
      <c r="F7">
        <v>711</v>
      </c>
      <c r="G7" s="9">
        <f>F7*E7*$G$1</f>
        <v>6.4701</v>
      </c>
      <c r="H7">
        <f>E7*F7</f>
        <v>711</v>
      </c>
      <c r="I7">
        <f>H7*1.1+G7</f>
        <v>788.5701</v>
      </c>
    </row>
    <row r="8" spans="1:9" ht="15">
      <c r="A8" t="s">
        <v>36</v>
      </c>
      <c r="B8"/>
      <c r="C8" t="s">
        <v>21</v>
      </c>
      <c r="D8" t="s">
        <v>12</v>
      </c>
      <c r="E8">
        <v>1</v>
      </c>
      <c r="F8">
        <v>297</v>
      </c>
      <c r="G8" s="9">
        <f>F8*E8*$G$1</f>
        <v>2.7027</v>
      </c>
      <c r="H8">
        <f>E8*F8</f>
        <v>297</v>
      </c>
      <c r="I8">
        <f>H8*1.1+G8</f>
        <v>329.40270000000004</v>
      </c>
    </row>
    <row r="9" spans="1:9" ht="15">
      <c r="A9" t="s">
        <v>36</v>
      </c>
      <c r="B9"/>
      <c r="C9" t="s">
        <v>21</v>
      </c>
      <c r="D9" t="s">
        <v>18</v>
      </c>
      <c r="E9">
        <v>1</v>
      </c>
      <c r="F9">
        <v>351</v>
      </c>
      <c r="G9" s="9">
        <f>F9*E9*$G$1</f>
        <v>3.1941</v>
      </c>
      <c r="H9">
        <f>E9*F9</f>
        <v>351</v>
      </c>
      <c r="I9">
        <f>H9*1.1+G9</f>
        <v>389.2941</v>
      </c>
    </row>
    <row r="10" spans="1:9" ht="15">
      <c r="A10" t="s">
        <v>36</v>
      </c>
      <c r="B10"/>
      <c r="C10" t="s">
        <v>21</v>
      </c>
      <c r="D10" t="s">
        <v>22</v>
      </c>
      <c r="E10">
        <v>1</v>
      </c>
      <c r="F10">
        <v>351</v>
      </c>
      <c r="G10" s="9">
        <f>F10*E10*$G$1</f>
        <v>3.1941</v>
      </c>
      <c r="H10">
        <f>E10*F10</f>
        <v>351</v>
      </c>
      <c r="I10">
        <f>H10*1.1+G10</f>
        <v>389.2941</v>
      </c>
    </row>
    <row r="11" spans="1:9" ht="15">
      <c r="A11" t="s">
        <v>36</v>
      </c>
      <c r="B11"/>
      <c r="C11" t="s">
        <v>46</v>
      </c>
      <c r="D11" t="s">
        <v>45</v>
      </c>
      <c r="E11">
        <v>1</v>
      </c>
      <c r="F11">
        <v>891</v>
      </c>
      <c r="G11" s="9">
        <f>F11*E11*$G$1</f>
        <v>8.1081</v>
      </c>
      <c r="H11">
        <f>E11*F11</f>
        <v>891</v>
      </c>
      <c r="I11">
        <f>H11*1.1+G11</f>
        <v>988.2081000000001</v>
      </c>
    </row>
    <row r="12" spans="1:12" ht="15">
      <c r="A12" s="20"/>
      <c r="B12" s="20"/>
      <c r="C12" s="20"/>
      <c r="D12" s="20"/>
      <c r="E12" s="20"/>
      <c r="F12" s="20"/>
      <c r="G12" s="21"/>
      <c r="H12" s="20"/>
      <c r="I12" s="20">
        <f>SUM(I7:I11)</f>
        <v>2884.7691000000004</v>
      </c>
      <c r="J12" s="20"/>
      <c r="K12" s="21"/>
      <c r="L12" s="21">
        <f>J12-I12</f>
        <v>-2884.7691000000004</v>
      </c>
    </row>
    <row r="13" spans="1:9" ht="15">
      <c r="A13" t="s">
        <v>40</v>
      </c>
      <c r="B13"/>
      <c r="C13" t="s">
        <v>30</v>
      </c>
      <c r="D13" t="s">
        <v>31</v>
      </c>
      <c r="E13">
        <v>2</v>
      </c>
      <c r="F13">
        <v>477</v>
      </c>
      <c r="G13" s="9">
        <f>F13*E13*$G$1</f>
        <v>8.6814</v>
      </c>
      <c r="H13">
        <f>E13*F13</f>
        <v>954</v>
      </c>
      <c r="I13">
        <f>H13*1.1+G13</f>
        <v>1058.0814</v>
      </c>
    </row>
    <row r="14" spans="1:9" ht="15">
      <c r="A14" t="s">
        <v>40</v>
      </c>
      <c r="B14"/>
      <c r="C14" t="s">
        <v>21</v>
      </c>
      <c r="D14" t="s">
        <v>17</v>
      </c>
      <c r="E14">
        <v>2</v>
      </c>
      <c r="F14">
        <v>297</v>
      </c>
      <c r="G14" s="9">
        <f>F14*E14*$G$1</f>
        <v>5.4054</v>
      </c>
      <c r="H14">
        <f>E14*F14</f>
        <v>594</v>
      </c>
      <c r="I14">
        <f>H14*1.1+G14</f>
        <v>658.8054000000001</v>
      </c>
    </row>
    <row r="15" spans="1:12" ht="15">
      <c r="A15" s="20"/>
      <c r="B15" s="20"/>
      <c r="C15" s="20"/>
      <c r="D15" s="20"/>
      <c r="E15" s="20"/>
      <c r="F15" s="20"/>
      <c r="G15" s="21"/>
      <c r="H15" s="20"/>
      <c r="I15" s="20">
        <f>SUM(I13:I14)</f>
        <v>1716.8868000000002</v>
      </c>
      <c r="J15" s="20"/>
      <c r="K15" s="21"/>
      <c r="L15" s="21">
        <f>J15-I15</f>
        <v>-1716.8868000000002</v>
      </c>
    </row>
    <row r="16" spans="1:9" ht="15">
      <c r="A16" t="s">
        <v>35</v>
      </c>
      <c r="B16"/>
      <c r="C16" t="s">
        <v>27</v>
      </c>
      <c r="D16" t="s">
        <v>20</v>
      </c>
      <c r="E16">
        <v>1</v>
      </c>
      <c r="F16">
        <v>711</v>
      </c>
      <c r="G16" s="9">
        <f>F16*E16*$G$1</f>
        <v>6.4701</v>
      </c>
      <c r="H16">
        <f>E16*F16</f>
        <v>711</v>
      </c>
      <c r="I16">
        <f>H16*1.1+G16</f>
        <v>788.5701</v>
      </c>
    </row>
    <row r="17" spans="1:9" ht="15">
      <c r="A17" t="s">
        <v>35</v>
      </c>
      <c r="B17"/>
      <c r="C17" t="s">
        <v>28</v>
      </c>
      <c r="D17" t="s">
        <v>23</v>
      </c>
      <c r="E17">
        <v>1</v>
      </c>
      <c r="F17">
        <v>315</v>
      </c>
      <c r="G17" s="9">
        <f>F17*E17*$G$1</f>
        <v>2.8665000000000003</v>
      </c>
      <c r="H17">
        <f>E17*F17</f>
        <v>315</v>
      </c>
      <c r="I17">
        <f>H17*1.1+G17</f>
        <v>349.3665</v>
      </c>
    </row>
    <row r="18" spans="1:9" ht="15">
      <c r="A18" t="s">
        <v>35</v>
      </c>
      <c r="B18"/>
      <c r="C18" t="s">
        <v>21</v>
      </c>
      <c r="D18" t="s">
        <v>12</v>
      </c>
      <c r="E18">
        <v>1</v>
      </c>
      <c r="F18">
        <v>297</v>
      </c>
      <c r="G18" s="9">
        <f>F18*E18*$G$1</f>
        <v>2.7027</v>
      </c>
      <c r="H18">
        <f>E18*F18</f>
        <v>297</v>
      </c>
      <c r="I18">
        <f>H18*1.1+G18</f>
        <v>329.40270000000004</v>
      </c>
    </row>
    <row r="19" spans="1:9" ht="15">
      <c r="A19" t="s">
        <v>35</v>
      </c>
      <c r="B19"/>
      <c r="C19" t="s">
        <v>21</v>
      </c>
      <c r="D19" t="s">
        <v>18</v>
      </c>
      <c r="E19">
        <v>1</v>
      </c>
      <c r="F19">
        <v>351</v>
      </c>
      <c r="G19" s="9">
        <f>F19*E19*$G$1</f>
        <v>3.1941</v>
      </c>
      <c r="H19">
        <f>E19*F19</f>
        <v>351</v>
      </c>
      <c r="I19">
        <f>H19*1.1+G19</f>
        <v>389.2941</v>
      </c>
    </row>
    <row r="20" spans="1:9" ht="15">
      <c r="A20" t="s">
        <v>35</v>
      </c>
      <c r="B20"/>
      <c r="C20" t="s">
        <v>30</v>
      </c>
      <c r="D20" t="s">
        <v>31</v>
      </c>
      <c r="E20">
        <v>1</v>
      </c>
      <c r="F20">
        <v>477</v>
      </c>
      <c r="G20" s="9">
        <f>F20*E20*$G$1</f>
        <v>4.3407</v>
      </c>
      <c r="H20">
        <f>E20*F20</f>
        <v>477</v>
      </c>
      <c r="I20">
        <f>H20*1.1+G20</f>
        <v>529.0407</v>
      </c>
    </row>
    <row r="21" spans="1:9" ht="15">
      <c r="A21" t="s">
        <v>35</v>
      </c>
      <c r="B21"/>
      <c r="C21" t="s">
        <v>43</v>
      </c>
      <c r="D21" t="s">
        <v>16</v>
      </c>
      <c r="E21">
        <v>1</v>
      </c>
      <c r="F21">
        <v>3879</v>
      </c>
      <c r="G21" s="9">
        <f>F21*E21*$G$1</f>
        <v>35.2989</v>
      </c>
      <c r="H21">
        <f>E21*F21</f>
        <v>3879</v>
      </c>
      <c r="I21">
        <f>H21*1.1+G21</f>
        <v>4302.1989</v>
      </c>
    </row>
    <row r="22" spans="1:9" ht="15">
      <c r="A22" t="s">
        <v>35</v>
      </c>
      <c r="B22"/>
      <c r="C22" t="s">
        <v>44</v>
      </c>
      <c r="D22" t="s">
        <v>20</v>
      </c>
      <c r="E22">
        <v>1</v>
      </c>
      <c r="F22">
        <v>3357</v>
      </c>
      <c r="G22" s="9">
        <f>F22*E22*$G$1</f>
        <v>30.5487</v>
      </c>
      <c r="H22">
        <f>E22*F22</f>
        <v>3357</v>
      </c>
      <c r="I22">
        <f>H22*1.1+G22</f>
        <v>3723.2487</v>
      </c>
    </row>
    <row r="23" spans="1:9" ht="15">
      <c r="A23" t="s">
        <v>35</v>
      </c>
      <c r="B23"/>
      <c r="C23" t="s">
        <v>21</v>
      </c>
      <c r="D23" t="s">
        <v>18</v>
      </c>
      <c r="E23">
        <v>1</v>
      </c>
      <c r="F23">
        <v>351</v>
      </c>
      <c r="G23" s="9">
        <f>F23*E23*$G$1</f>
        <v>3.1941</v>
      </c>
      <c r="H23">
        <f>E23*F23</f>
        <v>351</v>
      </c>
      <c r="I23">
        <f>H23*1.1+G23</f>
        <v>389.2941</v>
      </c>
    </row>
    <row r="24" spans="1:12" ht="15">
      <c r="A24" s="20"/>
      <c r="B24" s="20"/>
      <c r="C24" s="20"/>
      <c r="D24" s="20"/>
      <c r="E24" s="20"/>
      <c r="F24" s="20"/>
      <c r="G24" s="21"/>
      <c r="H24" s="20"/>
      <c r="I24" s="20">
        <f>SUM(I16:I23)</f>
        <v>10800.415799999999</v>
      </c>
      <c r="J24" s="20"/>
      <c r="K24" s="21"/>
      <c r="L24" s="21">
        <f>J24-I24</f>
        <v>-10800.415799999999</v>
      </c>
    </row>
    <row r="25" spans="1:9" ht="15">
      <c r="A25" t="s">
        <v>34</v>
      </c>
      <c r="B25"/>
      <c r="C25" t="s">
        <v>27</v>
      </c>
      <c r="D25" t="s">
        <v>19</v>
      </c>
      <c r="E25">
        <v>1</v>
      </c>
      <c r="F25">
        <v>711</v>
      </c>
      <c r="G25" s="9">
        <f>F25*E25*$G$1</f>
        <v>6.4701</v>
      </c>
      <c r="H25">
        <f>E25*F25</f>
        <v>711</v>
      </c>
      <c r="I25">
        <f>H25*1.1+G25</f>
        <v>788.5701</v>
      </c>
    </row>
    <row r="26" spans="1:9" ht="15">
      <c r="A26" t="s">
        <v>34</v>
      </c>
      <c r="B26"/>
      <c r="C26" t="s">
        <v>21</v>
      </c>
      <c r="D26" t="s">
        <v>29</v>
      </c>
      <c r="E26">
        <v>1</v>
      </c>
      <c r="F26">
        <v>297</v>
      </c>
      <c r="G26" s="9">
        <f>F26*E26*$G$1</f>
        <v>2.7027</v>
      </c>
      <c r="H26">
        <f>E26*F26</f>
        <v>297</v>
      </c>
      <c r="I26">
        <f>H26*1.1+G26</f>
        <v>329.40270000000004</v>
      </c>
    </row>
    <row r="27" spans="1:12" ht="15">
      <c r="A27" s="20"/>
      <c r="B27" s="20"/>
      <c r="C27" s="20"/>
      <c r="D27" s="20"/>
      <c r="E27" s="20"/>
      <c r="F27" s="20"/>
      <c r="G27" s="21"/>
      <c r="H27" s="20"/>
      <c r="I27" s="20">
        <f>SUM(I25:I26)</f>
        <v>1117.9728</v>
      </c>
      <c r="J27" s="20"/>
      <c r="K27" s="21"/>
      <c r="L27" s="21">
        <f>J27-I27</f>
        <v>-1117.9728</v>
      </c>
    </row>
    <row r="28" spans="1:9" ht="15">
      <c r="A28" t="s">
        <v>24</v>
      </c>
      <c r="B28"/>
      <c r="C28" t="s">
        <v>27</v>
      </c>
      <c r="D28" t="s">
        <v>16</v>
      </c>
      <c r="E28">
        <v>1</v>
      </c>
      <c r="F28">
        <v>711</v>
      </c>
      <c r="G28" s="9">
        <f>F28*E28*$G$1</f>
        <v>6.4701</v>
      </c>
      <c r="H28">
        <f>E28*F28</f>
        <v>711</v>
      </c>
      <c r="I28">
        <f>H28*1.1+G28</f>
        <v>788.5701</v>
      </c>
    </row>
    <row r="29" spans="1:9" ht="15">
      <c r="A29" t="s">
        <v>24</v>
      </c>
      <c r="B29"/>
      <c r="C29" t="s">
        <v>21</v>
      </c>
      <c r="D29" t="s">
        <v>12</v>
      </c>
      <c r="E29">
        <v>1</v>
      </c>
      <c r="F29">
        <v>297</v>
      </c>
      <c r="G29" s="9">
        <f>F29*E29*$G$1</f>
        <v>2.7027</v>
      </c>
      <c r="H29">
        <f>E29*F29</f>
        <v>297</v>
      </c>
      <c r="I29">
        <f>H29*1.1+G29</f>
        <v>329.40270000000004</v>
      </c>
    </row>
    <row r="30" spans="1:12" ht="15">
      <c r="A30" s="20"/>
      <c r="B30" s="20"/>
      <c r="C30" s="20"/>
      <c r="D30" s="20"/>
      <c r="E30" s="20"/>
      <c r="F30" s="20"/>
      <c r="G30" s="21"/>
      <c r="H30" s="20"/>
      <c r="I30" s="20">
        <f>SUM(I28:I29)</f>
        <v>1117.9728</v>
      </c>
      <c r="J30" s="20">
        <v>2260</v>
      </c>
      <c r="K30" s="21" t="s">
        <v>47</v>
      </c>
      <c r="L30" s="21">
        <f>J30-I30</f>
        <v>1142.0272</v>
      </c>
    </row>
    <row r="31" spans="1:9" ht="15">
      <c r="A31" t="s">
        <v>38</v>
      </c>
      <c r="B31"/>
      <c r="C31" t="s">
        <v>41</v>
      </c>
      <c r="D31" t="s">
        <v>31</v>
      </c>
      <c r="E31">
        <v>1</v>
      </c>
      <c r="F31">
        <v>684</v>
      </c>
      <c r="G31" s="9">
        <f>F31*E31*$G$1</f>
        <v>6.2244</v>
      </c>
      <c r="H31">
        <f>E31*F31</f>
        <v>684</v>
      </c>
      <c r="I31">
        <f>H31*1.1+G31</f>
        <v>758.6244</v>
      </c>
    </row>
    <row r="32" spans="1:9" ht="15">
      <c r="A32" t="s">
        <v>38</v>
      </c>
      <c r="B32"/>
      <c r="C32" t="s">
        <v>21</v>
      </c>
      <c r="D32" t="s">
        <v>42</v>
      </c>
      <c r="E32">
        <v>1</v>
      </c>
      <c r="F32">
        <v>351</v>
      </c>
      <c r="G32" s="9">
        <f>F32*E32*$G$1</f>
        <v>3.1941</v>
      </c>
      <c r="H32">
        <f>E32*F32</f>
        <v>351</v>
      </c>
      <c r="I32">
        <f>H32*1.1+G32</f>
        <v>389.2941</v>
      </c>
    </row>
    <row r="33" spans="1:12" ht="15">
      <c r="A33" s="20"/>
      <c r="B33" s="20"/>
      <c r="C33" s="20"/>
      <c r="D33" s="20"/>
      <c r="E33" s="20"/>
      <c r="F33" s="20"/>
      <c r="G33" s="21"/>
      <c r="H33" s="20"/>
      <c r="I33" s="20">
        <f>SUM(I31:I32)</f>
        <v>1147.9185</v>
      </c>
      <c r="J33" s="20"/>
      <c r="K33" s="21"/>
      <c r="L33" s="21">
        <f>J33-I33</f>
        <v>-1147.9185</v>
      </c>
    </row>
    <row r="34" spans="1:9" ht="15">
      <c r="A34" t="s">
        <v>32</v>
      </c>
      <c r="B34"/>
      <c r="C34" t="s">
        <v>25</v>
      </c>
      <c r="D34" t="s">
        <v>16</v>
      </c>
      <c r="E34">
        <v>1</v>
      </c>
      <c r="F34">
        <v>3357</v>
      </c>
      <c r="G34" s="9">
        <f>F34*E34*$G$1</f>
        <v>30.5487</v>
      </c>
      <c r="H34">
        <f>E34*F34</f>
        <v>3357</v>
      </c>
      <c r="I34">
        <f>H34*1.1+G34</f>
        <v>3723.2487</v>
      </c>
    </row>
    <row r="35" spans="1:9" ht="15">
      <c r="A35" t="s">
        <v>32</v>
      </c>
      <c r="B35"/>
      <c r="C35" t="s">
        <v>27</v>
      </c>
      <c r="D35" t="s">
        <v>20</v>
      </c>
      <c r="E35">
        <v>1</v>
      </c>
      <c r="F35">
        <v>711</v>
      </c>
      <c r="G35" s="9">
        <f>F35*E35*$G$1</f>
        <v>6.4701</v>
      </c>
      <c r="H35">
        <f>E35*F35</f>
        <v>711</v>
      </c>
      <c r="I35">
        <f>H35*1.1+G35</f>
        <v>788.5701</v>
      </c>
    </row>
    <row r="36" spans="1:12" ht="15">
      <c r="A36" s="20"/>
      <c r="B36" s="20"/>
      <c r="C36" s="20"/>
      <c r="D36" s="20"/>
      <c r="E36" s="20"/>
      <c r="F36" s="20"/>
      <c r="G36" s="21"/>
      <c r="H36" s="20"/>
      <c r="I36" s="20">
        <f>SUM(I34:I35)</f>
        <v>4511.8188</v>
      </c>
      <c r="J36" s="20"/>
      <c r="K36" s="21"/>
      <c r="L36" s="21">
        <f>J36-I36</f>
        <v>-4511.8188</v>
      </c>
    </row>
    <row r="37" spans="1:9" ht="15">
      <c r="A37" t="s">
        <v>15</v>
      </c>
      <c r="B37"/>
      <c r="C37" t="s">
        <v>28</v>
      </c>
      <c r="D37" t="s">
        <v>23</v>
      </c>
      <c r="E37">
        <v>1</v>
      </c>
      <c r="F37">
        <v>315</v>
      </c>
      <c r="G37" s="9">
        <f>F37*E37*$G$1</f>
        <v>2.8665000000000003</v>
      </c>
      <c r="H37">
        <f>E37*F37</f>
        <v>315</v>
      </c>
      <c r="I37">
        <f>H37*1.1+G37</f>
        <v>349.3665</v>
      </c>
    </row>
    <row r="38" spans="1:12" ht="15">
      <c r="A38" s="20"/>
      <c r="B38" s="20"/>
      <c r="C38" s="20"/>
      <c r="D38" s="20"/>
      <c r="E38" s="20"/>
      <c r="F38" s="20"/>
      <c r="G38" s="21"/>
      <c r="H38" s="20"/>
      <c r="I38" s="20">
        <f>SUM(I37:I37)</f>
        <v>349.3665</v>
      </c>
      <c r="J38" s="20"/>
      <c r="K38" s="21"/>
      <c r="L38" s="21">
        <f>J38-I38</f>
        <v>-349.3665</v>
      </c>
    </row>
    <row r="39" spans="1:9" ht="15">
      <c r="A39" t="s">
        <v>37</v>
      </c>
      <c r="B39"/>
      <c r="C39" t="s">
        <v>27</v>
      </c>
      <c r="D39" t="s">
        <v>13</v>
      </c>
      <c r="E39">
        <v>1</v>
      </c>
      <c r="F39">
        <v>711</v>
      </c>
      <c r="G39" s="9">
        <f>F39*E39*$G$1</f>
        <v>6.4701</v>
      </c>
      <c r="H39">
        <f>E39*F39</f>
        <v>711</v>
      </c>
      <c r="I39">
        <f>H39*1.1+G39</f>
        <v>788.5701</v>
      </c>
    </row>
    <row r="40" spans="1:12" ht="15">
      <c r="A40" s="20"/>
      <c r="B40" s="20"/>
      <c r="C40" s="20"/>
      <c r="D40" s="20"/>
      <c r="E40" s="20"/>
      <c r="F40" s="20"/>
      <c r="G40" s="21"/>
      <c r="H40" s="20"/>
      <c r="I40" s="20">
        <f>SUM(I39:I39)</f>
        <v>788.5701</v>
      </c>
      <c r="J40" s="20"/>
      <c r="K40" s="21"/>
      <c r="L40" s="21">
        <f>J40-I40</f>
        <v>-788.5701</v>
      </c>
    </row>
    <row r="41" spans="1:9" ht="15">
      <c r="A41" t="s">
        <v>33</v>
      </c>
      <c r="B41"/>
      <c r="C41" t="s">
        <v>26</v>
      </c>
      <c r="D41" t="s">
        <v>14</v>
      </c>
      <c r="E41">
        <v>1</v>
      </c>
      <c r="F41">
        <v>4014</v>
      </c>
      <c r="G41" s="9">
        <f>F41*E41*$G$1</f>
        <v>36.5274</v>
      </c>
      <c r="H41">
        <f>E41*F41</f>
        <v>4014</v>
      </c>
      <c r="I41">
        <f>H41*1.1+G41</f>
        <v>4451.9274000000005</v>
      </c>
    </row>
    <row r="42" spans="1:9" ht="15">
      <c r="A42" t="s">
        <v>33</v>
      </c>
      <c r="B42"/>
      <c r="C42" t="s">
        <v>27</v>
      </c>
      <c r="D42" t="s">
        <v>11</v>
      </c>
      <c r="E42">
        <v>1</v>
      </c>
      <c r="F42">
        <v>711</v>
      </c>
      <c r="G42" s="9">
        <f>F42*E42*$G$1</f>
        <v>6.4701</v>
      </c>
      <c r="H42">
        <f>E42*F42</f>
        <v>711</v>
      </c>
      <c r="I42">
        <f>H42*1.1+G42</f>
        <v>788.5701</v>
      </c>
    </row>
    <row r="43" spans="1:12" ht="15">
      <c r="A43" s="20"/>
      <c r="B43" s="20"/>
      <c r="C43" s="20"/>
      <c r="D43" s="20"/>
      <c r="E43" s="20"/>
      <c r="F43" s="20"/>
      <c r="G43" s="21"/>
      <c r="H43" s="20"/>
      <c r="I43" s="20">
        <f>SUM(I41:I42)</f>
        <v>5240.4975</v>
      </c>
      <c r="J43" s="20"/>
      <c r="K43" s="21"/>
      <c r="L43" s="21">
        <f>J43-I43</f>
        <v>-5240.4975</v>
      </c>
    </row>
    <row r="44" spans="7:10" ht="15">
      <c r="G44" s="9"/>
      <c r="H44" s="9"/>
      <c r="J44" s="9"/>
    </row>
  </sheetData>
  <sheetProtection/>
  <autoFilter ref="A4:L4"/>
  <printOptions/>
  <pageMargins left="0.2362204724409449" right="0.2362204724409449" top="0.2362204724409449" bottom="0.2362204724409449" header="0.3149606299212598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2012-05-11T15:02:53Z</cp:lastPrinted>
  <dcterms:created xsi:type="dcterms:W3CDTF">2011-07-04T07:27:42Z</dcterms:created>
  <dcterms:modified xsi:type="dcterms:W3CDTF">2012-09-24T15:01:56Z</dcterms:modified>
  <cp:category/>
  <cp:version/>
  <cp:contentType/>
  <cp:contentStatus/>
</cp:coreProperties>
</file>