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(2)'!$A$4:$K$55</definedName>
  </definedNames>
  <calcPr fullCalcOnLoad="1"/>
</workbook>
</file>

<file path=xl/sharedStrings.xml><?xml version="1.0" encoding="utf-8"?>
<sst xmlns="http://schemas.openxmlformats.org/spreadsheetml/2006/main" count="117" uniqueCount="53">
  <si>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</si>
  <si>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</si>
  <si>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</si>
  <si>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</si>
  <si>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</si>
  <si>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</si>
  <si>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</si>
  <si>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</si>
  <si>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</si>
  <si>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ник</t>
  </si>
  <si>
    <t>при</t>
  </si>
  <si>
    <t>104-110</t>
  </si>
  <si>
    <t>25-27</t>
  </si>
  <si>
    <t>116-122</t>
  </si>
  <si>
    <t>110-116</t>
  </si>
  <si>
    <t>ValenTina</t>
  </si>
  <si>
    <t>98-104</t>
  </si>
  <si>
    <t>28-31</t>
  </si>
  <si>
    <t>35-38</t>
  </si>
  <si>
    <t>86-92</t>
  </si>
  <si>
    <t>92-98</t>
  </si>
  <si>
    <t>Термоноски технострейч</t>
  </si>
  <si>
    <t>40-42</t>
  </si>
  <si>
    <t>24-26</t>
  </si>
  <si>
    <t>Mega DeGa</t>
  </si>
  <si>
    <t>Комбез сер дж+малина</t>
  </si>
  <si>
    <t>Комбез лаван+роза</t>
  </si>
  <si>
    <t>КАЛЬСОНЫ</t>
  </si>
  <si>
    <t>Термоноски техновул</t>
  </si>
  <si>
    <t>23-25</t>
  </si>
  <si>
    <t>КРАГИ серые</t>
  </si>
  <si>
    <t>М</t>
  </si>
  <si>
    <t>rivy</t>
  </si>
  <si>
    <t>Олюня</t>
  </si>
  <si>
    <t>Marina06861</t>
  </si>
  <si>
    <t>lubavasan</t>
  </si>
  <si>
    <t>ka2te</t>
  </si>
  <si>
    <t>НН</t>
  </si>
  <si>
    <t>OAG</t>
  </si>
  <si>
    <t>ducksun</t>
  </si>
  <si>
    <t>kurcheeva08@ngs.ru</t>
  </si>
  <si>
    <t>Шлем с хвост сирен</t>
  </si>
  <si>
    <t>45-47</t>
  </si>
  <si>
    <t>Комбез сер+зел</t>
  </si>
  <si>
    <t>Комбез жёл-ор.+хаки</t>
  </si>
  <si>
    <t>S</t>
  </si>
  <si>
    <t>Свитшот дымч ж</t>
  </si>
  <si>
    <t>ElenaM</t>
  </si>
  <si>
    <t>Свитшот коралл</t>
  </si>
  <si>
    <t>poly</t>
  </si>
  <si>
    <t>38-40</t>
  </si>
  <si>
    <t>KsUShiK</t>
  </si>
  <si>
    <t>Свитшот морская волна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</si>
</sst>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" fontId="4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4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20">
      <selection activeCell="C57" sqref="C57"/>
    </sheetView>
  </sheetViews>
  <sheetFormatPr defaultColWidth="9.140625" defaultRowHeight="15"/>
  <cols>
    <col min="1" max="1" width="11.421875" style="4" customWidth="1"/>
    <col min="2" max="2" width="3.00390625" style="4" customWidth="1"/>
    <col min="3" max="3" width="24.421875" style="4" customWidth="1"/>
    <col min="4" max="4" width="7.57421875" style="4" customWidth="1"/>
    <col min="5" max="5" width="3.8515625" style="4" customWidth="1"/>
    <col min="6" max="6" width="6.140625" style="6" customWidth="1"/>
    <col min="7" max="7" width="5.28125" style="4" customWidth="1"/>
    <col min="8" max="8" width="5.8515625" style="4" customWidth="1"/>
    <col min="9" max="9" width="5.8515625" style="6" customWidth="1"/>
    <col min="10" max="10" width="6.00390625" style="4" customWidth="1"/>
    <col min="11" max="11" width="7.28125" style="6" customWidth="1"/>
    <col min="12" max="16384" width="9.140625" style="4" customWidth="1"/>
  </cols>
  <sheetData>
    <row r="1" spans="3:7" ht="15">
      <c r="C1" s="4" t="s">
        <v>8</v>
      </c>
      <c r="E1" s="1"/>
      <c r="G1" s="7">
        <v>0.00767</v>
      </c>
    </row>
    <row r="2" spans="3:11" ht="15">
      <c r="C2" s="2"/>
      <c r="D2" s="2"/>
      <c r="E2" s="3"/>
      <c r="F2" s="8"/>
      <c r="G2" s="3"/>
      <c r="H2" s="3"/>
      <c r="I2" s="8"/>
      <c r="J2" s="9"/>
      <c r="K2" s="8"/>
    </row>
    <row r="3" spans="3:11" ht="15">
      <c r="C3" s="2"/>
      <c r="D3" s="2"/>
      <c r="E3" s="3"/>
      <c r="F3" s="8"/>
      <c r="G3" s="3"/>
      <c r="H3" s="3"/>
      <c r="I3" s="8"/>
      <c r="J3" s="9"/>
      <c r="K3" s="8"/>
    </row>
    <row r="4" spans="1:11" ht="15">
      <c r="A4" s="4" t="s">
        <v>9</v>
      </c>
      <c r="B4" s="4" t="s">
        <v>10</v>
      </c>
      <c r="C4" s="5" t="s">
        <v>0</v>
      </c>
      <c r="D4" s="4" t="s">
        <v>1</v>
      </c>
      <c r="E4" s="5" t="s">
        <v>2</v>
      </c>
      <c r="F4" s="10" t="s">
        <v>3</v>
      </c>
      <c r="G4" s="11" t="s">
        <v>4</v>
      </c>
      <c r="H4" s="11"/>
      <c r="I4" s="6" t="s">
        <v>5</v>
      </c>
      <c r="J4" s="12" t="s">
        <v>6</v>
      </c>
      <c r="K4" s="6" t="s">
        <v>7</v>
      </c>
    </row>
    <row r="5" spans="1:9" ht="15">
      <c r="A5" s="4" t="s">
        <v>39</v>
      </c>
      <c r="C5" s="4" t="s">
        <v>43</v>
      </c>
      <c r="D5" s="4" t="s">
        <v>16</v>
      </c>
      <c r="E5" s="4">
        <v>1</v>
      </c>
      <c r="F5" s="6">
        <v>3663.5</v>
      </c>
      <c r="G5" s="6">
        <f>F5*E5*$G$1</f>
        <v>28.099045</v>
      </c>
      <c r="H5" s="4">
        <f>E5*F5</f>
        <v>3663.5</v>
      </c>
      <c r="I5" s="6">
        <f>H5*1.1+G5</f>
        <v>4057.9490450000003</v>
      </c>
    </row>
    <row r="6" spans="1:11" ht="15">
      <c r="A6" s="13"/>
      <c r="B6" s="13"/>
      <c r="C6" s="13"/>
      <c r="D6" s="13"/>
      <c r="E6" s="13"/>
      <c r="F6" s="14"/>
      <c r="G6" s="14"/>
      <c r="H6" s="13"/>
      <c r="I6" s="14">
        <f>SUM(I5)</f>
        <v>4057.9490450000003</v>
      </c>
      <c r="J6" s="15">
        <f>4100+202</f>
        <v>4302</v>
      </c>
      <c r="K6" s="14">
        <f>J6-I6</f>
        <v>244.0509549999997</v>
      </c>
    </row>
    <row r="7" spans="1:9" ht="15">
      <c r="A7" s="4" t="s">
        <v>36</v>
      </c>
      <c r="C7" s="4" t="s">
        <v>27</v>
      </c>
      <c r="D7" s="4" t="s">
        <v>20</v>
      </c>
      <c r="E7" s="4">
        <v>1</v>
      </c>
      <c r="F7" s="6">
        <v>671.5</v>
      </c>
      <c r="G7" s="6">
        <f>F7*E7*$G$1</f>
        <v>5.150405</v>
      </c>
      <c r="H7" s="4">
        <f>E7*F7</f>
        <v>671.5</v>
      </c>
      <c r="I7" s="6">
        <f>H7*1.1+G7</f>
        <v>743.8004050000001</v>
      </c>
    </row>
    <row r="8" spans="1:9" ht="15">
      <c r="A8" s="4" t="s">
        <v>36</v>
      </c>
      <c r="C8" s="4" t="s">
        <v>21</v>
      </c>
      <c r="D8" s="4" t="s">
        <v>12</v>
      </c>
      <c r="E8" s="4">
        <v>1</v>
      </c>
      <c r="F8" s="6">
        <v>280.5</v>
      </c>
      <c r="G8" s="6">
        <f>F8*E8*$G$1</f>
        <v>2.1514349999999998</v>
      </c>
      <c r="H8" s="4">
        <f>E8*F8</f>
        <v>280.5</v>
      </c>
      <c r="I8" s="6">
        <f>H8*1.1+G8</f>
        <v>310.701435</v>
      </c>
    </row>
    <row r="9" spans="1:9" ht="15">
      <c r="A9" s="4" t="s">
        <v>36</v>
      </c>
      <c r="C9" s="4" t="s">
        <v>21</v>
      </c>
      <c r="D9" s="4" t="s">
        <v>18</v>
      </c>
      <c r="E9" s="4">
        <v>1</v>
      </c>
      <c r="F9" s="6">
        <v>331.5</v>
      </c>
      <c r="G9" s="6">
        <f>F9*E9*$G$1</f>
        <v>2.542605</v>
      </c>
      <c r="H9" s="4">
        <f>E9*F9</f>
        <v>331.5</v>
      </c>
      <c r="I9" s="6">
        <f>H9*1.1+G9</f>
        <v>367.192605</v>
      </c>
    </row>
    <row r="10" spans="1:9" ht="15">
      <c r="A10" s="4" t="s">
        <v>36</v>
      </c>
      <c r="C10" s="4" t="s">
        <v>21</v>
      </c>
      <c r="D10" s="4" t="s">
        <v>22</v>
      </c>
      <c r="E10" s="4">
        <v>1</v>
      </c>
      <c r="F10" s="6">
        <v>331.5</v>
      </c>
      <c r="G10" s="6">
        <f>F10*E10*$G$1</f>
        <v>2.542605</v>
      </c>
      <c r="H10" s="4">
        <f>E10*F10</f>
        <v>331.5</v>
      </c>
      <c r="I10" s="6">
        <f>H10*1.1+G10</f>
        <v>367.192605</v>
      </c>
    </row>
    <row r="11" spans="1:9" ht="15">
      <c r="A11" s="4" t="s">
        <v>36</v>
      </c>
      <c r="C11" s="4" t="s">
        <v>46</v>
      </c>
      <c r="D11" s="4" t="s">
        <v>45</v>
      </c>
      <c r="E11" s="4">
        <v>1</v>
      </c>
      <c r="F11" s="6">
        <v>841.5</v>
      </c>
      <c r="G11" s="6">
        <f>F11*E11*$G$1</f>
        <v>6.454305</v>
      </c>
      <c r="H11" s="4">
        <f>E11*F11</f>
        <v>841.5</v>
      </c>
      <c r="I11" s="6">
        <f>H11*1.1+G11</f>
        <v>932.1043050000001</v>
      </c>
    </row>
    <row r="12" spans="1:11" ht="15">
      <c r="A12" s="13"/>
      <c r="B12" s="13"/>
      <c r="C12" s="13"/>
      <c r="D12" s="13"/>
      <c r="E12" s="13"/>
      <c r="F12" s="14"/>
      <c r="G12" s="14"/>
      <c r="H12" s="13"/>
      <c r="I12" s="14">
        <f>SUM(I7:I11)</f>
        <v>2720.991355</v>
      </c>
      <c r="J12" s="15">
        <v>2885</v>
      </c>
      <c r="K12" s="14">
        <f>J12-I12</f>
        <v>164.0086449999999</v>
      </c>
    </row>
    <row r="13" spans="1:9" ht="15">
      <c r="A13" s="4" t="s">
        <v>40</v>
      </c>
      <c r="C13" s="4" t="s">
        <v>30</v>
      </c>
      <c r="D13" s="4" t="s">
        <v>31</v>
      </c>
      <c r="E13" s="4">
        <v>2</v>
      </c>
      <c r="F13" s="6">
        <v>450.5</v>
      </c>
      <c r="G13" s="6">
        <f>F13*E13*$G$1</f>
        <v>6.91067</v>
      </c>
      <c r="H13" s="4">
        <f>E13*F13</f>
        <v>901</v>
      </c>
      <c r="I13" s="6">
        <f>H13*1.1+G13</f>
        <v>998.0106700000001</v>
      </c>
    </row>
    <row r="14" spans="1:9" ht="15">
      <c r="A14" s="4" t="s">
        <v>40</v>
      </c>
      <c r="C14" s="4" t="s">
        <v>21</v>
      </c>
      <c r="D14" s="4" t="s">
        <v>17</v>
      </c>
      <c r="E14" s="4">
        <v>2</v>
      </c>
      <c r="F14" s="6">
        <v>280.5</v>
      </c>
      <c r="G14" s="6">
        <f>F14*E14*$G$1</f>
        <v>4.3028699999999995</v>
      </c>
      <c r="H14" s="4">
        <f>E14*F14</f>
        <v>561</v>
      </c>
      <c r="I14" s="6">
        <f>H14*1.1+G14</f>
        <v>621.40287</v>
      </c>
    </row>
    <row r="15" spans="1:11" ht="15">
      <c r="A15" s="13"/>
      <c r="B15" s="13"/>
      <c r="C15" s="13"/>
      <c r="D15" s="13"/>
      <c r="E15" s="13"/>
      <c r="F15" s="14"/>
      <c r="G15" s="14"/>
      <c r="H15" s="13"/>
      <c r="I15" s="14">
        <f>SUM(I13:I14)</f>
        <v>1619.41354</v>
      </c>
      <c r="J15" s="15">
        <v>1717</v>
      </c>
      <c r="K15" s="14">
        <f>J15-I15</f>
        <v>97.58645999999999</v>
      </c>
    </row>
    <row r="16" spans="1:9" ht="15">
      <c r="A16" s="4" t="s">
        <v>35</v>
      </c>
      <c r="C16" s="4" t="s">
        <v>27</v>
      </c>
      <c r="D16" s="4" t="s">
        <v>20</v>
      </c>
      <c r="E16" s="4">
        <v>1</v>
      </c>
      <c r="F16" s="6">
        <v>671.5</v>
      </c>
      <c r="G16" s="6">
        <f aca="true" t="shared" si="0" ref="G16:G23">F16*E16*$G$1</f>
        <v>5.150405</v>
      </c>
      <c r="H16" s="4">
        <f aca="true" t="shared" si="1" ref="H16:H23">E16*F16</f>
        <v>671.5</v>
      </c>
      <c r="I16" s="6">
        <f aca="true" t="shared" si="2" ref="I16:I23">H16*1.1+G16</f>
        <v>743.8004050000001</v>
      </c>
    </row>
    <row r="17" spans="1:9" ht="15">
      <c r="A17" s="4" t="s">
        <v>35</v>
      </c>
      <c r="C17" s="4" t="s">
        <v>28</v>
      </c>
      <c r="D17" s="4" t="s">
        <v>23</v>
      </c>
      <c r="E17" s="4">
        <v>1</v>
      </c>
      <c r="F17" s="6">
        <v>297.5</v>
      </c>
      <c r="G17" s="6">
        <f t="shared" si="0"/>
        <v>2.281825</v>
      </c>
      <c r="H17" s="4">
        <f t="shared" si="1"/>
        <v>297.5</v>
      </c>
      <c r="I17" s="6">
        <f t="shared" si="2"/>
        <v>329.531825</v>
      </c>
    </row>
    <row r="18" spans="1:9" ht="15">
      <c r="A18" s="4" t="s">
        <v>35</v>
      </c>
      <c r="C18" s="4" t="s">
        <v>21</v>
      </c>
      <c r="D18" s="4" t="s">
        <v>12</v>
      </c>
      <c r="E18" s="4">
        <v>1</v>
      </c>
      <c r="F18" s="6">
        <v>280.5</v>
      </c>
      <c r="G18" s="6">
        <f t="shared" si="0"/>
        <v>2.1514349999999998</v>
      </c>
      <c r="H18" s="4">
        <f t="shared" si="1"/>
        <v>280.5</v>
      </c>
      <c r="I18" s="6">
        <f t="shared" si="2"/>
        <v>310.701435</v>
      </c>
    </row>
    <row r="19" spans="1:9" ht="15">
      <c r="A19" s="4" t="s">
        <v>35</v>
      </c>
      <c r="C19" s="4" t="s">
        <v>21</v>
      </c>
      <c r="D19" s="4" t="s">
        <v>18</v>
      </c>
      <c r="E19" s="4">
        <v>1</v>
      </c>
      <c r="F19" s="6">
        <v>331.5</v>
      </c>
      <c r="G19" s="6">
        <f t="shared" si="0"/>
        <v>2.542605</v>
      </c>
      <c r="H19" s="4">
        <f t="shared" si="1"/>
        <v>331.5</v>
      </c>
      <c r="I19" s="6">
        <f t="shared" si="2"/>
        <v>367.192605</v>
      </c>
    </row>
    <row r="20" spans="1:9" ht="15">
      <c r="A20" s="4" t="s">
        <v>35</v>
      </c>
      <c r="C20" s="4" t="s">
        <v>30</v>
      </c>
      <c r="D20" s="4" t="s">
        <v>31</v>
      </c>
      <c r="E20" s="4">
        <v>1</v>
      </c>
      <c r="F20" s="6">
        <v>450.5</v>
      </c>
      <c r="G20" s="6">
        <f t="shared" si="0"/>
        <v>3.455335</v>
      </c>
      <c r="H20" s="4">
        <f t="shared" si="1"/>
        <v>450.5</v>
      </c>
      <c r="I20" s="6">
        <f t="shared" si="2"/>
        <v>499.00533500000006</v>
      </c>
    </row>
    <row r="21" spans="1:9" ht="15">
      <c r="A21" s="4" t="s">
        <v>35</v>
      </c>
      <c r="C21" s="4" t="s">
        <v>43</v>
      </c>
      <c r="D21" s="4" t="s">
        <v>16</v>
      </c>
      <c r="E21" s="4">
        <v>1</v>
      </c>
      <c r="F21" s="6">
        <v>3663.5</v>
      </c>
      <c r="G21" s="6">
        <f t="shared" si="0"/>
        <v>28.099045</v>
      </c>
      <c r="H21" s="4">
        <f t="shared" si="1"/>
        <v>3663.5</v>
      </c>
      <c r="I21" s="6">
        <f t="shared" si="2"/>
        <v>4057.9490450000003</v>
      </c>
    </row>
    <row r="22" spans="1:9" ht="15">
      <c r="A22" s="4" t="s">
        <v>35</v>
      </c>
      <c r="C22" s="4" t="s">
        <v>44</v>
      </c>
      <c r="D22" s="4" t="s">
        <v>20</v>
      </c>
      <c r="E22" s="4">
        <v>1</v>
      </c>
      <c r="F22" s="6">
        <v>3170.5</v>
      </c>
      <c r="G22" s="6">
        <f t="shared" si="0"/>
        <v>24.317735</v>
      </c>
      <c r="H22" s="4">
        <f t="shared" si="1"/>
        <v>3170.5</v>
      </c>
      <c r="I22" s="6">
        <f t="shared" si="2"/>
        <v>3511.8677350000003</v>
      </c>
    </row>
    <row r="23" spans="1:9" ht="15">
      <c r="A23" s="4" t="s">
        <v>35</v>
      </c>
      <c r="C23" s="4" t="s">
        <v>21</v>
      </c>
      <c r="D23" s="4" t="s">
        <v>18</v>
      </c>
      <c r="E23" s="4">
        <v>1</v>
      </c>
      <c r="F23" s="6">
        <v>331.5</v>
      </c>
      <c r="G23" s="6">
        <f t="shared" si="0"/>
        <v>2.542605</v>
      </c>
      <c r="H23" s="4">
        <f t="shared" si="1"/>
        <v>331.5</v>
      </c>
      <c r="I23" s="6">
        <f t="shared" si="2"/>
        <v>367.192605</v>
      </c>
    </row>
    <row r="24" spans="1:11" ht="15">
      <c r="A24" s="13"/>
      <c r="B24" s="13"/>
      <c r="C24" s="13"/>
      <c r="D24" s="13"/>
      <c r="E24" s="13"/>
      <c r="F24" s="14"/>
      <c r="G24" s="14"/>
      <c r="H24" s="13"/>
      <c r="I24" s="14">
        <f>SUM(I16:I23)</f>
        <v>10187.24099</v>
      </c>
      <c r="J24" s="15">
        <v>10800</v>
      </c>
      <c r="K24" s="14">
        <f>J24-I24</f>
        <v>612.7590099999998</v>
      </c>
    </row>
    <row r="25" spans="1:9" ht="15">
      <c r="A25" s="4" t="s">
        <v>34</v>
      </c>
      <c r="C25" s="4" t="s">
        <v>27</v>
      </c>
      <c r="D25" s="4" t="s">
        <v>19</v>
      </c>
      <c r="E25" s="4">
        <v>1</v>
      </c>
      <c r="F25" s="6">
        <v>671.5</v>
      </c>
      <c r="G25" s="6">
        <f>F25*E25*$G$1</f>
        <v>5.150405</v>
      </c>
      <c r="H25" s="4">
        <f>E25*F25</f>
        <v>671.5</v>
      </c>
      <c r="I25" s="6">
        <f>H25*1.1+G25</f>
        <v>743.8004050000001</v>
      </c>
    </row>
    <row r="26" spans="1:9" ht="15">
      <c r="A26" s="4" t="s">
        <v>34</v>
      </c>
      <c r="C26" s="4" t="s">
        <v>21</v>
      </c>
      <c r="D26" s="4" t="s">
        <v>29</v>
      </c>
      <c r="E26" s="4">
        <v>1</v>
      </c>
      <c r="F26" s="6">
        <v>280.5</v>
      </c>
      <c r="G26" s="6">
        <f>F26*E26*$G$1</f>
        <v>2.1514349999999998</v>
      </c>
      <c r="H26" s="4">
        <f>E26*F26</f>
        <v>280.5</v>
      </c>
      <c r="I26" s="6">
        <f>H26*1.1+G26</f>
        <v>310.701435</v>
      </c>
    </row>
    <row r="27" spans="1:11" ht="15">
      <c r="A27" s="13"/>
      <c r="B27" s="13"/>
      <c r="C27" s="13"/>
      <c r="D27" s="13"/>
      <c r="E27" s="13"/>
      <c r="F27" s="14"/>
      <c r="G27" s="14"/>
      <c r="H27" s="13"/>
      <c r="I27" s="14">
        <f>SUM(I25:I26)</f>
        <v>1054.5018400000001</v>
      </c>
      <c r="J27" s="15">
        <v>1118</v>
      </c>
      <c r="K27" s="14">
        <f>J27-I27</f>
        <v>63.49815999999987</v>
      </c>
    </row>
    <row r="28" spans="1:9" ht="15">
      <c r="A28" s="4" t="s">
        <v>24</v>
      </c>
      <c r="C28" s="4" t="s">
        <v>27</v>
      </c>
      <c r="D28" s="4" t="s">
        <v>16</v>
      </c>
      <c r="E28" s="4">
        <v>1</v>
      </c>
      <c r="F28" s="6">
        <v>671.5</v>
      </c>
      <c r="G28" s="6">
        <f>F28*E28*$G$1</f>
        <v>5.150405</v>
      </c>
      <c r="H28" s="4">
        <f>E28*F28</f>
        <v>671.5</v>
      </c>
      <c r="I28" s="6">
        <f>H28*1.1+G28</f>
        <v>743.8004050000001</v>
      </c>
    </row>
    <row r="29" spans="1:9" ht="15">
      <c r="A29" s="4" t="s">
        <v>24</v>
      </c>
      <c r="C29" s="4" t="s">
        <v>21</v>
      </c>
      <c r="D29" s="4" t="s">
        <v>12</v>
      </c>
      <c r="E29" s="4">
        <v>1</v>
      </c>
      <c r="F29" s="6">
        <v>280.5</v>
      </c>
      <c r="G29" s="6">
        <f>F29*E29*$G$1</f>
        <v>2.1514349999999998</v>
      </c>
      <c r="H29" s="4">
        <f>E29*F29</f>
        <v>280.5</v>
      </c>
      <c r="I29" s="6">
        <f>H29*1.1+G29</f>
        <v>310.701435</v>
      </c>
    </row>
    <row r="30" spans="1:11" ht="15">
      <c r="A30" s="13"/>
      <c r="B30" s="13"/>
      <c r="C30" s="13"/>
      <c r="D30" s="13"/>
      <c r="E30" s="13"/>
      <c r="F30" s="14"/>
      <c r="G30" s="14"/>
      <c r="H30" s="13"/>
      <c r="I30" s="14">
        <f>SUM(I28:I29)</f>
        <v>1054.5018400000001</v>
      </c>
      <c r="J30" s="15">
        <f>2260-30</f>
        <v>2230</v>
      </c>
      <c r="K30" s="14">
        <f>J30-I30</f>
        <v>1175.4981599999999</v>
      </c>
    </row>
    <row r="31" spans="1:9" ht="15">
      <c r="A31" s="4" t="s">
        <v>47</v>
      </c>
      <c r="C31" s="4" t="s">
        <v>48</v>
      </c>
      <c r="D31" s="4">
        <v>122</v>
      </c>
      <c r="E31" s="4">
        <v>1</v>
      </c>
      <c r="F31" s="6">
        <v>527</v>
      </c>
      <c r="G31" s="6">
        <f>F31*E31*$G$1</f>
        <v>4.04209</v>
      </c>
      <c r="H31" s="4">
        <f>E31*F31</f>
        <v>527</v>
      </c>
      <c r="I31" s="6">
        <f>H31*1.1+G31</f>
        <v>583.7420900000001</v>
      </c>
    </row>
    <row r="32" spans="1:11" ht="15">
      <c r="A32" s="13"/>
      <c r="B32" s="13"/>
      <c r="C32" s="13"/>
      <c r="D32" s="13"/>
      <c r="E32" s="13"/>
      <c r="F32" s="14"/>
      <c r="G32" s="14"/>
      <c r="H32" s="13"/>
      <c r="I32" s="14">
        <f>SUM(I31:I31)</f>
        <v>583.7420900000001</v>
      </c>
      <c r="J32" s="15">
        <v>650</v>
      </c>
      <c r="K32" s="14">
        <f>J32-I32</f>
        <v>66.25790999999992</v>
      </c>
    </row>
    <row r="33" spans="1:9" ht="15">
      <c r="A33" s="4" t="s">
        <v>38</v>
      </c>
      <c r="C33" s="4" t="s">
        <v>41</v>
      </c>
      <c r="D33" s="4" t="s">
        <v>31</v>
      </c>
      <c r="E33" s="4">
        <v>1</v>
      </c>
      <c r="F33" s="6">
        <v>646</v>
      </c>
      <c r="G33" s="6">
        <f>F33*E33*$G$1</f>
        <v>4.95482</v>
      </c>
      <c r="H33" s="4">
        <f>E33*F33</f>
        <v>646</v>
      </c>
      <c r="I33" s="6">
        <f>H33*1.1+G33</f>
        <v>715.5548200000001</v>
      </c>
    </row>
    <row r="34" spans="1:9" ht="15">
      <c r="A34" s="4" t="s">
        <v>38</v>
      </c>
      <c r="C34" s="4" t="s">
        <v>21</v>
      </c>
      <c r="D34" s="4" t="s">
        <v>42</v>
      </c>
      <c r="F34" s="6">
        <v>0</v>
      </c>
      <c r="G34" s="6">
        <f>F34*E34*$G$1</f>
        <v>0</v>
      </c>
      <c r="H34" s="4">
        <f>E34*F34</f>
        <v>0</v>
      </c>
      <c r="I34" s="6">
        <f>H34*1.1+G34</f>
        <v>0</v>
      </c>
    </row>
    <row r="35" spans="1:11" ht="15">
      <c r="A35" s="13"/>
      <c r="B35" s="13"/>
      <c r="C35" s="13"/>
      <c r="D35" s="13"/>
      <c r="E35" s="13"/>
      <c r="F35" s="14"/>
      <c r="G35" s="14"/>
      <c r="H35" s="13"/>
      <c r="I35" s="14">
        <f>SUM(I33:I34)</f>
        <v>715.5548200000001</v>
      </c>
      <c r="J35" s="15">
        <f>150+600</f>
        <v>750</v>
      </c>
      <c r="K35" s="14">
        <f>J35-I35</f>
        <v>34.44517999999994</v>
      </c>
    </row>
    <row r="36" spans="1:9" ht="15">
      <c r="A36" s="4" t="s">
        <v>32</v>
      </c>
      <c r="C36" s="4" t="s">
        <v>25</v>
      </c>
      <c r="D36" s="4" t="s">
        <v>16</v>
      </c>
      <c r="E36" s="4">
        <v>1</v>
      </c>
      <c r="F36" s="6">
        <v>3170.5</v>
      </c>
      <c r="G36" s="6">
        <f>F36*E36*$G$1</f>
        <v>24.317735</v>
      </c>
      <c r="H36" s="4">
        <f>E36*F36</f>
        <v>3170.5</v>
      </c>
      <c r="I36" s="6">
        <f>H36*1.1+G36</f>
        <v>3511.8677350000003</v>
      </c>
    </row>
    <row r="37" spans="1:9" ht="15">
      <c r="A37" s="4" t="s">
        <v>32</v>
      </c>
      <c r="C37" s="4" t="s">
        <v>27</v>
      </c>
      <c r="D37" s="4" t="s">
        <v>20</v>
      </c>
      <c r="E37" s="4">
        <v>1</v>
      </c>
      <c r="F37" s="6">
        <v>671.5</v>
      </c>
      <c r="G37" s="6">
        <f>F37*E37*$G$1</f>
        <v>5.150405</v>
      </c>
      <c r="H37" s="4">
        <f>E37*F37</f>
        <v>671.5</v>
      </c>
      <c r="I37" s="6">
        <f>H37*1.1+G37</f>
        <v>743.8004050000001</v>
      </c>
    </row>
    <row r="38" spans="1:9" ht="15">
      <c r="A38" s="4" t="s">
        <v>32</v>
      </c>
      <c r="C38" s="4" t="s">
        <v>52</v>
      </c>
      <c r="D38" s="4">
        <v>98</v>
      </c>
      <c r="E38" s="4">
        <v>1</v>
      </c>
      <c r="F38" s="6">
        <v>527</v>
      </c>
      <c r="G38" s="6">
        <f>F38*E38*$G$1</f>
        <v>4.04209</v>
      </c>
      <c r="H38" s="4">
        <f>E38*F38</f>
        <v>527</v>
      </c>
      <c r="I38" s="6">
        <f>H38*1.1+G38</f>
        <v>583.7420900000001</v>
      </c>
    </row>
    <row r="39" spans="1:11" ht="15">
      <c r="A39" s="13"/>
      <c r="B39" s="13"/>
      <c r="C39" s="13"/>
      <c r="D39" s="13"/>
      <c r="E39" s="13"/>
      <c r="F39" s="14"/>
      <c r="G39" s="14"/>
      <c r="H39" s="13"/>
      <c r="I39" s="14">
        <f>SUM(I36:I38)</f>
        <v>4839.41023</v>
      </c>
      <c r="J39" s="15">
        <f>300+4600</f>
        <v>4900</v>
      </c>
      <c r="K39" s="14">
        <f>J39-I39</f>
        <v>60.58976999999959</v>
      </c>
    </row>
    <row r="40" spans="1:9" ht="15">
      <c r="A40" s="4" t="s">
        <v>15</v>
      </c>
      <c r="C40" s="4" t="s">
        <v>28</v>
      </c>
      <c r="D40" s="4" t="s">
        <v>23</v>
      </c>
      <c r="E40" s="4">
        <v>1</v>
      </c>
      <c r="F40" s="6">
        <v>297.5</v>
      </c>
      <c r="G40" s="6">
        <f>F40*E40*$G$1</f>
        <v>2.281825</v>
      </c>
      <c r="H40" s="4">
        <f>E40*F40</f>
        <v>297.5</v>
      </c>
      <c r="I40" s="6">
        <f>H40*1.1+G40</f>
        <v>329.531825</v>
      </c>
    </row>
    <row r="41" spans="1:11" ht="15">
      <c r="A41" s="13"/>
      <c r="B41" s="13"/>
      <c r="C41" s="13"/>
      <c r="D41" s="13"/>
      <c r="E41" s="13"/>
      <c r="F41" s="14"/>
      <c r="G41" s="14"/>
      <c r="H41" s="13"/>
      <c r="I41" s="14">
        <f>SUM(I40:I40)</f>
        <v>329.531825</v>
      </c>
      <c r="J41" s="13">
        <v>349</v>
      </c>
      <c r="K41" s="14">
        <f>J41-I41</f>
        <v>19.468174999999974</v>
      </c>
    </row>
    <row r="42" spans="1:9" ht="15">
      <c r="A42" s="4" t="s">
        <v>37</v>
      </c>
      <c r="C42" s="4" t="s">
        <v>27</v>
      </c>
      <c r="D42" s="4" t="s">
        <v>13</v>
      </c>
      <c r="E42" s="4">
        <v>1</v>
      </c>
      <c r="F42" s="6">
        <v>671.5</v>
      </c>
      <c r="G42" s="6">
        <f>F42*E42*$G$1</f>
        <v>5.150405</v>
      </c>
      <c r="H42" s="4">
        <f>E42*F42</f>
        <v>671.5</v>
      </c>
      <c r="I42" s="6">
        <f>H42*1.1+G42</f>
        <v>743.8004050000001</v>
      </c>
    </row>
    <row r="43" spans="1:11" ht="15">
      <c r="A43" s="13"/>
      <c r="B43" s="13"/>
      <c r="C43" s="13"/>
      <c r="D43" s="13"/>
      <c r="E43" s="13"/>
      <c r="F43" s="14"/>
      <c r="G43" s="14"/>
      <c r="H43" s="13"/>
      <c r="I43" s="14">
        <f>SUM(I42:I42)</f>
        <v>743.8004050000001</v>
      </c>
      <c r="J43" s="15">
        <v>789</v>
      </c>
      <c r="K43" s="14">
        <f>J43-I43</f>
        <v>45.19959499999993</v>
      </c>
    </row>
    <row r="44" spans="1:9" ht="15">
      <c r="A44" s="4" t="s">
        <v>33</v>
      </c>
      <c r="C44" s="4" t="s">
        <v>26</v>
      </c>
      <c r="D44" s="4" t="s">
        <v>14</v>
      </c>
      <c r="E44" s="4">
        <v>1</v>
      </c>
      <c r="F44" s="6">
        <v>3791</v>
      </c>
      <c r="G44" s="6">
        <f>F44*E44*$G$1</f>
        <v>29.07697</v>
      </c>
      <c r="H44" s="4">
        <f>E44*F44</f>
        <v>3791</v>
      </c>
      <c r="I44" s="6">
        <f>H44*1.1+G44</f>
        <v>4199.17697</v>
      </c>
    </row>
    <row r="45" spans="1:9" ht="15">
      <c r="A45" s="4" t="s">
        <v>33</v>
      </c>
      <c r="C45" s="4" t="s">
        <v>27</v>
      </c>
      <c r="D45" s="4" t="s">
        <v>11</v>
      </c>
      <c r="E45" s="4">
        <v>1</v>
      </c>
      <c r="F45" s="6">
        <v>671.5</v>
      </c>
      <c r="G45" s="6">
        <f>F45*E45*$G$1</f>
        <v>5.150405</v>
      </c>
      <c r="H45" s="4">
        <f>E45*F45</f>
        <v>671.5</v>
      </c>
      <c r="I45" s="6">
        <f>H45*1.1+G45</f>
        <v>743.8004050000001</v>
      </c>
    </row>
    <row r="46" spans="1:11" ht="15">
      <c r="A46" s="13"/>
      <c r="B46" s="13"/>
      <c r="C46" s="13"/>
      <c r="D46" s="13"/>
      <c r="E46" s="13"/>
      <c r="F46" s="14"/>
      <c r="G46" s="14"/>
      <c r="H46" s="13"/>
      <c r="I46" s="14">
        <f>SUM(I44:I45)</f>
        <v>4942.977375</v>
      </c>
      <c r="J46" s="15">
        <v>5240</v>
      </c>
      <c r="K46" s="14">
        <f>J46-I46</f>
        <v>297.0226249999996</v>
      </c>
    </row>
    <row r="47" spans="1:9" ht="15">
      <c r="A47" s="4" t="s">
        <v>49</v>
      </c>
      <c r="C47" s="4" t="s">
        <v>27</v>
      </c>
      <c r="D47" s="4" t="s">
        <v>11</v>
      </c>
      <c r="E47" s="4">
        <v>1</v>
      </c>
      <c r="F47" s="6">
        <v>671.5</v>
      </c>
      <c r="G47" s="6">
        <f>F47*E47*$G$1</f>
        <v>5.150405</v>
      </c>
      <c r="H47" s="4">
        <f>E47*F47</f>
        <v>671.5</v>
      </c>
      <c r="I47" s="6">
        <f>H47*1.1+G47</f>
        <v>743.8004050000001</v>
      </c>
    </row>
    <row r="48" spans="1:9" ht="15">
      <c r="A48" s="4" t="s">
        <v>49</v>
      </c>
      <c r="C48" s="4" t="s">
        <v>27</v>
      </c>
      <c r="D48" s="4" t="s">
        <v>13</v>
      </c>
      <c r="E48" s="4">
        <v>1</v>
      </c>
      <c r="F48" s="6">
        <v>671.5</v>
      </c>
      <c r="G48" s="6">
        <f>F48*E48*$G$1</f>
        <v>5.150405</v>
      </c>
      <c r="H48" s="4">
        <f>E48*F48</f>
        <v>671.5</v>
      </c>
      <c r="I48" s="6">
        <f>H48*1.1+G48</f>
        <v>743.8004050000001</v>
      </c>
    </row>
    <row r="49" spans="1:9" ht="15">
      <c r="A49" s="4" t="s">
        <v>49</v>
      </c>
      <c r="C49" s="4" t="s">
        <v>21</v>
      </c>
      <c r="D49" s="4" t="s">
        <v>50</v>
      </c>
      <c r="E49" s="4">
        <v>1</v>
      </c>
      <c r="F49" s="6">
        <v>331.5</v>
      </c>
      <c r="G49" s="6">
        <f>F49*E49*$G$1</f>
        <v>2.542605</v>
      </c>
      <c r="H49" s="4">
        <f>E49*F49</f>
        <v>331.5</v>
      </c>
      <c r="I49" s="6">
        <f>H49*1.1+G49</f>
        <v>367.192605</v>
      </c>
    </row>
    <row r="50" spans="1:11" ht="15">
      <c r="A50" s="13"/>
      <c r="B50" s="13"/>
      <c r="C50" s="13"/>
      <c r="D50" s="13"/>
      <c r="E50" s="13"/>
      <c r="F50" s="14"/>
      <c r="G50" s="14"/>
      <c r="H50" s="13"/>
      <c r="I50" s="14">
        <f>SUM(I47:I49)</f>
        <v>1854.793415</v>
      </c>
      <c r="J50" s="13">
        <v>1855</v>
      </c>
      <c r="K50" s="14">
        <f>J50-I50</f>
        <v>0.20658499999990454</v>
      </c>
    </row>
    <row r="51" spans="1:9" ht="15">
      <c r="A51" t="s">
        <v>51</v>
      </c>
      <c r="C51" s="4" t="s">
        <v>21</v>
      </c>
      <c r="D51" s="4" t="s">
        <v>17</v>
      </c>
      <c r="E51" s="4">
        <v>1</v>
      </c>
      <c r="F51" s="6">
        <v>281</v>
      </c>
      <c r="G51" s="6">
        <f>F51*E51*$G$1</f>
        <v>2.15527</v>
      </c>
      <c r="H51" s="4">
        <f>E51*F51</f>
        <v>281</v>
      </c>
      <c r="I51" s="6">
        <f>H51*1.1+G51</f>
        <v>311.25527</v>
      </c>
    </row>
    <row r="52" spans="1:9" ht="15">
      <c r="A52" t="s">
        <v>51</v>
      </c>
      <c r="C52" s="4" t="s">
        <v>21</v>
      </c>
      <c r="D52" s="4" t="s">
        <v>50</v>
      </c>
      <c r="E52" s="4">
        <v>1</v>
      </c>
      <c r="F52" s="6">
        <v>332</v>
      </c>
      <c r="G52" s="6">
        <f>F52*E52*$G$1</f>
        <v>2.54644</v>
      </c>
      <c r="H52" s="4">
        <f>E52*F52</f>
        <v>332</v>
      </c>
      <c r="I52" s="6">
        <f>H52*1.1+G52</f>
        <v>367.74644000000006</v>
      </c>
    </row>
    <row r="53" spans="1:9" ht="15">
      <c r="A53" t="s">
        <v>51</v>
      </c>
      <c r="C53" s="4" t="s">
        <v>27</v>
      </c>
      <c r="D53" s="4" t="s">
        <v>11</v>
      </c>
      <c r="E53" s="4">
        <v>1</v>
      </c>
      <c r="F53" s="6">
        <v>672</v>
      </c>
      <c r="G53" s="6">
        <f>F53*E53*$G$1</f>
        <v>5.15424</v>
      </c>
      <c r="H53" s="4">
        <f>E53*F53</f>
        <v>672</v>
      </c>
      <c r="I53" s="6">
        <f>H53*1.1+G53</f>
        <v>744.35424</v>
      </c>
    </row>
    <row r="54" spans="1:11" ht="15">
      <c r="A54" s="13"/>
      <c r="B54" s="13"/>
      <c r="C54" s="13"/>
      <c r="D54" s="13"/>
      <c r="E54" s="13"/>
      <c r="F54" s="14"/>
      <c r="G54" s="14"/>
      <c r="H54" s="13"/>
      <c r="I54" s="14">
        <f>SUM(I51:I53)</f>
        <v>1423.3559500000001</v>
      </c>
      <c r="J54" s="15">
        <v>1450</v>
      </c>
      <c r="K54" s="14">
        <f>J54-I54</f>
        <v>26.64404999999988</v>
      </c>
    </row>
    <row r="55" spans="7:10" ht="15">
      <c r="G55" s="6"/>
      <c r="H55" s="6"/>
      <c r="J55" s="6"/>
    </row>
  </sheetData>
  <sheetProtection/>
  <autoFilter ref="A4:K55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2012-05-11T15:02:53Z</cp:lastPrinted>
  <dcterms:created xsi:type="dcterms:W3CDTF">2011-07-04T07:27:42Z</dcterms:created>
  <dcterms:modified xsi:type="dcterms:W3CDTF">2012-10-03T00:31:37Z</dcterms:modified>
  <cp:category/>
  <cp:version/>
  <cp:contentType/>
  <cp:contentStatus/>
</cp:coreProperties>
</file>