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(2)'!$A$4:$K$72</definedName>
  </definedNames>
  <calcPr fullCalcOnLoad="1"/>
</workbook>
</file>

<file path=xl/sharedStrings.xml><?xml version="1.0" encoding="utf-8"?>
<sst xmlns="http://schemas.openxmlformats.org/spreadsheetml/2006/main" count="148" uniqueCount="62">
  <si>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</si>
  <si>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</si>
  <si>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</si>
  <si>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</si>
  <si>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</si>
  <si>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</si>
  <si>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</si>
  <si>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</si>
  <si>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</si>
  <si>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ник</t>
  </si>
  <si>
    <t>при</t>
  </si>
  <si>
    <t>104-110</t>
  </si>
  <si>
    <t>25-27</t>
  </si>
  <si>
    <t>116-122</t>
  </si>
  <si>
    <t>110-116</t>
  </si>
  <si>
    <t>ValenTina</t>
  </si>
  <si>
    <t>Пристрой</t>
  </si>
  <si>
    <t>98-104</t>
  </si>
  <si>
    <t>термокальсоны</t>
  </si>
  <si>
    <t>28-31</t>
  </si>
  <si>
    <t>35-38</t>
  </si>
  <si>
    <t>38-40</t>
  </si>
  <si>
    <t>Комбез экстрим лаванда+роза</t>
  </si>
  <si>
    <t>86-92</t>
  </si>
  <si>
    <t>92-98</t>
  </si>
  <si>
    <t>122-128</t>
  </si>
  <si>
    <t>Термноноски техновул</t>
  </si>
  <si>
    <t>Термоноски технострейч</t>
  </si>
  <si>
    <t>32-35</t>
  </si>
  <si>
    <t>40-42</t>
  </si>
  <si>
    <t>42-44</t>
  </si>
  <si>
    <t>24-26</t>
  </si>
  <si>
    <t>33-35</t>
  </si>
  <si>
    <t>Куртка сер+гранат</t>
  </si>
  <si>
    <t>свитшот красный</t>
  </si>
  <si>
    <t>Раиса86</t>
  </si>
  <si>
    <t>the Helen</t>
  </si>
  <si>
    <t>КатюФФка</t>
  </si>
  <si>
    <r>
      <t>Софья М.</t>
    </r>
    <r>
      <rPr>
        <sz val="8.5"/>
        <color indexed="8"/>
        <rFont val="Verdana"/>
        <family val="2"/>
      </rPr>
      <t xml:space="preserve"> </t>
    </r>
  </si>
  <si>
    <t>Танюшечка</t>
  </si>
  <si>
    <r>
      <t>Аня_С</t>
    </r>
    <r>
      <rPr>
        <sz val="8.5"/>
        <color indexed="8"/>
        <rFont val="Verdana"/>
        <family val="2"/>
      </rPr>
      <t xml:space="preserve"> </t>
    </r>
  </si>
  <si>
    <t>Cimaira</t>
  </si>
  <si>
    <t>Chigov</t>
  </si>
  <si>
    <t>Ol-a</t>
  </si>
  <si>
    <t xml:space="preserve">anna ns </t>
  </si>
  <si>
    <t>Софья М</t>
  </si>
  <si>
    <t>TAISSA</t>
  </si>
  <si>
    <t>Юля.А</t>
  </si>
  <si>
    <t>Аня_С</t>
  </si>
  <si>
    <t>anna ns</t>
  </si>
  <si>
    <t>poly</t>
  </si>
  <si>
    <t>kathzz</t>
  </si>
  <si>
    <t>OAG</t>
  </si>
  <si>
    <r>
      <t>Ириш@</t>
    </r>
    <r>
      <rPr>
        <sz val="8.5"/>
        <color indexed="8"/>
        <rFont val="Verdana"/>
        <family val="2"/>
      </rPr>
      <t xml:space="preserve"> </t>
    </r>
  </si>
  <si>
    <t>Mega DeGa</t>
  </si>
  <si>
    <t>ElenaM</t>
  </si>
  <si>
    <t>narya</t>
  </si>
  <si>
    <t>Плавки дев цвет зел+роз</t>
  </si>
  <si>
    <t xml:space="preserve">Свитшот голубой </t>
  </si>
  <si>
    <t xml:space="preserve">Куртка непром на флисе (хаки+жёлтый) </t>
  </si>
  <si>
    <t>31-34</t>
  </si>
  <si>
    <t>данные о платеже узнаю только днем 8.09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</si>
</sst>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9"/>
      <color indexed="10"/>
      <name val="Verdana"/>
      <family val="2"/>
    </font>
    <font>
      <sz val="8.5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Calibri"/>
      <family val="2"/>
    </font>
    <font>
      <sz val="9"/>
      <color rgb="FFFF0000"/>
      <name val="Verdana"/>
      <family val="2"/>
    </font>
    <font>
      <sz val="8.5"/>
      <color rgb="FFFF0000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6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2" fontId="46" fillId="0" borderId="0" xfId="0" applyNumberFormat="1" applyFont="1" applyAlignment="1">
      <alignment/>
    </xf>
    <xf numFmtId="0" fontId="22" fillId="0" borderId="0" xfId="0" applyFont="1" applyAlignment="1">
      <alignment/>
    </xf>
    <xf numFmtId="1" fontId="4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3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23" fillId="34" borderId="0" xfId="0" applyFont="1" applyFill="1" applyAlignment="1">
      <alignment/>
    </xf>
    <xf numFmtId="14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43" fillId="0" borderId="10" xfId="0" applyFont="1" applyBorder="1" applyAlignment="1">
      <alignment/>
    </xf>
    <xf numFmtId="1" fontId="43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1">
      <selection activeCell="F39" sqref="F39"/>
    </sheetView>
  </sheetViews>
  <sheetFormatPr defaultColWidth="9.140625" defaultRowHeight="15"/>
  <cols>
    <col min="1" max="1" width="13.57421875" style="0" customWidth="1"/>
    <col min="2" max="2" width="9.57421875" style="23" customWidth="1"/>
    <col min="3" max="3" width="29.00390625" style="23" customWidth="1"/>
    <col min="4" max="4" width="8.28125" style="23" customWidth="1"/>
    <col min="5" max="5" width="4.8515625" style="23" customWidth="1"/>
    <col min="6" max="6" width="5.00390625" style="0" customWidth="1"/>
    <col min="7" max="7" width="6.421875" style="0" customWidth="1"/>
    <col min="8" max="8" width="8.57421875" style="0" customWidth="1"/>
    <col min="9" max="9" width="5.8515625" style="10" customWidth="1"/>
    <col min="10" max="10" width="6.7109375" style="0" customWidth="1"/>
    <col min="11" max="11" width="7.140625" style="10" customWidth="1"/>
    <col min="12" max="12" width="11.28125" style="0" customWidth="1"/>
    <col min="13" max="13" width="9.140625" style="0" customWidth="1"/>
  </cols>
  <sheetData>
    <row r="1" spans="3:10" ht="15">
      <c r="C1" s="23" t="s">
        <v>8</v>
      </c>
      <c r="E1" s="3"/>
      <c r="G1" s="4">
        <v>0.0091</v>
      </c>
      <c r="H1" s="2"/>
      <c r="J1" s="2"/>
    </row>
    <row r="2" spans="3:12" ht="15">
      <c r="C2" s="5"/>
      <c r="D2" s="5"/>
      <c r="E2" s="6"/>
      <c r="F2" s="7"/>
      <c r="G2" s="6"/>
      <c r="H2" s="6"/>
      <c r="I2" s="9"/>
      <c r="J2" s="8"/>
      <c r="K2" s="9"/>
      <c r="L2" s="17"/>
    </row>
    <row r="3" spans="3:12" ht="15">
      <c r="C3" s="5"/>
      <c r="D3" s="5"/>
      <c r="E3" s="6"/>
      <c r="F3" s="7"/>
      <c r="G3" s="6"/>
      <c r="H3" s="6"/>
      <c r="I3" s="9"/>
      <c r="J3" s="8"/>
      <c r="K3" s="9"/>
      <c r="L3" s="17"/>
    </row>
    <row r="4" spans="1:11" ht="15">
      <c r="A4" s="12" t="s">
        <v>9</v>
      </c>
      <c r="B4" s="23" t="s">
        <v>10</v>
      </c>
      <c r="C4" s="30" t="s">
        <v>0</v>
      </c>
      <c r="D4" s="23" t="s">
        <v>1</v>
      </c>
      <c r="E4" s="30" t="s">
        <v>2</v>
      </c>
      <c r="F4" s="13" t="s">
        <v>3</v>
      </c>
      <c r="G4" s="14" t="s">
        <v>4</v>
      </c>
      <c r="H4" s="14"/>
      <c r="I4" s="15" t="s">
        <v>5</v>
      </c>
      <c r="J4" s="16" t="s">
        <v>6</v>
      </c>
      <c r="K4" s="15" t="s">
        <v>7</v>
      </c>
    </row>
    <row r="5" spans="1:11" ht="15">
      <c r="A5" s="19" t="s">
        <v>49</v>
      </c>
      <c r="B5" s="24"/>
      <c r="C5" s="28" t="s">
        <v>27</v>
      </c>
      <c r="D5" s="23" t="s">
        <v>19</v>
      </c>
      <c r="E5" s="23">
        <v>1</v>
      </c>
      <c r="F5" s="10">
        <v>280.5</v>
      </c>
      <c r="G5" s="11">
        <f aca="true" t="shared" si="0" ref="G5:G67">F5*E5*$G$1</f>
        <v>2.55255</v>
      </c>
      <c r="H5" s="11">
        <f aca="true" t="shared" si="1" ref="H5:H67">E5*F5</f>
        <v>280.5</v>
      </c>
      <c r="I5" s="11">
        <f aca="true" t="shared" si="2" ref="I5:I67">H5*1.1+G5</f>
        <v>311.10255</v>
      </c>
      <c r="J5" s="10"/>
      <c r="K5"/>
    </row>
    <row r="6" spans="1:11" ht="15">
      <c r="A6" s="19" t="s">
        <v>49</v>
      </c>
      <c r="B6" s="24"/>
      <c r="C6" s="28" t="s">
        <v>27</v>
      </c>
      <c r="D6" s="23" t="s">
        <v>28</v>
      </c>
      <c r="E6" s="23">
        <v>1</v>
      </c>
      <c r="F6" s="10">
        <v>280.5</v>
      </c>
      <c r="G6" s="11">
        <f t="shared" si="0"/>
        <v>2.55255</v>
      </c>
      <c r="H6" s="11">
        <f t="shared" si="1"/>
        <v>280.5</v>
      </c>
      <c r="I6" s="11">
        <f t="shared" si="2"/>
        <v>311.10255</v>
      </c>
      <c r="J6" s="10"/>
      <c r="K6"/>
    </row>
    <row r="7" spans="1:11" ht="15">
      <c r="A7" s="19" t="s">
        <v>49</v>
      </c>
      <c r="B7" s="24"/>
      <c r="C7" s="28" t="s">
        <v>27</v>
      </c>
      <c r="D7" s="23" t="s">
        <v>20</v>
      </c>
      <c r="E7" s="23">
        <v>2</v>
      </c>
      <c r="F7" s="10">
        <v>331.5</v>
      </c>
      <c r="G7" s="11">
        <f t="shared" si="0"/>
        <v>6.0333000000000006</v>
      </c>
      <c r="H7" s="11">
        <f t="shared" si="1"/>
        <v>663</v>
      </c>
      <c r="I7" s="11">
        <f t="shared" si="2"/>
        <v>735.3333000000001</v>
      </c>
      <c r="J7" s="10"/>
      <c r="K7"/>
    </row>
    <row r="8" spans="1:11" ht="15">
      <c r="A8" s="19" t="s">
        <v>49</v>
      </c>
      <c r="B8" s="24"/>
      <c r="C8" s="28" t="s">
        <v>27</v>
      </c>
      <c r="D8" s="23" t="s">
        <v>28</v>
      </c>
      <c r="E8" s="23">
        <v>1</v>
      </c>
      <c r="F8" s="10">
        <v>280.5</v>
      </c>
      <c r="G8" s="11">
        <f t="shared" si="0"/>
        <v>2.55255</v>
      </c>
      <c r="H8" s="11">
        <f t="shared" si="1"/>
        <v>280.5</v>
      </c>
      <c r="I8" s="11">
        <f t="shared" si="2"/>
        <v>311.10255</v>
      </c>
      <c r="J8" s="10"/>
      <c r="K8"/>
    </row>
    <row r="9" spans="1:11" ht="15">
      <c r="A9" s="19" t="s">
        <v>49</v>
      </c>
      <c r="B9" s="24"/>
      <c r="C9" s="28" t="s">
        <v>27</v>
      </c>
      <c r="D9" s="23" t="s">
        <v>20</v>
      </c>
      <c r="E9" s="23">
        <v>1</v>
      </c>
      <c r="F9" s="10">
        <v>331.5</v>
      </c>
      <c r="G9" s="11">
        <f t="shared" si="0"/>
        <v>3.0166500000000003</v>
      </c>
      <c r="H9" s="11">
        <f t="shared" si="1"/>
        <v>331.5</v>
      </c>
      <c r="I9" s="11">
        <f t="shared" si="2"/>
        <v>367.66665000000006</v>
      </c>
      <c r="J9" s="10"/>
      <c r="K9"/>
    </row>
    <row r="10" spans="1:11" ht="15">
      <c r="A10" s="19" t="s">
        <v>44</v>
      </c>
      <c r="B10" s="24"/>
      <c r="C10" s="28" t="s">
        <v>26</v>
      </c>
      <c r="D10" s="23" t="s">
        <v>32</v>
      </c>
      <c r="E10" s="23">
        <v>1</v>
      </c>
      <c r="F10" s="10">
        <v>297.5</v>
      </c>
      <c r="G10" s="11">
        <f t="shared" si="0"/>
        <v>2.70725</v>
      </c>
      <c r="H10" s="11">
        <f t="shared" si="1"/>
        <v>297.5</v>
      </c>
      <c r="I10" s="11">
        <f t="shared" si="2"/>
        <v>329.95725</v>
      </c>
      <c r="J10" s="10"/>
      <c r="K10"/>
    </row>
    <row r="11" spans="1:11" ht="15">
      <c r="A11" s="22"/>
      <c r="B11" s="25"/>
      <c r="C11" s="31"/>
      <c r="D11" s="26"/>
      <c r="E11" s="26"/>
      <c r="F11" s="20"/>
      <c r="G11" s="21"/>
      <c r="H11" s="21"/>
      <c r="I11" s="21">
        <f>SUM(I5:I10)</f>
        <v>2366.2648500000005</v>
      </c>
      <c r="J11" s="35">
        <v>2500</v>
      </c>
      <c r="K11" s="20">
        <f>J11-I11</f>
        <v>133.73514999999952</v>
      </c>
    </row>
    <row r="12" spans="1:11" ht="15">
      <c r="A12" s="19" t="s">
        <v>42</v>
      </c>
      <c r="B12" s="24"/>
      <c r="C12" s="28" t="s">
        <v>18</v>
      </c>
      <c r="D12" s="23" t="s">
        <v>25</v>
      </c>
      <c r="E12" s="23">
        <v>1</v>
      </c>
      <c r="F12" s="10">
        <v>671.5</v>
      </c>
      <c r="G12" s="11">
        <f t="shared" si="0"/>
        <v>6.110650000000001</v>
      </c>
      <c r="H12" s="11">
        <f t="shared" si="1"/>
        <v>671.5</v>
      </c>
      <c r="I12" s="11">
        <f t="shared" si="2"/>
        <v>744.76065</v>
      </c>
      <c r="J12" s="10"/>
      <c r="K12"/>
    </row>
    <row r="13" spans="1:11" ht="15">
      <c r="A13" s="19" t="s">
        <v>42</v>
      </c>
      <c r="B13" s="24"/>
      <c r="C13" s="28" t="s">
        <v>27</v>
      </c>
      <c r="D13" s="23" t="s">
        <v>28</v>
      </c>
      <c r="E13" s="23">
        <v>1</v>
      </c>
      <c r="F13" s="10">
        <v>280.5</v>
      </c>
      <c r="G13" s="11">
        <f t="shared" si="0"/>
        <v>2.55255</v>
      </c>
      <c r="H13" s="11">
        <f t="shared" si="1"/>
        <v>280.5</v>
      </c>
      <c r="I13" s="11">
        <f t="shared" si="2"/>
        <v>311.10255</v>
      </c>
      <c r="J13" s="10"/>
      <c r="K13"/>
    </row>
    <row r="14" spans="1:11" ht="15">
      <c r="A14" s="22"/>
      <c r="B14" s="26"/>
      <c r="C14" s="26"/>
      <c r="D14" s="26"/>
      <c r="E14" s="26"/>
      <c r="F14" s="20"/>
      <c r="G14" s="21"/>
      <c r="H14" s="21"/>
      <c r="I14" s="21">
        <f>SUM(I12:I13)</f>
        <v>1055.8632</v>
      </c>
      <c r="J14" s="34">
        <v>1050</v>
      </c>
      <c r="K14" s="20">
        <f>J14-I14</f>
        <v>-5.863200000000006</v>
      </c>
    </row>
    <row r="15" spans="1:11" ht="15">
      <c r="A15" s="19" t="s">
        <v>41</v>
      </c>
      <c r="B15" s="24"/>
      <c r="C15" s="28" t="s">
        <v>18</v>
      </c>
      <c r="D15" s="23" t="s">
        <v>14</v>
      </c>
      <c r="E15" s="23">
        <v>1</v>
      </c>
      <c r="F15" s="10">
        <v>671.5</v>
      </c>
      <c r="G15" s="11">
        <f t="shared" si="0"/>
        <v>6.110650000000001</v>
      </c>
      <c r="H15" s="11">
        <f t="shared" si="1"/>
        <v>671.5</v>
      </c>
      <c r="I15" s="11">
        <f t="shared" si="2"/>
        <v>744.76065</v>
      </c>
      <c r="J15" s="10"/>
      <c r="K15"/>
    </row>
    <row r="16" spans="1:11" ht="15">
      <c r="A16" s="19" t="s">
        <v>41</v>
      </c>
      <c r="B16" s="24"/>
      <c r="C16" s="28" t="s">
        <v>27</v>
      </c>
      <c r="D16" s="23" t="s">
        <v>19</v>
      </c>
      <c r="E16" s="23">
        <v>1</v>
      </c>
      <c r="F16" s="10">
        <v>280.5</v>
      </c>
      <c r="G16" s="11">
        <f t="shared" si="0"/>
        <v>2.55255</v>
      </c>
      <c r="H16" s="11">
        <f t="shared" si="1"/>
        <v>280.5</v>
      </c>
      <c r="I16" s="11">
        <f t="shared" si="2"/>
        <v>311.10255</v>
      </c>
      <c r="J16" s="10"/>
      <c r="K16"/>
    </row>
    <row r="17" spans="1:11" ht="15">
      <c r="A17" s="22"/>
      <c r="B17" s="25"/>
      <c r="C17" s="31"/>
      <c r="D17" s="26"/>
      <c r="E17" s="26"/>
      <c r="F17" s="20"/>
      <c r="G17" s="21"/>
      <c r="H17" s="21"/>
      <c r="I17" s="21">
        <f>SUM(I15:I16)</f>
        <v>1055.8632</v>
      </c>
      <c r="J17" s="35">
        <v>1000</v>
      </c>
      <c r="K17" s="20">
        <f>J17-I17</f>
        <v>-55.863200000000006</v>
      </c>
    </row>
    <row r="18" spans="1:11" ht="15">
      <c r="A18" s="18" t="s">
        <v>55</v>
      </c>
      <c r="B18" s="27"/>
      <c r="C18" s="28" t="s">
        <v>34</v>
      </c>
      <c r="D18" s="23">
        <v>86</v>
      </c>
      <c r="E18" s="23">
        <v>1</v>
      </c>
      <c r="F18" s="10">
        <v>527</v>
      </c>
      <c r="G18" s="11">
        <f t="shared" si="0"/>
        <v>4.7957</v>
      </c>
      <c r="H18" s="11">
        <f t="shared" si="1"/>
        <v>527</v>
      </c>
      <c r="I18" s="11">
        <f t="shared" si="2"/>
        <v>584.4957</v>
      </c>
      <c r="J18" s="10"/>
      <c r="K18"/>
    </row>
    <row r="19" spans="1:11" ht="15">
      <c r="A19" s="22"/>
      <c r="B19" s="25"/>
      <c r="C19" s="31"/>
      <c r="D19" s="26"/>
      <c r="E19" s="26"/>
      <c r="F19" s="20"/>
      <c r="G19" s="21"/>
      <c r="H19" s="21"/>
      <c r="I19" s="21">
        <f>SUM(I18:I18)</f>
        <v>584.4957</v>
      </c>
      <c r="J19" s="35">
        <v>650</v>
      </c>
      <c r="K19" s="20">
        <f>J19-I19</f>
        <v>65.50429999999994</v>
      </c>
    </row>
    <row r="20" spans="1:11" ht="15">
      <c r="A20" s="19" t="s">
        <v>51</v>
      </c>
      <c r="B20" s="24"/>
      <c r="C20" s="28" t="s">
        <v>27</v>
      </c>
      <c r="D20" s="23" t="s">
        <v>19</v>
      </c>
      <c r="E20" s="23">
        <v>2</v>
      </c>
      <c r="F20" s="10">
        <v>280.5</v>
      </c>
      <c r="G20" s="11">
        <f t="shared" si="0"/>
        <v>5.1051</v>
      </c>
      <c r="H20" s="11">
        <f t="shared" si="1"/>
        <v>561</v>
      </c>
      <c r="I20" s="11">
        <f t="shared" si="2"/>
        <v>622.2051</v>
      </c>
      <c r="J20" s="10"/>
      <c r="K20"/>
    </row>
    <row r="21" spans="1:11" ht="15">
      <c r="A21" s="22"/>
      <c r="B21" s="25"/>
      <c r="C21" s="31"/>
      <c r="D21" s="26"/>
      <c r="E21" s="26"/>
      <c r="F21" s="20"/>
      <c r="G21" s="21"/>
      <c r="H21" s="21"/>
      <c r="I21" s="21">
        <f>SUM(I20:I20)</f>
        <v>622.2051</v>
      </c>
      <c r="J21" s="35">
        <v>658</v>
      </c>
      <c r="K21" s="20">
        <f>J21-I21</f>
        <v>35.794899999999984</v>
      </c>
    </row>
    <row r="22" spans="1:11" ht="15">
      <c r="A22" t="s">
        <v>54</v>
      </c>
      <c r="C22" s="32" t="s">
        <v>58</v>
      </c>
      <c r="D22" s="23">
        <v>104</v>
      </c>
      <c r="E22" s="23">
        <v>1</v>
      </c>
      <c r="F22" s="10">
        <v>527</v>
      </c>
      <c r="G22" s="11">
        <f t="shared" si="0"/>
        <v>4.7957</v>
      </c>
      <c r="H22" s="11">
        <f t="shared" si="1"/>
        <v>527</v>
      </c>
      <c r="I22" s="11">
        <f t="shared" si="2"/>
        <v>584.4957</v>
      </c>
      <c r="J22" s="10"/>
      <c r="K22"/>
    </row>
    <row r="23" spans="1:11" ht="15">
      <c r="A23" t="s">
        <v>54</v>
      </c>
      <c r="C23" s="32" t="s">
        <v>59</v>
      </c>
      <c r="D23" s="23">
        <v>104</v>
      </c>
      <c r="F23" s="10"/>
      <c r="G23" s="11">
        <f t="shared" si="0"/>
        <v>0</v>
      </c>
      <c r="H23" s="11">
        <f t="shared" si="1"/>
        <v>0</v>
      </c>
      <c r="I23" s="11">
        <f t="shared" si="2"/>
        <v>0</v>
      </c>
      <c r="J23" s="10"/>
      <c r="K23"/>
    </row>
    <row r="24" spans="1:11" ht="15">
      <c r="A24" s="22"/>
      <c r="B24" s="25"/>
      <c r="C24" s="31"/>
      <c r="D24" s="26"/>
      <c r="E24" s="26"/>
      <c r="F24" s="20"/>
      <c r="G24" s="21"/>
      <c r="H24" s="21"/>
      <c r="I24" s="21">
        <f>SUM(I22:I23)</f>
        <v>584.4957</v>
      </c>
      <c r="J24" s="35">
        <f>1606+1606</f>
        <v>3212</v>
      </c>
      <c r="K24" s="20">
        <f>J24-I24</f>
        <v>2627.5043</v>
      </c>
    </row>
    <row r="25" spans="1:11" ht="15">
      <c r="A25" t="s">
        <v>56</v>
      </c>
      <c r="C25" s="28" t="s">
        <v>57</v>
      </c>
      <c r="D25" s="23">
        <v>28</v>
      </c>
      <c r="E25" s="23">
        <v>1</v>
      </c>
      <c r="F25" s="10">
        <v>357</v>
      </c>
      <c r="G25" s="11">
        <f t="shared" si="0"/>
        <v>3.2487000000000004</v>
      </c>
      <c r="H25" s="11">
        <f t="shared" si="1"/>
        <v>357</v>
      </c>
      <c r="I25" s="11">
        <f t="shared" si="2"/>
        <v>395.94870000000003</v>
      </c>
      <c r="J25" s="10"/>
      <c r="K25"/>
    </row>
    <row r="26" spans="1:11" ht="15">
      <c r="A26" t="s">
        <v>56</v>
      </c>
      <c r="C26" s="28" t="s">
        <v>57</v>
      </c>
      <c r="D26" s="23">
        <v>32</v>
      </c>
      <c r="E26" s="23">
        <v>1</v>
      </c>
      <c r="F26" s="10">
        <v>357</v>
      </c>
      <c r="G26" s="11">
        <f t="shared" si="0"/>
        <v>3.2487000000000004</v>
      </c>
      <c r="H26" s="11">
        <f t="shared" si="1"/>
        <v>357</v>
      </c>
      <c r="I26" s="11">
        <f t="shared" si="2"/>
        <v>395.94870000000003</v>
      </c>
      <c r="J26" s="10"/>
      <c r="K26"/>
    </row>
    <row r="27" spans="1:11" ht="15">
      <c r="A27" s="22"/>
      <c r="B27" s="25"/>
      <c r="C27" s="31"/>
      <c r="D27" s="26"/>
      <c r="E27" s="26"/>
      <c r="F27" s="20"/>
      <c r="G27" s="21"/>
      <c r="H27" s="21"/>
      <c r="I27" s="21">
        <f>SUM(I25:I26)</f>
        <v>791.8974000000001</v>
      </c>
      <c r="J27" s="35">
        <v>792</v>
      </c>
      <c r="K27" s="20">
        <f>J27-I27</f>
        <v>0.10259999999993852</v>
      </c>
    </row>
    <row r="28" spans="1:11" ht="15">
      <c r="A28" s="19" t="s">
        <v>52</v>
      </c>
      <c r="B28" s="24"/>
      <c r="C28" s="28" t="s">
        <v>27</v>
      </c>
      <c r="D28" s="23" t="s">
        <v>19</v>
      </c>
      <c r="E28" s="23">
        <v>1</v>
      </c>
      <c r="F28" s="10">
        <v>280.5</v>
      </c>
      <c r="G28" s="11">
        <f t="shared" si="0"/>
        <v>2.55255</v>
      </c>
      <c r="H28" s="11">
        <f t="shared" si="1"/>
        <v>280.5</v>
      </c>
      <c r="I28" s="11">
        <f t="shared" si="2"/>
        <v>311.10255</v>
      </c>
      <c r="J28" s="10"/>
      <c r="K28"/>
    </row>
    <row r="29" spans="1:11" ht="15">
      <c r="A29" s="19" t="s">
        <v>52</v>
      </c>
      <c r="B29" s="24"/>
      <c r="C29" s="28" t="s">
        <v>27</v>
      </c>
      <c r="D29" s="23" t="s">
        <v>29</v>
      </c>
      <c r="E29" s="23">
        <v>1</v>
      </c>
      <c r="F29" s="10">
        <v>331.5</v>
      </c>
      <c r="G29" s="11">
        <f t="shared" si="0"/>
        <v>3.0166500000000003</v>
      </c>
      <c r="H29" s="11">
        <f t="shared" si="1"/>
        <v>331.5</v>
      </c>
      <c r="I29" s="11">
        <f t="shared" si="2"/>
        <v>367.66665000000006</v>
      </c>
      <c r="J29" s="10"/>
      <c r="K29"/>
    </row>
    <row r="30" spans="1:11" ht="15">
      <c r="A30" s="22"/>
      <c r="B30" s="25"/>
      <c r="C30" s="31"/>
      <c r="D30" s="26"/>
      <c r="E30" s="26"/>
      <c r="F30" s="20"/>
      <c r="G30" s="21"/>
      <c r="H30" s="21"/>
      <c r="I30" s="21">
        <f>SUM(I28:I29)</f>
        <v>678.7692000000001</v>
      </c>
      <c r="J30" s="35">
        <v>700</v>
      </c>
      <c r="K30" s="20">
        <f>J30-I30</f>
        <v>21.23079999999993</v>
      </c>
    </row>
    <row r="31" spans="1:11" ht="15">
      <c r="A31" s="19" t="s">
        <v>43</v>
      </c>
      <c r="B31" s="24"/>
      <c r="C31" s="28" t="s">
        <v>26</v>
      </c>
      <c r="D31" s="23" t="s">
        <v>31</v>
      </c>
      <c r="E31" s="23">
        <v>1</v>
      </c>
      <c r="F31" s="10">
        <v>297.5</v>
      </c>
      <c r="G31" s="11">
        <f t="shared" si="0"/>
        <v>2.70725</v>
      </c>
      <c r="H31" s="11">
        <f t="shared" si="1"/>
        <v>297.5</v>
      </c>
      <c r="I31" s="11">
        <f t="shared" si="2"/>
        <v>329.95725</v>
      </c>
      <c r="J31" s="10"/>
      <c r="K31"/>
    </row>
    <row r="32" spans="1:11" ht="15">
      <c r="A32" s="22"/>
      <c r="B32" s="25"/>
      <c r="C32" s="31"/>
      <c r="D32" s="26"/>
      <c r="E32" s="26"/>
      <c r="F32" s="20"/>
      <c r="G32" s="21"/>
      <c r="H32" s="21"/>
      <c r="I32" s="21">
        <f>SUM(I31:I31)</f>
        <v>329.95725</v>
      </c>
      <c r="J32" s="35">
        <v>350</v>
      </c>
      <c r="K32" s="20">
        <f>J32-I32</f>
        <v>20.042750000000012</v>
      </c>
    </row>
    <row r="33" spans="1:11" ht="15">
      <c r="A33" s="1" t="s">
        <v>50</v>
      </c>
      <c r="B33" s="28"/>
      <c r="C33" s="28" t="s">
        <v>27</v>
      </c>
      <c r="D33" s="23" t="s">
        <v>19</v>
      </c>
      <c r="E33" s="23">
        <v>1</v>
      </c>
      <c r="F33" s="10">
        <v>280.5</v>
      </c>
      <c r="G33" s="11">
        <f t="shared" si="0"/>
        <v>2.55255</v>
      </c>
      <c r="H33" s="11">
        <f t="shared" si="1"/>
        <v>280.5</v>
      </c>
      <c r="I33" s="11">
        <f t="shared" si="2"/>
        <v>311.10255</v>
      </c>
      <c r="J33" s="10"/>
      <c r="K33"/>
    </row>
    <row r="34" spans="1:11" ht="15">
      <c r="A34" s="1" t="s">
        <v>50</v>
      </c>
      <c r="B34" s="28"/>
      <c r="C34" s="28" t="s">
        <v>27</v>
      </c>
      <c r="D34" s="23" t="s">
        <v>28</v>
      </c>
      <c r="E34" s="23">
        <v>1</v>
      </c>
      <c r="F34" s="10">
        <v>280.5</v>
      </c>
      <c r="G34" s="11">
        <f t="shared" si="0"/>
        <v>2.55255</v>
      </c>
      <c r="H34" s="11">
        <f t="shared" si="1"/>
        <v>280.5</v>
      </c>
      <c r="I34" s="11">
        <f t="shared" si="2"/>
        <v>311.10255</v>
      </c>
      <c r="J34" s="10"/>
      <c r="K34"/>
    </row>
    <row r="35" spans="1:11" ht="15">
      <c r="A35" s="22"/>
      <c r="B35" s="25"/>
      <c r="C35" s="31"/>
      <c r="D35" s="26"/>
      <c r="E35" s="26"/>
      <c r="F35" s="20"/>
      <c r="G35" s="21"/>
      <c r="H35" s="21"/>
      <c r="I35" s="21">
        <f>SUM(I33:I34)</f>
        <v>622.2051</v>
      </c>
      <c r="J35" s="35">
        <v>660</v>
      </c>
      <c r="K35" s="20">
        <f>J35-I35</f>
        <v>37.794899999999984</v>
      </c>
    </row>
    <row r="36" spans="1:11" ht="15">
      <c r="A36" s="19" t="s">
        <v>46</v>
      </c>
      <c r="B36" s="24"/>
      <c r="C36" s="28" t="s">
        <v>27</v>
      </c>
      <c r="D36" s="23" t="s">
        <v>12</v>
      </c>
      <c r="E36" s="23">
        <v>1</v>
      </c>
      <c r="F36" s="10">
        <v>280.5</v>
      </c>
      <c r="G36" s="11">
        <f t="shared" si="0"/>
        <v>2.55255</v>
      </c>
      <c r="H36" s="11">
        <f t="shared" si="1"/>
        <v>280.5</v>
      </c>
      <c r="I36" s="11">
        <f t="shared" si="2"/>
        <v>311.10255</v>
      </c>
      <c r="J36" s="10"/>
      <c r="K36"/>
    </row>
    <row r="37" spans="1:11" ht="15">
      <c r="A37" s="19" t="s">
        <v>46</v>
      </c>
      <c r="B37" s="24"/>
      <c r="C37" s="28" t="s">
        <v>27</v>
      </c>
      <c r="D37" s="23" t="s">
        <v>30</v>
      </c>
      <c r="E37" s="23">
        <v>2</v>
      </c>
      <c r="F37" s="10">
        <v>331.5</v>
      </c>
      <c r="G37" s="11">
        <f t="shared" si="0"/>
        <v>6.0333000000000006</v>
      </c>
      <c r="H37" s="11">
        <f t="shared" si="1"/>
        <v>663</v>
      </c>
      <c r="I37" s="11">
        <f t="shared" si="2"/>
        <v>735.3333000000001</v>
      </c>
      <c r="J37" s="10"/>
      <c r="K37"/>
    </row>
    <row r="38" spans="1:11" ht="15">
      <c r="A38" s="22"/>
      <c r="B38" s="25"/>
      <c r="C38" s="31"/>
      <c r="D38" s="26"/>
      <c r="E38" s="26"/>
      <c r="F38" s="20"/>
      <c r="G38" s="21"/>
      <c r="H38" s="21"/>
      <c r="I38" s="21">
        <f>SUM(I36:I37)</f>
        <v>1046.43585</v>
      </c>
      <c r="J38" s="35">
        <f>100+1007</f>
        <v>1107</v>
      </c>
      <c r="K38" s="20">
        <f>J38-I38</f>
        <v>60.56414999999993</v>
      </c>
    </row>
    <row r="39" spans="1:11" ht="15">
      <c r="A39" s="18" t="s">
        <v>36</v>
      </c>
      <c r="B39" s="27"/>
      <c r="C39" s="28" t="s">
        <v>22</v>
      </c>
      <c r="D39" s="23" t="s">
        <v>13</v>
      </c>
      <c r="E39" s="23">
        <v>1</v>
      </c>
      <c r="F39" s="33">
        <v>3791</v>
      </c>
      <c r="G39" s="11">
        <f t="shared" si="0"/>
        <v>34.4981</v>
      </c>
      <c r="H39" s="11">
        <f t="shared" si="1"/>
        <v>3791</v>
      </c>
      <c r="I39" s="11">
        <f t="shared" si="2"/>
        <v>4204.5981</v>
      </c>
      <c r="J39" s="10"/>
      <c r="K39"/>
    </row>
    <row r="40" spans="1:11" ht="15">
      <c r="A40" s="22"/>
      <c r="B40" s="25"/>
      <c r="C40" s="31"/>
      <c r="D40" s="26"/>
      <c r="E40" s="26"/>
      <c r="F40" s="20"/>
      <c r="G40" s="21"/>
      <c r="H40" s="21"/>
      <c r="I40" s="21">
        <f>SUM(I39:I39)</f>
        <v>4204.5981</v>
      </c>
      <c r="J40" s="35">
        <v>4450</v>
      </c>
      <c r="K40" s="20">
        <f>J40-I40</f>
        <v>245.40189999999984</v>
      </c>
    </row>
    <row r="41" spans="1:11" ht="15">
      <c r="A41" s="19" t="s">
        <v>15</v>
      </c>
      <c r="B41" s="24"/>
      <c r="C41" s="28" t="s">
        <v>26</v>
      </c>
      <c r="D41" s="23" t="s">
        <v>60</v>
      </c>
      <c r="E41" s="23">
        <v>2</v>
      </c>
      <c r="F41" s="10">
        <v>297.5</v>
      </c>
      <c r="G41" s="11">
        <f t="shared" si="0"/>
        <v>5.4145</v>
      </c>
      <c r="H41" s="11">
        <f t="shared" si="1"/>
        <v>595</v>
      </c>
      <c r="I41" s="11">
        <f t="shared" si="2"/>
        <v>659.9145</v>
      </c>
      <c r="J41" s="10"/>
      <c r="K41"/>
    </row>
    <row r="42" spans="1:11" ht="15">
      <c r="A42" s="19" t="s">
        <v>15</v>
      </c>
      <c r="B42" s="24"/>
      <c r="C42" s="28" t="s">
        <v>26</v>
      </c>
      <c r="D42" s="23" t="s">
        <v>21</v>
      </c>
      <c r="E42" s="23">
        <v>2</v>
      </c>
      <c r="F42" s="10">
        <v>349</v>
      </c>
      <c r="G42" s="11">
        <f t="shared" si="0"/>
        <v>6.3518</v>
      </c>
      <c r="H42" s="11">
        <f t="shared" si="1"/>
        <v>698</v>
      </c>
      <c r="I42" s="11">
        <f t="shared" si="2"/>
        <v>774.1518000000001</v>
      </c>
      <c r="J42" s="10"/>
      <c r="K42"/>
    </row>
    <row r="43" spans="1:11" ht="15">
      <c r="A43" s="1" t="s">
        <v>15</v>
      </c>
      <c r="B43" s="28"/>
      <c r="C43" s="28" t="s">
        <v>27</v>
      </c>
      <c r="D43" s="23" t="s">
        <v>19</v>
      </c>
      <c r="E43" s="23">
        <v>1</v>
      </c>
      <c r="F43" s="10">
        <v>280.5</v>
      </c>
      <c r="G43" s="11">
        <f t="shared" si="0"/>
        <v>2.55255</v>
      </c>
      <c r="H43" s="11">
        <f t="shared" si="1"/>
        <v>280.5</v>
      </c>
      <c r="I43" s="11">
        <f t="shared" si="2"/>
        <v>311.10255</v>
      </c>
      <c r="J43" s="10"/>
      <c r="K43"/>
    </row>
    <row r="44" spans="1:11" ht="15">
      <c r="A44" s="1" t="s">
        <v>15</v>
      </c>
      <c r="B44" s="28"/>
      <c r="C44" s="28" t="s">
        <v>27</v>
      </c>
      <c r="D44" s="23" t="s">
        <v>21</v>
      </c>
      <c r="E44" s="23">
        <v>1</v>
      </c>
      <c r="F44" s="10">
        <v>331.5</v>
      </c>
      <c r="G44" s="11">
        <f t="shared" si="0"/>
        <v>3.0166500000000003</v>
      </c>
      <c r="H44" s="11">
        <f t="shared" si="1"/>
        <v>331.5</v>
      </c>
      <c r="I44" s="11">
        <f t="shared" si="2"/>
        <v>367.66665000000006</v>
      </c>
      <c r="J44" s="10"/>
      <c r="K44"/>
    </row>
    <row r="45" spans="1:11" ht="15">
      <c r="A45" s="22"/>
      <c r="B45" s="25"/>
      <c r="C45" s="31"/>
      <c r="D45" s="26"/>
      <c r="E45" s="26"/>
      <c r="F45" s="20"/>
      <c r="G45" s="21"/>
      <c r="H45" s="21"/>
      <c r="I45" s="21">
        <f>SUM(I41:I44)</f>
        <v>2112.8355</v>
      </c>
      <c r="J45" s="20">
        <v>2113</v>
      </c>
      <c r="K45" s="20">
        <f>J45-I45</f>
        <v>0.16449999999986176</v>
      </c>
    </row>
    <row r="46" spans="1:11" ht="15">
      <c r="A46" s="19" t="s">
        <v>48</v>
      </c>
      <c r="B46" s="24"/>
      <c r="C46" s="28" t="s">
        <v>27</v>
      </c>
      <c r="D46" s="23" t="s">
        <v>19</v>
      </c>
      <c r="E46" s="23">
        <v>1</v>
      </c>
      <c r="F46" s="10">
        <v>280.5</v>
      </c>
      <c r="G46" s="11">
        <f t="shared" si="0"/>
        <v>2.55255</v>
      </c>
      <c r="H46" s="11">
        <f t="shared" si="1"/>
        <v>280.5</v>
      </c>
      <c r="I46" s="11">
        <f t="shared" si="2"/>
        <v>311.10255</v>
      </c>
      <c r="J46" s="10"/>
      <c r="K46"/>
    </row>
    <row r="47" spans="1:11" ht="15">
      <c r="A47" s="19" t="s">
        <v>40</v>
      </c>
      <c r="B47" s="24"/>
      <c r="C47" s="28" t="s">
        <v>18</v>
      </c>
      <c r="D47" s="23" t="s">
        <v>11</v>
      </c>
      <c r="E47" s="23">
        <v>1</v>
      </c>
      <c r="F47" s="10">
        <v>671.5</v>
      </c>
      <c r="G47" s="11">
        <f t="shared" si="0"/>
        <v>6.110650000000001</v>
      </c>
      <c r="H47" s="11">
        <f t="shared" si="1"/>
        <v>671.5</v>
      </c>
      <c r="I47" s="11">
        <f t="shared" si="2"/>
        <v>744.76065</v>
      </c>
      <c r="J47" s="10"/>
      <c r="K47"/>
    </row>
    <row r="48" spans="1:11" ht="15">
      <c r="A48" s="19" t="s">
        <v>40</v>
      </c>
      <c r="B48" s="24"/>
      <c r="C48" s="28" t="s">
        <v>18</v>
      </c>
      <c r="D48" s="23" t="s">
        <v>14</v>
      </c>
      <c r="E48" s="23">
        <v>1</v>
      </c>
      <c r="F48" s="10">
        <v>671.5</v>
      </c>
      <c r="G48" s="11">
        <f t="shared" si="0"/>
        <v>6.110650000000001</v>
      </c>
      <c r="H48" s="11">
        <f t="shared" si="1"/>
        <v>671.5</v>
      </c>
      <c r="I48" s="11">
        <f t="shared" si="2"/>
        <v>744.76065</v>
      </c>
      <c r="J48" s="10"/>
      <c r="K48"/>
    </row>
    <row r="49" spans="1:11" ht="15">
      <c r="A49" s="22"/>
      <c r="B49" s="25"/>
      <c r="C49" s="31"/>
      <c r="D49" s="26"/>
      <c r="E49" s="26"/>
      <c r="F49" s="20"/>
      <c r="G49" s="21"/>
      <c r="H49" s="21"/>
      <c r="I49" s="21">
        <f>SUM(I46:I48)</f>
        <v>1800.62385</v>
      </c>
      <c r="J49" s="35">
        <v>2000</v>
      </c>
      <c r="K49" s="20">
        <f>J49-I49</f>
        <v>199.37615000000005</v>
      </c>
    </row>
    <row r="50" spans="1:11" ht="15">
      <c r="A50" s="19" t="s">
        <v>53</v>
      </c>
      <c r="B50" s="24"/>
      <c r="C50" s="28" t="s">
        <v>33</v>
      </c>
      <c r="D50" s="23" t="s">
        <v>17</v>
      </c>
      <c r="E50" s="23">
        <v>1</v>
      </c>
      <c r="F50" s="10">
        <v>986</v>
      </c>
      <c r="G50" s="11">
        <f t="shared" si="0"/>
        <v>8.9726</v>
      </c>
      <c r="H50" s="11">
        <f t="shared" si="1"/>
        <v>986</v>
      </c>
      <c r="I50" s="11">
        <f t="shared" si="2"/>
        <v>1093.5726000000002</v>
      </c>
      <c r="J50" s="10"/>
      <c r="K50"/>
    </row>
    <row r="51" spans="1:11" ht="15">
      <c r="A51" s="22"/>
      <c r="B51" s="25"/>
      <c r="C51" s="31"/>
      <c r="D51" s="26"/>
      <c r="E51" s="26"/>
      <c r="F51" s="20"/>
      <c r="G51" s="21"/>
      <c r="H51" s="21"/>
      <c r="I51" s="21">
        <f>SUM(I50:I50)</f>
        <v>1093.5726000000002</v>
      </c>
      <c r="J51" s="35">
        <v>2035</v>
      </c>
      <c r="K51" s="20">
        <f>J51-I51</f>
        <v>941.4273999999998</v>
      </c>
    </row>
    <row r="52" spans="1:11" ht="15">
      <c r="A52" s="19" t="s">
        <v>37</v>
      </c>
      <c r="B52" s="24"/>
      <c r="C52" s="28" t="s">
        <v>18</v>
      </c>
      <c r="D52" s="23" t="s">
        <v>23</v>
      </c>
      <c r="E52" s="23">
        <v>1</v>
      </c>
      <c r="F52" s="10">
        <v>671.5</v>
      </c>
      <c r="G52" s="11">
        <f t="shared" si="0"/>
        <v>6.110650000000001</v>
      </c>
      <c r="H52" s="11">
        <f t="shared" si="1"/>
        <v>671.5</v>
      </c>
      <c r="I52" s="11">
        <f t="shared" si="2"/>
        <v>744.76065</v>
      </c>
      <c r="J52" s="10"/>
      <c r="K52"/>
    </row>
    <row r="53" spans="1:11" ht="15">
      <c r="A53" s="19" t="s">
        <v>37</v>
      </c>
      <c r="B53" s="24"/>
      <c r="C53" s="28" t="s">
        <v>27</v>
      </c>
      <c r="D53" s="23" t="s">
        <v>12</v>
      </c>
      <c r="E53" s="23">
        <v>1</v>
      </c>
      <c r="F53" s="10">
        <v>280.5</v>
      </c>
      <c r="G53" s="11">
        <f t="shared" si="0"/>
        <v>2.55255</v>
      </c>
      <c r="H53" s="11">
        <f t="shared" si="1"/>
        <v>280.5</v>
      </c>
      <c r="I53" s="11">
        <f t="shared" si="2"/>
        <v>311.10255</v>
      </c>
      <c r="J53" s="10"/>
      <c r="K53"/>
    </row>
    <row r="54" spans="1:11" ht="15">
      <c r="A54" s="19" t="s">
        <v>37</v>
      </c>
      <c r="B54" s="24"/>
      <c r="C54" s="28" t="s">
        <v>27</v>
      </c>
      <c r="D54" s="23" t="s">
        <v>21</v>
      </c>
      <c r="E54" s="23">
        <v>1</v>
      </c>
      <c r="F54" s="10">
        <v>331.5</v>
      </c>
      <c r="G54" s="11">
        <f t="shared" si="0"/>
        <v>3.0166500000000003</v>
      </c>
      <c r="H54" s="11">
        <f t="shared" si="1"/>
        <v>331.5</v>
      </c>
      <c r="I54" s="11">
        <f t="shared" si="2"/>
        <v>367.66665000000006</v>
      </c>
      <c r="J54" s="10"/>
      <c r="K54"/>
    </row>
    <row r="55" spans="1:12" ht="15">
      <c r="A55" s="22"/>
      <c r="B55" s="25"/>
      <c r="C55" s="31"/>
      <c r="D55" s="26"/>
      <c r="E55" s="26"/>
      <c r="F55" s="20"/>
      <c r="G55" s="21"/>
      <c r="H55" s="21"/>
      <c r="I55" s="21">
        <f>SUM(I52:I54)</f>
        <v>1423.5298500000001</v>
      </c>
      <c r="J55" s="20">
        <v>1506</v>
      </c>
      <c r="K55" s="20">
        <f>J55-I55</f>
        <v>82.47014999999988</v>
      </c>
      <c r="L55" t="s">
        <v>61</v>
      </c>
    </row>
    <row r="56" spans="1:11" ht="15">
      <c r="A56" s="1" t="s">
        <v>16</v>
      </c>
      <c r="B56" s="28"/>
      <c r="C56" s="28" t="s">
        <v>26</v>
      </c>
      <c r="D56" s="23" t="s">
        <v>31</v>
      </c>
      <c r="E56" s="23">
        <v>3</v>
      </c>
      <c r="F56" s="10">
        <v>297.5</v>
      </c>
      <c r="G56" s="11">
        <f t="shared" si="0"/>
        <v>8.12175</v>
      </c>
      <c r="H56" s="11">
        <f t="shared" si="1"/>
        <v>892.5</v>
      </c>
      <c r="I56" s="11">
        <f t="shared" si="2"/>
        <v>989.8717500000001</v>
      </c>
      <c r="J56" s="10"/>
      <c r="K56"/>
    </row>
    <row r="57" spans="1:11" ht="15">
      <c r="A57" s="19" t="s">
        <v>16</v>
      </c>
      <c r="B57" s="24"/>
      <c r="C57" s="28" t="s">
        <v>26</v>
      </c>
      <c r="D57" s="23" t="s">
        <v>60</v>
      </c>
      <c r="E57" s="23">
        <v>2</v>
      </c>
      <c r="F57" s="10">
        <v>297.5</v>
      </c>
      <c r="G57" s="11">
        <f t="shared" si="0"/>
        <v>5.4145</v>
      </c>
      <c r="H57" s="11">
        <f t="shared" si="1"/>
        <v>595</v>
      </c>
      <c r="I57" s="11">
        <f t="shared" si="2"/>
        <v>659.9145</v>
      </c>
      <c r="J57" s="10"/>
      <c r="K57"/>
    </row>
    <row r="58" spans="1:11" ht="15">
      <c r="A58" s="19" t="s">
        <v>16</v>
      </c>
      <c r="B58" s="24"/>
      <c r="C58" s="28" t="s">
        <v>26</v>
      </c>
      <c r="D58" s="23" t="s">
        <v>21</v>
      </c>
      <c r="E58" s="23">
        <v>1</v>
      </c>
      <c r="F58" s="10">
        <v>348.5</v>
      </c>
      <c r="G58" s="11">
        <f t="shared" si="0"/>
        <v>3.1713500000000003</v>
      </c>
      <c r="H58" s="11">
        <f t="shared" si="1"/>
        <v>348.5</v>
      </c>
      <c r="I58" s="11">
        <f t="shared" si="2"/>
        <v>386.52135000000004</v>
      </c>
      <c r="J58" s="10"/>
      <c r="K58"/>
    </row>
    <row r="59" spans="1:11" ht="15">
      <c r="A59" s="1" t="s">
        <v>16</v>
      </c>
      <c r="B59" s="28"/>
      <c r="C59" s="28" t="s">
        <v>27</v>
      </c>
      <c r="D59" s="23" t="s">
        <v>19</v>
      </c>
      <c r="E59" s="23">
        <v>2</v>
      </c>
      <c r="F59" s="10">
        <v>280.5</v>
      </c>
      <c r="G59" s="11">
        <f t="shared" si="0"/>
        <v>5.1051</v>
      </c>
      <c r="H59" s="11">
        <f t="shared" si="1"/>
        <v>561</v>
      </c>
      <c r="I59" s="11">
        <f t="shared" si="2"/>
        <v>622.2051</v>
      </c>
      <c r="J59" s="10"/>
      <c r="K59"/>
    </row>
    <row r="60" spans="1:11" ht="15">
      <c r="A60" s="1" t="s">
        <v>16</v>
      </c>
      <c r="B60" s="28"/>
      <c r="C60" s="28" t="s">
        <v>27</v>
      </c>
      <c r="D60" s="23" t="s">
        <v>21</v>
      </c>
      <c r="E60" s="23">
        <v>2</v>
      </c>
      <c r="F60" s="10">
        <v>331.5</v>
      </c>
      <c r="G60" s="11">
        <f t="shared" si="0"/>
        <v>6.0333000000000006</v>
      </c>
      <c r="H60" s="11">
        <f t="shared" si="1"/>
        <v>663</v>
      </c>
      <c r="I60" s="11">
        <f t="shared" si="2"/>
        <v>735.3333000000001</v>
      </c>
      <c r="J60" s="10"/>
      <c r="K60"/>
    </row>
    <row r="61" spans="1:11" ht="15">
      <c r="A61" s="22"/>
      <c r="B61" s="25"/>
      <c r="C61" s="31"/>
      <c r="D61" s="26"/>
      <c r="E61" s="26"/>
      <c r="F61" s="20"/>
      <c r="G61" s="21"/>
      <c r="H61" s="21"/>
      <c r="I61" s="21">
        <f>SUM(I56:I60)</f>
        <v>3393.8460000000005</v>
      </c>
      <c r="J61" s="20">
        <v>3400</v>
      </c>
      <c r="K61" s="20">
        <f>J61-I61</f>
        <v>6.153999999999542</v>
      </c>
    </row>
    <row r="62" spans="1:11" ht="15">
      <c r="A62" s="18" t="s">
        <v>35</v>
      </c>
      <c r="B62" s="27"/>
      <c r="C62" s="28" t="s">
        <v>22</v>
      </c>
      <c r="D62" s="23" t="s">
        <v>14</v>
      </c>
      <c r="E62" s="23">
        <v>1</v>
      </c>
      <c r="F62" s="33">
        <v>3791</v>
      </c>
      <c r="G62" s="11">
        <f t="shared" si="0"/>
        <v>34.4981</v>
      </c>
      <c r="H62" s="11">
        <f t="shared" si="1"/>
        <v>3791</v>
      </c>
      <c r="I62" s="11">
        <f t="shared" si="2"/>
        <v>4204.5981</v>
      </c>
      <c r="J62" s="10"/>
      <c r="K62"/>
    </row>
    <row r="63" spans="1:11" ht="15">
      <c r="A63" s="29"/>
      <c r="B63" s="26"/>
      <c r="C63" s="26"/>
      <c r="D63" s="26"/>
      <c r="E63" s="26"/>
      <c r="F63" s="20"/>
      <c r="G63" s="21"/>
      <c r="H63" s="21"/>
      <c r="I63" s="21">
        <f>SUM(I62)</f>
        <v>4204.5981</v>
      </c>
      <c r="J63" s="34">
        <v>4800</v>
      </c>
      <c r="K63" s="20">
        <f>J63-I63</f>
        <v>595.4018999999998</v>
      </c>
    </row>
    <row r="64" spans="1:11" ht="15">
      <c r="A64" s="19" t="s">
        <v>45</v>
      </c>
      <c r="B64" s="24"/>
      <c r="C64" s="28" t="s">
        <v>26</v>
      </c>
      <c r="D64" s="23" t="s">
        <v>21</v>
      </c>
      <c r="E64" s="23">
        <v>1</v>
      </c>
      <c r="F64" s="10">
        <v>348.5</v>
      </c>
      <c r="G64" s="11">
        <f t="shared" si="0"/>
        <v>3.1713500000000003</v>
      </c>
      <c r="H64" s="11">
        <f t="shared" si="1"/>
        <v>348.5</v>
      </c>
      <c r="I64" s="11">
        <f t="shared" si="2"/>
        <v>386.52135000000004</v>
      </c>
      <c r="J64" s="10"/>
      <c r="K64"/>
    </row>
    <row r="65" spans="1:11" ht="15">
      <c r="A65" s="19" t="s">
        <v>38</v>
      </c>
      <c r="B65" s="24"/>
      <c r="C65" s="28" t="s">
        <v>18</v>
      </c>
      <c r="D65" s="23" t="s">
        <v>23</v>
      </c>
      <c r="E65" s="23">
        <v>1</v>
      </c>
      <c r="F65" s="10">
        <v>671.5</v>
      </c>
      <c r="G65" s="11">
        <f t="shared" si="0"/>
        <v>6.110650000000001</v>
      </c>
      <c r="H65" s="11">
        <f t="shared" si="1"/>
        <v>671.5</v>
      </c>
      <c r="I65" s="11">
        <f t="shared" si="2"/>
        <v>744.76065</v>
      </c>
      <c r="J65" s="10"/>
      <c r="K65"/>
    </row>
    <row r="66" spans="1:11" ht="15">
      <c r="A66" s="22"/>
      <c r="B66" s="25"/>
      <c r="C66" s="31"/>
      <c r="D66" s="26"/>
      <c r="E66" s="26"/>
      <c r="F66" s="20"/>
      <c r="G66" s="21"/>
      <c r="H66" s="21"/>
      <c r="I66" s="21">
        <f>SUM(I64:I65)</f>
        <v>1131.2820000000002</v>
      </c>
      <c r="J66" s="35">
        <v>1200</v>
      </c>
      <c r="K66" s="20">
        <f>J66-I66</f>
        <v>68.71799999999985</v>
      </c>
    </row>
    <row r="67" spans="1:11" ht="15">
      <c r="A67" s="19" t="s">
        <v>39</v>
      </c>
      <c r="B67" s="24"/>
      <c r="C67" s="28" t="s">
        <v>18</v>
      </c>
      <c r="D67" s="23" t="s">
        <v>24</v>
      </c>
      <c r="E67" s="23">
        <v>1</v>
      </c>
      <c r="F67" s="10">
        <v>671.5</v>
      </c>
      <c r="G67" s="11">
        <f t="shared" si="0"/>
        <v>6.110650000000001</v>
      </c>
      <c r="H67" s="11">
        <f t="shared" si="1"/>
        <v>671.5</v>
      </c>
      <c r="I67" s="11">
        <f t="shared" si="2"/>
        <v>744.76065</v>
      </c>
      <c r="J67" s="10"/>
      <c r="K67"/>
    </row>
    <row r="68" spans="1:11" ht="15">
      <c r="A68" s="19" t="s">
        <v>39</v>
      </c>
      <c r="B68" s="24"/>
      <c r="C68" s="28" t="s">
        <v>26</v>
      </c>
      <c r="D68" s="23" t="s">
        <v>31</v>
      </c>
      <c r="E68" s="23">
        <v>1</v>
      </c>
      <c r="F68" s="10">
        <v>297.5</v>
      </c>
      <c r="G68" s="11">
        <f>F68*E68*$G$1</f>
        <v>2.70725</v>
      </c>
      <c r="H68" s="11">
        <f>E68*F68</f>
        <v>297.5</v>
      </c>
      <c r="I68" s="11">
        <f>H68*1.1+G68</f>
        <v>329.95725</v>
      </c>
      <c r="J68" s="10"/>
      <c r="K68"/>
    </row>
    <row r="69" spans="1:11" ht="15">
      <c r="A69" s="19" t="s">
        <v>39</v>
      </c>
      <c r="B69" s="24"/>
      <c r="C69" s="28" t="s">
        <v>26</v>
      </c>
      <c r="D69" s="23" t="s">
        <v>21</v>
      </c>
      <c r="E69" s="23">
        <v>1</v>
      </c>
      <c r="F69" s="10">
        <v>348.5</v>
      </c>
      <c r="G69" s="11">
        <f>F69*E69*$G$1</f>
        <v>3.1713500000000003</v>
      </c>
      <c r="H69" s="11">
        <f>E69*F69</f>
        <v>348.5</v>
      </c>
      <c r="I69" s="11">
        <f>H69*1.1+G69</f>
        <v>386.52135000000004</v>
      </c>
      <c r="J69" s="10"/>
      <c r="K69"/>
    </row>
    <row r="70" spans="1:11" ht="15">
      <c r="A70" s="22"/>
      <c r="B70" s="25"/>
      <c r="C70" s="31"/>
      <c r="D70" s="26"/>
      <c r="E70" s="26"/>
      <c r="F70" s="20"/>
      <c r="G70" s="21"/>
      <c r="H70" s="21"/>
      <c r="I70" s="21">
        <f>SUM(I67:I69)</f>
        <v>1461.23925</v>
      </c>
      <c r="J70" s="35">
        <v>1550</v>
      </c>
      <c r="K70" s="20">
        <f>J70-I70</f>
        <v>88.76074999999992</v>
      </c>
    </row>
    <row r="71" spans="1:11" ht="15">
      <c r="A71" s="19" t="s">
        <v>47</v>
      </c>
      <c r="B71" s="24"/>
      <c r="C71" s="28" t="s">
        <v>27</v>
      </c>
      <c r="D71" s="23" t="s">
        <v>12</v>
      </c>
      <c r="E71" s="23">
        <v>1</v>
      </c>
      <c r="F71" s="10">
        <v>280.5</v>
      </c>
      <c r="G71" s="11">
        <f>F71*E71*$G$1</f>
        <v>2.55255</v>
      </c>
      <c r="H71" s="11">
        <f>E71*F71</f>
        <v>280.5</v>
      </c>
      <c r="I71" s="11">
        <f>H71*1.1+G71</f>
        <v>311.10255</v>
      </c>
      <c r="J71" s="10"/>
      <c r="K71"/>
    </row>
    <row r="72" spans="1:11" ht="15">
      <c r="A72" s="22"/>
      <c r="B72" s="25"/>
      <c r="C72" s="31"/>
      <c r="D72" s="26"/>
      <c r="E72" s="26"/>
      <c r="F72" s="20"/>
      <c r="G72" s="21"/>
      <c r="H72" s="21"/>
      <c r="I72" s="21">
        <f>SUM(I71:I71)</f>
        <v>311.10255</v>
      </c>
      <c r="J72" s="35">
        <f>300+50</f>
        <v>350</v>
      </c>
      <c r="K72" s="20">
        <f>J72-I72</f>
        <v>38.89744999999999</v>
      </c>
    </row>
  </sheetData>
  <sheetProtection/>
  <autoFilter ref="A4:K72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2012-05-11T15:02:53Z</cp:lastPrinted>
  <dcterms:created xsi:type="dcterms:W3CDTF">2011-07-04T07:27:42Z</dcterms:created>
  <dcterms:modified xsi:type="dcterms:W3CDTF">2012-09-08T01:53:19Z</dcterms:modified>
  <cp:category/>
  <cp:version/>
  <cp:contentType/>
  <cp:contentStatus/>
</cp:coreProperties>
</file>