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Лист1 (2)" sheetId="1" r:id="rId1"/>
  </sheets>
  <definedNames>
    <definedName name="_xlnm._FilterDatabase" localSheetId="0" hidden="1">'Лист1 (2)'!$A$3:$K$48</definedName>
  </definedNames>
  <calcPr fullCalcOnLoad="1"/>
</workbook>
</file>

<file path=xl/sharedStrings.xml><?xml version="1.0" encoding="utf-8"?>
<sst xmlns="http://schemas.openxmlformats.org/spreadsheetml/2006/main" count="95" uniqueCount="45">
  <si>
    <t>наименование</t>
  </si>
  <si>
    <t>размер</t>
  </si>
  <si>
    <t>кол-во</t>
  </si>
  <si>
    <t>цена без орга</t>
  </si>
  <si>
    <t>ТР</t>
  </si>
  <si>
    <t>сумма</t>
  </si>
  <si>
    <t>оплата</t>
  </si>
  <si>
    <t>сальдо</t>
  </si>
  <si>
    <t>коэф трансп расходов на 1рубль</t>
  </si>
  <si>
    <t>28-31</t>
  </si>
  <si>
    <t>27-30</t>
  </si>
  <si>
    <t>38-40</t>
  </si>
  <si>
    <t>36-38</t>
  </si>
  <si>
    <t>Свитшот роз</t>
  </si>
  <si>
    <t>31-34</t>
  </si>
  <si>
    <t>110-116</t>
  </si>
  <si>
    <t>104-110</t>
  </si>
  <si>
    <t>ValenTina</t>
  </si>
  <si>
    <t>fresh'ka</t>
  </si>
  <si>
    <t>БОС</t>
  </si>
  <si>
    <t>Термоноски TECNOWOOL</t>
  </si>
  <si>
    <t>Термоноски TECNOSTRETCH</t>
  </si>
  <si>
    <t>25-28</t>
  </si>
  <si>
    <t>Cheburr</t>
  </si>
  <si>
    <t>Macovsky</t>
  </si>
  <si>
    <t>Elena Paz</t>
  </si>
  <si>
    <t>nastiy</t>
  </si>
  <si>
    <t>Юля и сынулИ</t>
  </si>
  <si>
    <t>anna ns</t>
  </si>
  <si>
    <t>Leola</t>
  </si>
  <si>
    <t>juliaspir</t>
  </si>
  <si>
    <t>Наталья 888</t>
  </si>
  <si>
    <t>*Таша****</t>
  </si>
  <si>
    <t>Laina</t>
  </si>
  <si>
    <t>Irch@</t>
  </si>
  <si>
    <t>41-44</t>
  </si>
  <si>
    <t>Плавки дев крас+зел</t>
  </si>
  <si>
    <t>Купальник крас+зел</t>
  </si>
  <si>
    <t>Плавки мал зел+гол</t>
  </si>
  <si>
    <t>Плавки мал гол+зел</t>
  </si>
  <si>
    <t>Термоноски TECNOSTRETCH крас</t>
  </si>
  <si>
    <t>полукомбинезон полярник чер</t>
  </si>
  <si>
    <t>полукомбинезон полярник бордо</t>
  </si>
  <si>
    <t>ник</t>
  </si>
  <si>
    <t>при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</si>
</sst>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ourier New"/>
      <family val="3"/>
    </font>
    <font>
      <sz val="11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8.5"/>
      <color indexed="8"/>
      <name val="Verdana"/>
      <family val="2"/>
    </font>
    <font>
      <sz val="9"/>
      <color indexed="8"/>
      <name val="Verdan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8.5"/>
      <color theme="1"/>
      <name val="Verdana"/>
      <family val="2"/>
    </font>
    <font>
      <sz val="9"/>
      <color rgb="FF000000"/>
      <name val="Courier New"/>
      <family val="3"/>
    </font>
    <font>
      <sz val="8.5"/>
      <color rgb="FF000000"/>
      <name val="Verdana"/>
      <family val="2"/>
    </font>
    <font>
      <sz val="9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49" fontId="0" fillId="0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0" fontId="43" fillId="0" borderId="0" xfId="0" applyFont="1" applyAlignment="1">
      <alignment/>
    </xf>
    <xf numFmtId="0" fontId="43" fillId="0" borderId="0" xfId="0" applyFont="1" applyFill="1" applyAlignment="1">
      <alignment/>
    </xf>
    <xf numFmtId="2" fontId="43" fillId="0" borderId="0" xfId="0" applyNumberFormat="1" applyFont="1" applyFill="1" applyAlignment="1">
      <alignment/>
    </xf>
    <xf numFmtId="2" fontId="43" fillId="0" borderId="0" xfId="0" applyNumberFormat="1" applyFont="1" applyAlignment="1">
      <alignment/>
    </xf>
    <xf numFmtId="0" fontId="5" fillId="0" borderId="0" xfId="0" applyFont="1" applyAlignment="1">
      <alignment/>
    </xf>
    <xf numFmtId="1" fontId="43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Fill="1" applyAlignment="1">
      <alignment/>
    </xf>
    <xf numFmtId="0" fontId="0" fillId="0" borderId="10" xfId="0" applyBorder="1" applyAlignment="1">
      <alignment/>
    </xf>
    <xf numFmtId="1" fontId="3" fillId="0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0" fontId="41" fillId="0" borderId="10" xfId="0" applyFont="1" applyBorder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2" fontId="0" fillId="34" borderId="0" xfId="0" applyNumberFormat="1" applyFont="1" applyFill="1" applyAlignment="1">
      <alignment/>
    </xf>
    <xf numFmtId="2" fontId="0" fillId="34" borderId="0" xfId="0" applyNumberFormat="1" applyFill="1" applyAlignment="1">
      <alignment/>
    </xf>
    <xf numFmtId="1" fontId="0" fillId="34" borderId="0" xfId="0" applyNumberFormat="1" applyFill="1" applyAlignment="1">
      <alignment/>
    </xf>
    <xf numFmtId="0" fontId="3" fillId="34" borderId="0" xfId="0" applyFont="1" applyFill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4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5" fillId="0" borderId="10" xfId="0" applyFont="1" applyFill="1" applyBorder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25">
      <selection activeCell="K40" sqref="K40"/>
    </sheetView>
  </sheetViews>
  <sheetFormatPr defaultColWidth="9.140625" defaultRowHeight="15"/>
  <cols>
    <col min="1" max="1" width="10.7109375" style="0" customWidth="1"/>
    <col min="2" max="2" width="3.8515625" style="0" customWidth="1"/>
    <col min="3" max="3" width="25.00390625" style="0" customWidth="1"/>
    <col min="4" max="4" width="7.57421875" style="0" customWidth="1"/>
    <col min="5" max="5" width="3.57421875" style="0" customWidth="1"/>
    <col min="6" max="6" width="5.00390625" style="0" customWidth="1"/>
    <col min="7" max="7" width="5.57421875" style="0" customWidth="1"/>
    <col min="8" max="8" width="5.8515625" style="0" customWidth="1"/>
    <col min="9" max="9" width="5.8515625" style="11" customWidth="1"/>
    <col min="10" max="10" width="5.28125" style="0" customWidth="1"/>
    <col min="11" max="11" width="6.7109375" style="11" customWidth="1"/>
    <col min="12" max="13" width="9.140625" style="0" customWidth="1"/>
    <col min="256" max="16384" width="10.7109375" style="0" customWidth="1"/>
  </cols>
  <sheetData>
    <row r="1" spans="3:10" ht="15">
      <c r="C1" s="2" t="s">
        <v>8</v>
      </c>
      <c r="D1" s="2"/>
      <c r="E1" s="3"/>
      <c r="G1" s="4">
        <v>0.023</v>
      </c>
      <c r="H1" s="2"/>
      <c r="J1" s="2"/>
    </row>
    <row r="2" spans="3:11" ht="15">
      <c r="C2" s="5"/>
      <c r="D2" s="6"/>
      <c r="E2" s="7"/>
      <c r="F2" s="8"/>
      <c r="G2" s="7"/>
      <c r="H2" s="7"/>
      <c r="I2" s="10"/>
      <c r="J2" s="9"/>
      <c r="K2" s="10"/>
    </row>
    <row r="3" spans="1:11" ht="15">
      <c r="A3" s="17" t="s">
        <v>43</v>
      </c>
      <c r="B3" s="17" t="s">
        <v>44</v>
      </c>
      <c r="C3" s="18" t="s">
        <v>0</v>
      </c>
      <c r="D3" s="17" t="s">
        <v>1</v>
      </c>
      <c r="E3" s="18" t="s">
        <v>2</v>
      </c>
      <c r="F3" s="19" t="s">
        <v>3</v>
      </c>
      <c r="G3" s="20" t="s">
        <v>4</v>
      </c>
      <c r="H3" s="20"/>
      <c r="I3" s="21" t="s">
        <v>5</v>
      </c>
      <c r="J3" s="22" t="s">
        <v>6</v>
      </c>
      <c r="K3" s="21" t="s">
        <v>7</v>
      </c>
    </row>
    <row r="4" spans="1:9" ht="15">
      <c r="A4" s="23" t="s">
        <v>32</v>
      </c>
      <c r="B4" s="1"/>
      <c r="C4" s="24" t="s">
        <v>20</v>
      </c>
      <c r="D4" s="1" t="s">
        <v>11</v>
      </c>
      <c r="E4" s="1">
        <v>1</v>
      </c>
      <c r="F4" s="1">
        <v>370.5</v>
      </c>
      <c r="G4" s="12">
        <f>F4*E4*$G$1</f>
        <v>8.5215</v>
      </c>
      <c r="H4" s="12">
        <f>E4*F4</f>
        <v>370.5</v>
      </c>
      <c r="I4" s="12">
        <f>H4*1.1+G4</f>
        <v>416.0715</v>
      </c>
    </row>
    <row r="5" spans="1:11" ht="15">
      <c r="A5" s="25"/>
      <c r="B5" s="26"/>
      <c r="C5" s="27"/>
      <c r="D5" s="26"/>
      <c r="E5" s="26"/>
      <c r="F5" s="26"/>
      <c r="G5" s="14"/>
      <c r="H5" s="14"/>
      <c r="I5" s="14">
        <f>SUM(I4)</f>
        <v>416.0715</v>
      </c>
      <c r="J5" s="13"/>
      <c r="K5" s="15">
        <f>J5-I5</f>
        <v>-416.0715</v>
      </c>
    </row>
    <row r="6" spans="1:9" ht="15">
      <c r="A6" s="23" t="s">
        <v>28</v>
      </c>
      <c r="B6" s="1"/>
      <c r="C6" s="24" t="s">
        <v>20</v>
      </c>
      <c r="D6" s="1" t="s">
        <v>10</v>
      </c>
      <c r="E6" s="1">
        <v>1</v>
      </c>
      <c r="F6" s="1">
        <v>313.5</v>
      </c>
      <c r="G6" s="12">
        <f>F6*E6*$G$1</f>
        <v>7.2105</v>
      </c>
      <c r="H6" s="12">
        <f>E6*F6</f>
        <v>313.5</v>
      </c>
      <c r="I6" s="12">
        <f>H6*1.1+G6</f>
        <v>352.06050000000005</v>
      </c>
    </row>
    <row r="7" spans="1:9" ht="15">
      <c r="A7" s="23" t="s">
        <v>28</v>
      </c>
      <c r="B7" s="1"/>
      <c r="C7" s="24" t="s">
        <v>21</v>
      </c>
      <c r="D7" s="1" t="s">
        <v>9</v>
      </c>
      <c r="E7" s="1">
        <v>1</v>
      </c>
      <c r="F7" s="1">
        <v>275.5</v>
      </c>
      <c r="G7" s="12">
        <f>F7*E7*$G$1</f>
        <v>6.3365</v>
      </c>
      <c r="H7" s="12">
        <f>E7*F7</f>
        <v>275.5</v>
      </c>
      <c r="I7" s="12">
        <f>H7*1.1+G7</f>
        <v>309.3865</v>
      </c>
    </row>
    <row r="8" spans="1:11" ht="15">
      <c r="A8" s="25"/>
      <c r="B8" s="26"/>
      <c r="C8" s="27"/>
      <c r="D8" s="26"/>
      <c r="E8" s="26"/>
      <c r="F8" s="26"/>
      <c r="G8" s="14"/>
      <c r="H8" s="14"/>
      <c r="I8" s="14">
        <f>SUM(I6:I7)</f>
        <v>661.4470000000001</v>
      </c>
      <c r="J8" s="13"/>
      <c r="K8" s="15">
        <f>J8-I8</f>
        <v>-661.4470000000001</v>
      </c>
    </row>
    <row r="9" spans="1:9" ht="15">
      <c r="A9" s="28" t="s">
        <v>23</v>
      </c>
      <c r="B9" s="1"/>
      <c r="C9" s="24" t="s">
        <v>36</v>
      </c>
      <c r="D9" s="1">
        <v>28</v>
      </c>
      <c r="E9" s="1">
        <v>1</v>
      </c>
      <c r="F9" s="1">
        <v>399</v>
      </c>
      <c r="G9" s="12">
        <f>F9*E9*$G$1</f>
        <v>9.177</v>
      </c>
      <c r="H9" s="12">
        <f>E9*F9</f>
        <v>399</v>
      </c>
      <c r="I9" s="12">
        <f>H9*1.1+G9</f>
        <v>448.07700000000006</v>
      </c>
    </row>
    <row r="10" spans="1:9" ht="15">
      <c r="A10" s="28" t="s">
        <v>23</v>
      </c>
      <c r="B10" s="1"/>
      <c r="C10" s="24" t="s">
        <v>37</v>
      </c>
      <c r="D10" s="1">
        <v>32</v>
      </c>
      <c r="E10" s="1">
        <v>1</v>
      </c>
      <c r="F10" s="1">
        <v>646</v>
      </c>
      <c r="G10" s="12">
        <f>F10*E10*$G$1</f>
        <v>14.858</v>
      </c>
      <c r="H10" s="12">
        <f>E10*F10</f>
        <v>646</v>
      </c>
      <c r="I10" s="12">
        <f>H10*1.1+G10</f>
        <v>725.458</v>
      </c>
    </row>
    <row r="11" spans="1:9" ht="15">
      <c r="A11" s="28" t="s">
        <v>23</v>
      </c>
      <c r="B11" s="1"/>
      <c r="C11" s="24" t="s">
        <v>38</v>
      </c>
      <c r="D11" s="1">
        <v>28</v>
      </c>
      <c r="E11" s="1">
        <v>1</v>
      </c>
      <c r="F11" s="1">
        <v>465.5</v>
      </c>
      <c r="G11" s="12">
        <f>F11*E11*$G$1</f>
        <v>10.7065</v>
      </c>
      <c r="H11" s="12">
        <f>E11*F11</f>
        <v>465.5</v>
      </c>
      <c r="I11" s="12">
        <f>H11*1.1+G11</f>
        <v>522.7565000000001</v>
      </c>
    </row>
    <row r="12" spans="1:9" ht="15">
      <c r="A12" s="28" t="s">
        <v>23</v>
      </c>
      <c r="B12" s="1"/>
      <c r="C12" s="24" t="s">
        <v>39</v>
      </c>
      <c r="D12" s="1">
        <v>28</v>
      </c>
      <c r="E12" s="1">
        <v>1</v>
      </c>
      <c r="F12" s="1">
        <v>465.5</v>
      </c>
      <c r="G12" s="12">
        <f>F12*E12*$G$1</f>
        <v>10.7065</v>
      </c>
      <c r="H12" s="12">
        <f>E12*F12</f>
        <v>465.5</v>
      </c>
      <c r="I12" s="12">
        <f>H12*1.1+G12</f>
        <v>522.7565000000001</v>
      </c>
    </row>
    <row r="13" spans="1:9" ht="15">
      <c r="A13" s="28" t="s">
        <v>23</v>
      </c>
      <c r="B13" s="1"/>
      <c r="C13" s="24" t="s">
        <v>20</v>
      </c>
      <c r="D13" s="1" t="s">
        <v>11</v>
      </c>
      <c r="E13" s="1">
        <v>1</v>
      </c>
      <c r="F13" s="1">
        <v>370.5</v>
      </c>
      <c r="G13" s="12">
        <f>F13*E13*$G$1</f>
        <v>8.5215</v>
      </c>
      <c r="H13" s="12">
        <f>E13*F13</f>
        <v>370.5</v>
      </c>
      <c r="I13" s="12">
        <f>H13*1.1+G13</f>
        <v>416.0715</v>
      </c>
    </row>
    <row r="14" spans="1:9" ht="15">
      <c r="A14" s="23" t="s">
        <v>23</v>
      </c>
      <c r="B14" s="1"/>
      <c r="C14" s="24" t="s">
        <v>40</v>
      </c>
      <c r="D14" s="1" t="s">
        <v>9</v>
      </c>
      <c r="E14" s="1">
        <v>1</v>
      </c>
      <c r="F14" s="1">
        <v>275.5</v>
      </c>
      <c r="G14" s="12">
        <f>F14*E14*$G$1</f>
        <v>6.3365</v>
      </c>
      <c r="H14" s="12">
        <f>E14*F14</f>
        <v>275.5</v>
      </c>
      <c r="I14" s="12">
        <f>H14*1.1+G14</f>
        <v>309.3865</v>
      </c>
    </row>
    <row r="15" spans="1:11" ht="15">
      <c r="A15" s="25"/>
      <c r="B15" s="26"/>
      <c r="C15" s="27"/>
      <c r="D15" s="26"/>
      <c r="E15" s="26"/>
      <c r="F15" s="26"/>
      <c r="G15" s="14"/>
      <c r="H15" s="14"/>
      <c r="I15" s="14">
        <f>SUM(I9:I14)</f>
        <v>2944.5060000000003</v>
      </c>
      <c r="J15" s="13"/>
      <c r="K15" s="15">
        <f>J15-I15</f>
        <v>-2944.5060000000003</v>
      </c>
    </row>
    <row r="16" spans="1:9" ht="15">
      <c r="A16" s="23" t="s">
        <v>25</v>
      </c>
      <c r="B16" s="1"/>
      <c r="C16" s="24" t="s">
        <v>20</v>
      </c>
      <c r="D16" s="1" t="s">
        <v>10</v>
      </c>
      <c r="E16" s="1">
        <v>1</v>
      </c>
      <c r="F16" s="1">
        <v>313.5</v>
      </c>
      <c r="G16" s="12">
        <f>F16*E16*$G$1</f>
        <v>7.2105</v>
      </c>
      <c r="H16" s="12">
        <f>E16*F16</f>
        <v>313.5</v>
      </c>
      <c r="I16" s="12">
        <f>H16*1.1+G16</f>
        <v>352.06050000000005</v>
      </c>
    </row>
    <row r="17" spans="1:9" ht="15">
      <c r="A17" s="23" t="s">
        <v>25</v>
      </c>
      <c r="B17" s="1"/>
      <c r="C17" s="24" t="s">
        <v>20</v>
      </c>
      <c r="D17" s="1" t="s">
        <v>11</v>
      </c>
      <c r="E17" s="1">
        <v>1</v>
      </c>
      <c r="F17" s="1">
        <v>370.5</v>
      </c>
      <c r="G17" s="12">
        <f>F17*E17*$G$1</f>
        <v>8.5215</v>
      </c>
      <c r="H17" s="12">
        <f>E17*F17</f>
        <v>370.5</v>
      </c>
      <c r="I17" s="12">
        <f>H17*1.1+G17</f>
        <v>416.0715</v>
      </c>
    </row>
    <row r="18" spans="1:11" ht="15">
      <c r="A18" s="25"/>
      <c r="B18" s="26"/>
      <c r="C18" s="27"/>
      <c r="D18" s="26"/>
      <c r="E18" s="26"/>
      <c r="F18" s="26"/>
      <c r="G18" s="14"/>
      <c r="H18" s="14"/>
      <c r="I18" s="14">
        <f>SUM(I16:I17)</f>
        <v>768.1320000000001</v>
      </c>
      <c r="J18" s="13"/>
      <c r="K18" s="15">
        <f>J18-I18</f>
        <v>-768.1320000000001</v>
      </c>
    </row>
    <row r="19" spans="1:9" ht="15">
      <c r="A19" s="23" t="s">
        <v>18</v>
      </c>
      <c r="B19" s="1"/>
      <c r="C19" s="24" t="s">
        <v>42</v>
      </c>
      <c r="D19" s="1" t="s">
        <v>16</v>
      </c>
      <c r="E19" s="1">
        <v>1</v>
      </c>
      <c r="F19" s="1">
        <v>1425</v>
      </c>
      <c r="G19" s="12">
        <f>F19*E19*$G$1</f>
        <v>32.775</v>
      </c>
      <c r="H19" s="12">
        <f>E19*F19</f>
        <v>1425</v>
      </c>
      <c r="I19" s="12">
        <f>H19*1.1+G19</f>
        <v>1600.2750000000003</v>
      </c>
    </row>
    <row r="20" spans="1:11" ht="15">
      <c r="A20" s="25"/>
      <c r="B20" s="26"/>
      <c r="C20" s="27"/>
      <c r="D20" s="26"/>
      <c r="E20" s="26"/>
      <c r="F20" s="26"/>
      <c r="G20" s="14"/>
      <c r="H20" s="14"/>
      <c r="I20" s="14">
        <f>SUM(I19:I19)</f>
        <v>1600.2750000000003</v>
      </c>
      <c r="J20" s="16">
        <v>1007</v>
      </c>
      <c r="K20" s="15">
        <f>J20-I20</f>
        <v>-593.2750000000003</v>
      </c>
    </row>
    <row r="21" spans="1:9" ht="15">
      <c r="A21" s="1" t="s">
        <v>34</v>
      </c>
      <c r="B21" s="1"/>
      <c r="C21" s="24" t="s">
        <v>21</v>
      </c>
      <c r="D21" s="1" t="s">
        <v>22</v>
      </c>
      <c r="E21" s="1">
        <v>1</v>
      </c>
      <c r="F21" s="1">
        <v>275.5</v>
      </c>
      <c r="G21" s="12">
        <f>F21*E21*$G$1</f>
        <v>6.3365</v>
      </c>
      <c r="H21" s="12">
        <f>E21*F21</f>
        <v>275.5</v>
      </c>
      <c r="I21" s="12">
        <f>H21*1.1+G21</f>
        <v>309.3865</v>
      </c>
    </row>
    <row r="22" spans="1:11" ht="15">
      <c r="A22" s="25"/>
      <c r="B22" s="26"/>
      <c r="C22" s="27"/>
      <c r="D22" s="26"/>
      <c r="E22" s="26"/>
      <c r="F22" s="26"/>
      <c r="G22" s="14"/>
      <c r="H22" s="14"/>
      <c r="I22" s="14">
        <f>SUM(I21:I21)</f>
        <v>309.3865</v>
      </c>
      <c r="J22" s="13"/>
      <c r="K22" s="15">
        <f>J22-I22</f>
        <v>-309.3865</v>
      </c>
    </row>
    <row r="23" spans="1:9" ht="15">
      <c r="A23" s="23" t="s">
        <v>30</v>
      </c>
      <c r="B23" s="1"/>
      <c r="C23" s="24" t="s">
        <v>20</v>
      </c>
      <c r="D23" s="1" t="s">
        <v>12</v>
      </c>
      <c r="E23" s="1">
        <v>1</v>
      </c>
      <c r="F23" s="1">
        <v>370.5</v>
      </c>
      <c r="G23" s="12">
        <f>F23*E23*$G$1</f>
        <v>8.5215</v>
      </c>
      <c r="H23" s="12">
        <f>E23*F23</f>
        <v>370.5</v>
      </c>
      <c r="I23" s="12">
        <f>H23*1.1+G23</f>
        <v>416.0715</v>
      </c>
    </row>
    <row r="24" spans="1:11" ht="15">
      <c r="A24" s="25"/>
      <c r="B24" s="26"/>
      <c r="C24" s="27"/>
      <c r="D24" s="26"/>
      <c r="E24" s="26"/>
      <c r="F24" s="26"/>
      <c r="G24" s="14"/>
      <c r="H24" s="14"/>
      <c r="I24" s="14">
        <f>SUM(I23:I23)</f>
        <v>416.0715</v>
      </c>
      <c r="J24" s="13"/>
      <c r="K24" s="15">
        <f>J24-I24</f>
        <v>-416.0715</v>
      </c>
    </row>
    <row r="25" spans="1:9" ht="15">
      <c r="A25" s="23" t="s">
        <v>33</v>
      </c>
      <c r="B25" s="1"/>
      <c r="C25" s="24" t="s">
        <v>21</v>
      </c>
      <c r="D25" s="1" t="s">
        <v>22</v>
      </c>
      <c r="E25" s="1">
        <v>2</v>
      </c>
      <c r="F25" s="1">
        <v>276</v>
      </c>
      <c r="G25" s="12">
        <f>F25*E25*$G$1</f>
        <v>12.696</v>
      </c>
      <c r="H25" s="12">
        <f>E25*F25</f>
        <v>552</v>
      </c>
      <c r="I25" s="12">
        <f>H25*1.1+G25</f>
        <v>619.8960000000001</v>
      </c>
    </row>
    <row r="26" spans="1:11" ht="15">
      <c r="A26" s="25"/>
      <c r="B26" s="26"/>
      <c r="C26" s="27"/>
      <c r="D26" s="26"/>
      <c r="E26" s="26"/>
      <c r="F26" s="26"/>
      <c r="G26" s="14"/>
      <c r="H26" s="14"/>
      <c r="I26" s="14">
        <f>SUM(I25:I25)</f>
        <v>619.8960000000001</v>
      </c>
      <c r="J26" s="13"/>
      <c r="K26" s="15">
        <f>J26-I26</f>
        <v>-619.8960000000001</v>
      </c>
    </row>
    <row r="27" spans="1:9" ht="15">
      <c r="A27" s="23" t="s">
        <v>29</v>
      </c>
      <c r="B27" s="1"/>
      <c r="C27" s="24" t="s">
        <v>20</v>
      </c>
      <c r="D27" s="1" t="s">
        <v>14</v>
      </c>
      <c r="E27" s="1">
        <v>1</v>
      </c>
      <c r="F27" s="1">
        <v>313.5</v>
      </c>
      <c r="G27" s="12">
        <f>F27*E27*$G$1</f>
        <v>7.2105</v>
      </c>
      <c r="H27" s="12">
        <f>E27*F27</f>
        <v>313.5</v>
      </c>
      <c r="I27" s="12">
        <f>H27*1.1+G27</f>
        <v>352.06050000000005</v>
      </c>
    </row>
    <row r="28" spans="1:11" ht="15">
      <c r="A28" s="25"/>
      <c r="B28" s="26"/>
      <c r="C28" s="27"/>
      <c r="D28" s="26"/>
      <c r="E28" s="26"/>
      <c r="F28" s="26"/>
      <c r="G28" s="14"/>
      <c r="H28" s="14"/>
      <c r="I28" s="14">
        <f>SUM(I27:I27)</f>
        <v>352.06050000000005</v>
      </c>
      <c r="J28" s="13"/>
      <c r="K28" s="15">
        <f>J28-I28</f>
        <v>-352.06050000000005</v>
      </c>
    </row>
    <row r="29" spans="1:9" ht="15">
      <c r="A29" s="28" t="s">
        <v>24</v>
      </c>
      <c r="B29" s="1"/>
      <c r="C29" s="24" t="s">
        <v>36</v>
      </c>
      <c r="D29" s="1">
        <v>30</v>
      </c>
      <c r="E29" s="1">
        <v>1</v>
      </c>
      <c r="F29" s="1">
        <v>399</v>
      </c>
      <c r="G29" s="12">
        <f>F29*E29*$G$1</f>
        <v>9.177</v>
      </c>
      <c r="H29" s="12">
        <f>E29*F29</f>
        <v>399</v>
      </c>
      <c r="I29" s="12">
        <f>H29*1.1+G29</f>
        <v>448.07700000000006</v>
      </c>
    </row>
    <row r="30" spans="1:9" ht="15">
      <c r="A30" s="29" t="s">
        <v>24</v>
      </c>
      <c r="B30" s="1"/>
      <c r="C30" s="24" t="s">
        <v>13</v>
      </c>
      <c r="D30" s="1" t="s">
        <v>15</v>
      </c>
      <c r="E30" s="1">
        <v>1</v>
      </c>
      <c r="F30" s="1">
        <v>522.5</v>
      </c>
      <c r="G30" s="12">
        <f>F30*E30*$G$1</f>
        <v>12.0175</v>
      </c>
      <c r="H30" s="12">
        <f>E30*F30</f>
        <v>522.5</v>
      </c>
      <c r="I30" s="12">
        <f>H30*1.1+G30</f>
        <v>586.7675</v>
      </c>
    </row>
    <row r="31" spans="1:11" ht="15">
      <c r="A31" s="25"/>
      <c r="B31" s="26"/>
      <c r="C31" s="27"/>
      <c r="D31" s="26"/>
      <c r="E31" s="26"/>
      <c r="F31" s="26"/>
      <c r="G31" s="14"/>
      <c r="H31" s="14"/>
      <c r="I31" s="14">
        <f>SUM(I29:I30)</f>
        <v>1034.8445000000002</v>
      </c>
      <c r="J31" s="13"/>
      <c r="K31" s="15">
        <f>J31-I31</f>
        <v>-1034.8445000000002</v>
      </c>
    </row>
    <row r="32" spans="1:9" ht="15">
      <c r="A32" s="23" t="s">
        <v>26</v>
      </c>
      <c r="B32" s="1"/>
      <c r="C32" s="24" t="s">
        <v>20</v>
      </c>
      <c r="D32" s="1" t="s">
        <v>10</v>
      </c>
      <c r="E32" s="1">
        <v>1</v>
      </c>
      <c r="F32" s="1">
        <v>313.5</v>
      </c>
      <c r="G32" s="12">
        <f>F32*E32*$G$1</f>
        <v>7.2105</v>
      </c>
      <c r="H32" s="12">
        <f>E32*F32</f>
        <v>313.5</v>
      </c>
      <c r="I32" s="12">
        <f>H32*1.1+G32</f>
        <v>352.06050000000005</v>
      </c>
    </row>
    <row r="33" spans="1:9" ht="15">
      <c r="A33" s="23" t="s">
        <v>26</v>
      </c>
      <c r="B33" s="1"/>
      <c r="C33" s="24" t="s">
        <v>21</v>
      </c>
      <c r="D33" s="1" t="s">
        <v>9</v>
      </c>
      <c r="E33" s="1">
        <v>1</v>
      </c>
      <c r="F33" s="1">
        <v>275.5</v>
      </c>
      <c r="G33" s="12">
        <f>F33*E33*$G$1</f>
        <v>6.3365</v>
      </c>
      <c r="H33" s="12">
        <f>E33*F33</f>
        <v>275.5</v>
      </c>
      <c r="I33" s="12">
        <f>H33*1.1+G33</f>
        <v>309.3865</v>
      </c>
    </row>
    <row r="34" spans="1:11" ht="15">
      <c r="A34" s="25"/>
      <c r="B34" s="26"/>
      <c r="C34" s="27"/>
      <c r="D34" s="26"/>
      <c r="E34" s="26"/>
      <c r="F34" s="26"/>
      <c r="G34" s="14"/>
      <c r="H34" s="14"/>
      <c r="I34" s="14">
        <f>SUM(I32:I33)</f>
        <v>661.4470000000001</v>
      </c>
      <c r="J34" s="13"/>
      <c r="K34" s="15">
        <f>J34-I34</f>
        <v>-661.4470000000001</v>
      </c>
    </row>
    <row r="35" spans="1:9" ht="15">
      <c r="A35" s="23" t="s">
        <v>17</v>
      </c>
      <c r="B35" s="1"/>
      <c r="C35" s="24" t="s">
        <v>41</v>
      </c>
      <c r="D35" s="1">
        <v>122</v>
      </c>
      <c r="E35" s="1">
        <v>1</v>
      </c>
      <c r="F35" s="1">
        <v>1425</v>
      </c>
      <c r="G35" s="12">
        <f>F35*E35*$G$1</f>
        <v>32.775</v>
      </c>
      <c r="H35" s="12">
        <f>E35*F35</f>
        <v>1425</v>
      </c>
      <c r="I35" s="12">
        <f>H35*1.1+G35</f>
        <v>1600.2750000000003</v>
      </c>
    </row>
    <row r="36" spans="1:11" ht="15">
      <c r="A36" s="25"/>
      <c r="B36" s="26"/>
      <c r="C36" s="27"/>
      <c r="D36" s="26"/>
      <c r="E36" s="26"/>
      <c r="F36" s="26"/>
      <c r="G36" s="14"/>
      <c r="H36" s="14"/>
      <c r="I36" s="14">
        <f>SUM(I35:I35)</f>
        <v>1600.2750000000003</v>
      </c>
      <c r="J36" s="13"/>
      <c r="K36" s="15">
        <f>J36-I36</f>
        <v>-1600.2750000000003</v>
      </c>
    </row>
    <row r="37" spans="1:9" ht="15">
      <c r="A37" s="23" t="s">
        <v>19</v>
      </c>
      <c r="B37" s="1"/>
      <c r="C37" s="24" t="s">
        <v>21</v>
      </c>
      <c r="D37" s="1" t="s">
        <v>22</v>
      </c>
      <c r="E37" s="1">
        <v>1</v>
      </c>
      <c r="F37" s="1">
        <v>275.5</v>
      </c>
      <c r="G37" s="12">
        <f>F37*E37*$G$1</f>
        <v>6.3365</v>
      </c>
      <c r="H37" s="12">
        <f>E37*F37</f>
        <v>275.5</v>
      </c>
      <c r="I37" s="12">
        <f>H37*1.1+G37</f>
        <v>309.3865</v>
      </c>
    </row>
    <row r="38" spans="1:9" ht="15">
      <c r="A38" s="23" t="s">
        <v>19</v>
      </c>
      <c r="B38" s="1"/>
      <c r="C38" s="24" t="s">
        <v>21</v>
      </c>
      <c r="D38" s="1" t="s">
        <v>9</v>
      </c>
      <c r="E38" s="1">
        <v>2</v>
      </c>
      <c r="F38" s="1">
        <v>276</v>
      </c>
      <c r="G38" s="12">
        <f>F38*E38*$G$1</f>
        <v>12.696</v>
      </c>
      <c r="H38" s="12">
        <f>E38*F38</f>
        <v>552</v>
      </c>
      <c r="I38" s="12">
        <f>H38*1.1+G38</f>
        <v>619.8960000000001</v>
      </c>
    </row>
    <row r="39" spans="1:9" ht="15">
      <c r="A39" s="23" t="s">
        <v>19</v>
      </c>
      <c r="B39" s="1"/>
      <c r="C39" s="24" t="s">
        <v>21</v>
      </c>
      <c r="D39" s="1" t="s">
        <v>11</v>
      </c>
      <c r="E39" s="1">
        <v>1</v>
      </c>
      <c r="F39" s="1">
        <v>332.5</v>
      </c>
      <c r="G39" s="12">
        <f>F39*E39*$G$1</f>
        <v>7.6475</v>
      </c>
      <c r="H39" s="12">
        <f>E39*F39</f>
        <v>332.5</v>
      </c>
      <c r="I39" s="12">
        <f>H39*1.1+G39</f>
        <v>373.39750000000004</v>
      </c>
    </row>
    <row r="40" spans="1:11" ht="15">
      <c r="A40" s="26"/>
      <c r="B40" s="26"/>
      <c r="C40" s="27"/>
      <c r="D40" s="26"/>
      <c r="E40" s="26"/>
      <c r="F40" s="26"/>
      <c r="G40" s="14"/>
      <c r="H40" s="14"/>
      <c r="I40" s="14">
        <f>SUM(I37:I39)</f>
        <v>1302.68</v>
      </c>
      <c r="J40" s="16">
        <v>1500</v>
      </c>
      <c r="K40" s="15">
        <f>J40-I40</f>
        <v>197.31999999999994</v>
      </c>
    </row>
    <row r="41" spans="1:9" ht="15">
      <c r="A41" s="23" t="s">
        <v>31</v>
      </c>
      <c r="B41" s="1"/>
      <c r="C41" s="24" t="s">
        <v>20</v>
      </c>
      <c r="D41" s="1" t="s">
        <v>12</v>
      </c>
      <c r="E41" s="1">
        <v>2</v>
      </c>
      <c r="F41" s="1">
        <v>371</v>
      </c>
      <c r="G41" s="12">
        <f>F41*E41*$G$1</f>
        <v>17.066</v>
      </c>
      <c r="H41" s="12">
        <f>E41*F41</f>
        <v>742</v>
      </c>
      <c r="I41" s="12">
        <f>H41*1.1+G41</f>
        <v>833.2660000000001</v>
      </c>
    </row>
    <row r="42" spans="1:9" ht="15">
      <c r="A42" s="23" t="s">
        <v>31</v>
      </c>
      <c r="B42" s="1"/>
      <c r="C42" s="24" t="s">
        <v>20</v>
      </c>
      <c r="D42" s="1" t="s">
        <v>11</v>
      </c>
      <c r="E42" s="1">
        <v>1</v>
      </c>
      <c r="F42" s="1">
        <v>370.5</v>
      </c>
      <c r="G42" s="12">
        <f>F42*E42*$G$1</f>
        <v>8.5215</v>
      </c>
      <c r="H42" s="12">
        <f>E42*F42</f>
        <v>370.5</v>
      </c>
      <c r="I42" s="12">
        <f>H42*1.1+G42</f>
        <v>416.0715</v>
      </c>
    </row>
    <row r="43" spans="1:9" ht="15">
      <c r="A43" s="23" t="s">
        <v>31</v>
      </c>
      <c r="B43" s="1"/>
      <c r="C43" s="24" t="s">
        <v>21</v>
      </c>
      <c r="D43" s="1" t="s">
        <v>11</v>
      </c>
      <c r="E43" s="1">
        <v>1</v>
      </c>
      <c r="F43" s="1">
        <v>332.5</v>
      </c>
      <c r="G43" s="12">
        <f>F43*E43*$G$1</f>
        <v>7.6475</v>
      </c>
      <c r="H43" s="12">
        <f>E43*F43</f>
        <v>332.5</v>
      </c>
      <c r="I43" s="12">
        <f>H43*1.1+G43</f>
        <v>373.39750000000004</v>
      </c>
    </row>
    <row r="44" spans="1:9" ht="15">
      <c r="A44" s="23" t="s">
        <v>31</v>
      </c>
      <c r="B44" s="1"/>
      <c r="C44" s="24" t="s">
        <v>21</v>
      </c>
      <c r="D44" s="1" t="s">
        <v>35</v>
      </c>
      <c r="E44" s="1"/>
      <c r="F44" s="1"/>
      <c r="G44" s="12">
        <f>F44*E44*$G$1</f>
        <v>0</v>
      </c>
      <c r="H44" s="12">
        <f>E44*F44</f>
        <v>0</v>
      </c>
      <c r="I44" s="12">
        <v>370</v>
      </c>
    </row>
    <row r="45" spans="1:11" ht="15">
      <c r="A45" s="25"/>
      <c r="B45" s="26"/>
      <c r="C45" s="27"/>
      <c r="D45" s="26"/>
      <c r="E45" s="26"/>
      <c r="F45" s="26"/>
      <c r="G45" s="14"/>
      <c r="H45" s="14"/>
      <c r="I45" s="14">
        <f>SUM(I41:I44)</f>
        <v>1992.7350000000001</v>
      </c>
      <c r="J45" s="13"/>
      <c r="K45" s="15">
        <f>J45-I45</f>
        <v>-1992.7350000000001</v>
      </c>
    </row>
    <row r="46" spans="1:9" ht="15">
      <c r="A46" s="23" t="s">
        <v>27</v>
      </c>
      <c r="B46" s="1"/>
      <c r="C46" s="24" t="s">
        <v>20</v>
      </c>
      <c r="D46" s="1" t="s">
        <v>10</v>
      </c>
      <c r="E46" s="1">
        <v>1</v>
      </c>
      <c r="F46" s="1">
        <v>313.5</v>
      </c>
      <c r="G46" s="12">
        <f>F46*E46*$G$1</f>
        <v>7.2105</v>
      </c>
      <c r="H46" s="12">
        <f>E46*F46</f>
        <v>313.5</v>
      </c>
      <c r="I46" s="12">
        <f>H46*1.1+G46</f>
        <v>352.06050000000005</v>
      </c>
    </row>
    <row r="47" spans="1:9" ht="15">
      <c r="A47" s="23" t="s">
        <v>27</v>
      </c>
      <c r="B47" s="1"/>
      <c r="C47" s="24" t="s">
        <v>20</v>
      </c>
      <c r="D47" s="1" t="s">
        <v>14</v>
      </c>
      <c r="E47" s="1">
        <v>1</v>
      </c>
      <c r="F47" s="1">
        <v>313.5</v>
      </c>
      <c r="G47" s="12">
        <f>F47*E47*$G$1</f>
        <v>7.2105</v>
      </c>
      <c r="H47" s="12">
        <f>E47*F47</f>
        <v>313.5</v>
      </c>
      <c r="I47" s="12">
        <f>H47*1.1+G47</f>
        <v>352.06050000000005</v>
      </c>
    </row>
    <row r="48" spans="1:11" ht="15">
      <c r="A48" s="25"/>
      <c r="B48" s="26"/>
      <c r="C48" s="27"/>
      <c r="D48" s="26"/>
      <c r="E48" s="26"/>
      <c r="F48" s="26"/>
      <c r="G48" s="14"/>
      <c r="H48" s="14"/>
      <c r="I48" s="14">
        <f>SUM(I46:I47)</f>
        <v>704.1210000000001</v>
      </c>
      <c r="J48" s="13"/>
      <c r="K48" s="15">
        <f>J48-I48</f>
        <v>-704.1210000000001</v>
      </c>
    </row>
    <row r="49" spans="7:8" ht="15">
      <c r="G49" s="11"/>
      <c r="H49" s="11"/>
    </row>
  </sheetData>
  <sheetProtection/>
  <autoFilter ref="A3:K48"/>
  <printOptions/>
  <pageMargins left="0.2362204724409449" right="0.2362204724409449" top="0.2362204724409449" bottom="0.2362204724409449" header="0.3149606299212598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2011-08-19T00:29:36Z</cp:lastPrinted>
  <dcterms:created xsi:type="dcterms:W3CDTF">2011-07-04T07:27:42Z</dcterms:created>
  <dcterms:modified xsi:type="dcterms:W3CDTF">2011-09-20T14:53:47Z</dcterms:modified>
  <cp:category/>
  <cp:version/>
  <cp:contentType/>
  <cp:contentStatus/>
</cp:coreProperties>
</file>