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'Лист1'!$A$3:$K$96</definedName>
  </definedNames>
  <calcPr fullCalcOnLoad="1" refMode="R1C1"/>
</workbook>
</file>

<file path=xl/sharedStrings.xml><?xml version="1.0" encoding="utf-8"?>
<sst xmlns="http://schemas.openxmlformats.org/spreadsheetml/2006/main" count="264" uniqueCount="66">
  <si>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</si>
  <si>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</si>
  <si>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</si>
  <si>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</si>
  <si>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</si>
  <si>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</si>
  <si>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</si>
  <si>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</si>
  <si>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</si>
  <si>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</si>
  <si>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Пристрой</t>
  </si>
  <si>
    <t>26-86</t>
  </si>
  <si>
    <t>28-92</t>
  </si>
  <si>
    <t>30-98</t>
  </si>
  <si>
    <t>30-104</t>
  </si>
  <si>
    <t>32-110</t>
  </si>
  <si>
    <t>32-116</t>
  </si>
  <si>
    <t>34-122</t>
  </si>
  <si>
    <t>34-128</t>
  </si>
  <si>
    <t>Галина Коробко</t>
  </si>
  <si>
    <t>Sofina</t>
  </si>
  <si>
    <t>Брюки “СКАНДИНАВИЯ” 19</t>
  </si>
  <si>
    <t>Рейтузы “СКАНДИНАВИЯ” 19-1</t>
  </si>
  <si>
    <t>Анна Мороз</t>
  </si>
  <si>
    <t>Жакет “СКАНДИНАВИЯ” кенгуру 29-1</t>
  </si>
  <si>
    <t xml:space="preserve">Наташа Чижик </t>
  </si>
  <si>
    <t>бел</t>
  </si>
  <si>
    <t>георг</t>
  </si>
  <si>
    <t>R.Helene</t>
  </si>
  <si>
    <t>KRISTAL*09</t>
  </si>
  <si>
    <t>Серебринка</t>
  </si>
  <si>
    <t>Марфуша</t>
  </si>
  <si>
    <t>занято</t>
  </si>
  <si>
    <t>О</t>
  </si>
  <si>
    <t>SHer</t>
  </si>
  <si>
    <t xml:space="preserve">Oduvanchic </t>
  </si>
  <si>
    <t>AstiMarta</t>
  </si>
  <si>
    <t>Туника “СКАНДИНАВИЯ” корот.рукав 30</t>
  </si>
  <si>
    <t>Евгения_Ф</t>
  </si>
  <si>
    <t>rew1987</t>
  </si>
  <si>
    <t>pamela</t>
  </si>
  <si>
    <t>Свитер “СКАНДИНАВИЯ” 33-1</t>
  </si>
  <si>
    <t>голуб</t>
  </si>
  <si>
    <t>daria.nsk</t>
  </si>
  <si>
    <t>ВЛМ</t>
  </si>
  <si>
    <t>Надюшка22</t>
  </si>
  <si>
    <t>ЮлияК</t>
  </si>
  <si>
    <t>Гетры “СКАНДИНАВИЯ” 19-2</t>
  </si>
  <si>
    <t>32-34</t>
  </si>
  <si>
    <t>т.син</t>
  </si>
  <si>
    <t>Жакет “ЛЕСНОЙ ОЛЕНЬ” 80</t>
  </si>
  <si>
    <t>Свитер “ЛЕСНОЙ ОЛЕНЬ" 81</t>
  </si>
  <si>
    <t>artemova</t>
  </si>
  <si>
    <t>Illi Tader</t>
  </si>
  <si>
    <t>Marinqa</t>
  </si>
  <si>
    <t>Аксюня</t>
  </si>
  <si>
    <t>Пончо “ЛЕСНОЙ ОЛЕНЬ” / капюшон 82-1</t>
  </si>
  <si>
    <t>80-86</t>
  </si>
  <si>
    <t>92-98</t>
  </si>
  <si>
    <t>104-110</t>
  </si>
  <si>
    <t>Сафо</t>
  </si>
  <si>
    <t>Елена 2012</t>
  </si>
  <si>
    <t>Рейтузы “ЛЕСНОЙ ОЛЕНЬ” 84-1</t>
  </si>
  <si>
    <t>срок получения начало декабря 2011г</t>
  </si>
  <si>
    <t>оплачено</t>
  </si>
  <si>
    <t>Ирина_Ш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</si>
</sst>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1" fontId="0" fillId="33" borderId="10" xfId="0" applyNumberFormat="1" applyFill="1" applyBorder="1" applyAlignment="1">
      <alignment/>
    </xf>
    <xf numFmtId="9" fontId="0" fillId="0" borderId="0" xfId="0" applyNumberFormat="1" applyAlignment="1">
      <alignment/>
    </xf>
    <xf numFmtId="0" fontId="21" fillId="0" borderId="10" xfId="0" applyFont="1" applyFill="1" applyBorder="1" applyAlignment="1">
      <alignment/>
    </xf>
    <xf numFmtId="0" fontId="44" fillId="0" borderId="0" xfId="0" applyFont="1" applyAlignment="1">
      <alignment/>
    </xf>
    <xf numFmtId="22" fontId="2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ySplit="3" topLeftCell="A75" activePane="bottomLeft" state="frozen"/>
      <selection pane="topLeft" activeCell="A1" sqref="A1"/>
      <selection pane="bottomLeft" activeCell="H95" sqref="H95"/>
    </sheetView>
  </sheetViews>
  <sheetFormatPr defaultColWidth="9.140625" defaultRowHeight="15"/>
  <cols>
    <col min="1" max="1" width="14.57421875" style="0" customWidth="1"/>
    <col min="2" max="2" width="1.7109375" style="0" customWidth="1"/>
    <col min="3" max="3" width="37.140625" style="1" customWidth="1"/>
    <col min="4" max="4" width="6.57421875" style="2" customWidth="1"/>
    <col min="5" max="6" width="5.28125" style="2" customWidth="1"/>
    <col min="7" max="7" width="4.28125" style="2" bestFit="1" customWidth="1"/>
    <col min="8" max="8" width="4.00390625" style="2" customWidth="1"/>
    <col min="9" max="9" width="6.00390625" style="3" customWidth="1"/>
    <col min="10" max="10" width="5.8515625" style="0" customWidth="1"/>
    <col min="11" max="11" width="10.421875" style="3" customWidth="1"/>
  </cols>
  <sheetData>
    <row r="1" spans="3:9" ht="15">
      <c r="C1" s="1" t="s">
        <v>63</v>
      </c>
      <c r="D1" s="2" t="s">
        <v>7</v>
      </c>
      <c r="I1" s="2">
        <v>0.03</v>
      </c>
    </row>
    <row r="2" ht="15">
      <c r="C2" s="18">
        <v>40841.875</v>
      </c>
    </row>
    <row r="3" spans="1:11" ht="15">
      <c r="A3" t="s">
        <v>8</v>
      </c>
      <c r="B3" t="s">
        <v>9</v>
      </c>
      <c r="C3" s="1" t="s">
        <v>2</v>
      </c>
      <c r="D3" s="2" t="s">
        <v>1</v>
      </c>
      <c r="F3" s="2" t="s">
        <v>0</v>
      </c>
      <c r="G3" s="2" t="s">
        <v>3</v>
      </c>
      <c r="H3" s="2" t="s">
        <v>5</v>
      </c>
      <c r="I3" s="3" t="s">
        <v>4</v>
      </c>
      <c r="J3" s="15" t="s">
        <v>64</v>
      </c>
      <c r="K3" s="3" t="s">
        <v>6</v>
      </c>
    </row>
    <row r="4" spans="1:9" ht="15">
      <c r="A4" s="10" t="s">
        <v>52</v>
      </c>
      <c r="C4" s="1" t="s">
        <v>51</v>
      </c>
      <c r="D4" s="2" t="s">
        <v>11</v>
      </c>
      <c r="E4" s="9" t="s">
        <v>26</v>
      </c>
      <c r="F4" s="2">
        <v>560</v>
      </c>
      <c r="G4" s="2">
        <v>1</v>
      </c>
      <c r="H4" s="3">
        <f>$I$1*F4*G4</f>
        <v>16.8</v>
      </c>
      <c r="I4" s="3">
        <f>G4*F4*1.15+H4</f>
        <v>660.8</v>
      </c>
    </row>
    <row r="5" spans="1:11" ht="15">
      <c r="A5" s="11"/>
      <c r="B5" s="8"/>
      <c r="C5" s="16"/>
      <c r="D5" s="6"/>
      <c r="E5" s="12"/>
      <c r="F5" s="6"/>
      <c r="G5" s="6"/>
      <c r="H5" s="7"/>
      <c r="I5" s="14">
        <f>SUM(I3:I4)</f>
        <v>660.8</v>
      </c>
      <c r="J5" s="13">
        <v>350</v>
      </c>
      <c r="K5" s="7">
        <f>J5-I5</f>
        <v>-310.79999999999995</v>
      </c>
    </row>
    <row r="6" spans="1:9" ht="15">
      <c r="A6" s="10" t="s">
        <v>36</v>
      </c>
      <c r="C6" s="4" t="s">
        <v>24</v>
      </c>
      <c r="D6" s="2" t="s">
        <v>15</v>
      </c>
      <c r="E6" s="9" t="s">
        <v>27</v>
      </c>
      <c r="F6" s="2">
        <v>595</v>
      </c>
      <c r="G6" s="2">
        <v>1</v>
      </c>
      <c r="H6" s="3">
        <f>$I$1*F6*G6</f>
        <v>17.849999999999998</v>
      </c>
      <c r="I6" s="3">
        <f>G6*F6*1.15+H6</f>
        <v>702.1</v>
      </c>
    </row>
    <row r="7" spans="1:9" ht="15">
      <c r="A7" s="10" t="s">
        <v>36</v>
      </c>
      <c r="C7" s="4" t="s">
        <v>41</v>
      </c>
      <c r="D7" s="2" t="s">
        <v>15</v>
      </c>
      <c r="E7" s="9" t="s">
        <v>42</v>
      </c>
      <c r="F7" s="2">
        <v>570</v>
      </c>
      <c r="G7" s="2">
        <v>1</v>
      </c>
      <c r="H7" s="3">
        <f>$I$1*F7*G7</f>
        <v>17.099999999999998</v>
      </c>
      <c r="I7" s="3">
        <f>G7*F7*1.15+H7</f>
        <v>672.6</v>
      </c>
    </row>
    <row r="8" spans="1:11" ht="15">
      <c r="A8" s="11"/>
      <c r="B8" s="8"/>
      <c r="C8" s="16"/>
      <c r="D8" s="6"/>
      <c r="E8" s="12"/>
      <c r="F8" s="6"/>
      <c r="G8" s="6"/>
      <c r="H8" s="7"/>
      <c r="I8" s="14">
        <f>SUM(I6:I7)</f>
        <v>1374.7</v>
      </c>
      <c r="J8" s="13">
        <v>670</v>
      </c>
      <c r="K8" s="7">
        <f>J8-I8</f>
        <v>-704.7</v>
      </c>
    </row>
    <row r="9" spans="1:9" ht="15">
      <c r="A9" s="10" t="s">
        <v>43</v>
      </c>
      <c r="C9" s="4" t="s">
        <v>41</v>
      </c>
      <c r="D9" s="2" t="s">
        <v>11</v>
      </c>
      <c r="E9" s="9" t="s">
        <v>42</v>
      </c>
      <c r="F9" s="2">
        <v>570</v>
      </c>
      <c r="G9" s="2">
        <v>1</v>
      </c>
      <c r="H9" s="3">
        <f>$I$1*F9*G9</f>
        <v>17.099999999999998</v>
      </c>
      <c r="I9" s="3">
        <f>G9*F9*1.15+H9</f>
        <v>672.6</v>
      </c>
    </row>
    <row r="10" spans="1:11" ht="15">
      <c r="A10" s="11"/>
      <c r="B10" s="8"/>
      <c r="C10" s="16"/>
      <c r="D10" s="6"/>
      <c r="E10" s="12"/>
      <c r="F10" s="6"/>
      <c r="G10" s="6"/>
      <c r="H10" s="7"/>
      <c r="I10" s="14">
        <f>SUM(I9:I9)</f>
        <v>672.6</v>
      </c>
      <c r="J10" s="13">
        <v>330</v>
      </c>
      <c r="K10" s="7">
        <f>J10-I10</f>
        <v>-342.6</v>
      </c>
    </row>
    <row r="11" spans="1:9" ht="15">
      <c r="A11" s="10" t="s">
        <v>53</v>
      </c>
      <c r="C11" s="1" t="s">
        <v>51</v>
      </c>
      <c r="D11" s="2" t="s">
        <v>12</v>
      </c>
      <c r="E11" s="9" t="s">
        <v>26</v>
      </c>
      <c r="F11" s="2">
        <v>560</v>
      </c>
      <c r="G11" s="2">
        <v>1</v>
      </c>
      <c r="H11" s="3">
        <f>$I$1*F11*G11</f>
        <v>16.8</v>
      </c>
      <c r="I11" s="3">
        <f>G11*F11*1.15+H11</f>
        <v>660.8</v>
      </c>
    </row>
    <row r="12" spans="1:9" ht="15">
      <c r="A12" s="10" t="s">
        <v>53</v>
      </c>
      <c r="C12" s="1" t="s">
        <v>62</v>
      </c>
      <c r="D12" s="2" t="s">
        <v>12</v>
      </c>
      <c r="E12" s="9" t="s">
        <v>26</v>
      </c>
      <c r="F12" s="2">
        <v>425</v>
      </c>
      <c r="G12" s="2">
        <v>1</v>
      </c>
      <c r="H12" s="3">
        <f>$I$1*F12*G12</f>
        <v>12.75</v>
      </c>
      <c r="I12" s="3">
        <f>G12*F12*1.15+H12</f>
        <v>501.49999999999994</v>
      </c>
    </row>
    <row r="13" spans="1:11" ht="15">
      <c r="A13" s="11"/>
      <c r="B13" s="8"/>
      <c r="C13" s="16"/>
      <c r="D13" s="6"/>
      <c r="E13" s="12"/>
      <c r="F13" s="6"/>
      <c r="G13" s="6"/>
      <c r="H13" s="7"/>
      <c r="I13" s="14">
        <f>SUM(I11:I12)</f>
        <v>1162.3</v>
      </c>
      <c r="J13" s="13">
        <v>566</v>
      </c>
      <c r="K13" s="7">
        <f>J13-I13</f>
        <v>-596.3</v>
      </c>
    </row>
    <row r="14" spans="1:9" ht="15">
      <c r="A14" s="10" t="s">
        <v>29</v>
      </c>
      <c r="C14" s="4" t="s">
        <v>24</v>
      </c>
      <c r="D14" s="2" t="s">
        <v>12</v>
      </c>
      <c r="E14" s="9" t="s">
        <v>26</v>
      </c>
      <c r="F14" s="2">
        <v>595</v>
      </c>
      <c r="G14" s="2">
        <v>1</v>
      </c>
      <c r="H14" s="3">
        <f>$I$1*F14*G14</f>
        <v>17.849999999999998</v>
      </c>
      <c r="I14" s="3">
        <f>G14*F14*1.15+H14</f>
        <v>702.1</v>
      </c>
    </row>
    <row r="15" spans="1:9" ht="15">
      <c r="A15" s="10" t="s">
        <v>29</v>
      </c>
      <c r="C15" s="4" t="s">
        <v>21</v>
      </c>
      <c r="D15" s="2" t="s">
        <v>12</v>
      </c>
      <c r="E15" s="9" t="s">
        <v>26</v>
      </c>
      <c r="F15" s="2">
        <v>425</v>
      </c>
      <c r="G15" s="2">
        <v>1</v>
      </c>
      <c r="H15" s="3">
        <f>$I$1*F15*G15</f>
        <v>12.75</v>
      </c>
      <c r="I15" s="3">
        <f>G15*F15*1.15+H15</f>
        <v>501.49999999999994</v>
      </c>
    </row>
    <row r="16" spans="1:11" ht="15">
      <c r="A16" s="11"/>
      <c r="B16" s="8"/>
      <c r="C16" s="16"/>
      <c r="D16" s="6"/>
      <c r="E16" s="12"/>
      <c r="F16" s="6"/>
      <c r="G16" s="6"/>
      <c r="H16" s="7"/>
      <c r="I16" s="14">
        <f>SUM(I14:I15)</f>
        <v>1203.6</v>
      </c>
      <c r="J16" s="13">
        <v>600</v>
      </c>
      <c r="K16" s="7">
        <f>J16-I16</f>
        <v>-603.5999999999999</v>
      </c>
    </row>
    <row r="17" spans="1:9" ht="15">
      <c r="A17" s="10" t="s">
        <v>54</v>
      </c>
      <c r="C17" s="1" t="s">
        <v>51</v>
      </c>
      <c r="D17" s="2" t="s">
        <v>14</v>
      </c>
      <c r="E17" s="9" t="s">
        <v>26</v>
      </c>
      <c r="F17" s="2">
        <v>560</v>
      </c>
      <c r="G17" s="2">
        <v>1</v>
      </c>
      <c r="H17" s="3">
        <f>$I$1*F17*G17</f>
        <v>16.8</v>
      </c>
      <c r="I17" s="3">
        <f>G17*F17*1.15+H17</f>
        <v>660.8</v>
      </c>
    </row>
    <row r="18" spans="1:9" ht="15">
      <c r="A18" s="10" t="s">
        <v>54</v>
      </c>
      <c r="C18" s="1" t="s">
        <v>62</v>
      </c>
      <c r="D18" s="2" t="s">
        <v>14</v>
      </c>
      <c r="E18" s="9" t="s">
        <v>26</v>
      </c>
      <c r="F18" s="2">
        <v>425</v>
      </c>
      <c r="G18" s="2">
        <v>1</v>
      </c>
      <c r="H18" s="3">
        <f>$I$1*F18*G18</f>
        <v>12.75</v>
      </c>
      <c r="I18" s="3">
        <f>G18*F18*1.15+H18</f>
        <v>501.49999999999994</v>
      </c>
    </row>
    <row r="19" spans="1:11" ht="15">
      <c r="A19" s="11"/>
      <c r="B19" s="8"/>
      <c r="C19" s="16"/>
      <c r="D19" s="6"/>
      <c r="E19" s="12"/>
      <c r="F19" s="6"/>
      <c r="G19" s="6"/>
      <c r="H19" s="7"/>
      <c r="I19" s="14">
        <f>SUM(I17:I18)</f>
        <v>1162.3</v>
      </c>
      <c r="J19" s="13">
        <v>566</v>
      </c>
      <c r="K19" s="7">
        <f>J19-I19</f>
        <v>-596.3</v>
      </c>
    </row>
    <row r="20" spans="1:9" ht="15">
      <c r="A20" s="10" t="s">
        <v>35</v>
      </c>
      <c r="C20" s="4" t="s">
        <v>24</v>
      </c>
      <c r="D20" s="2" t="s">
        <v>14</v>
      </c>
      <c r="E20" s="9" t="s">
        <v>27</v>
      </c>
      <c r="F20" s="2">
        <v>595</v>
      </c>
      <c r="G20" s="2">
        <v>1</v>
      </c>
      <c r="H20" s="3">
        <f>$I$1*F20*G20</f>
        <v>17.849999999999998</v>
      </c>
      <c r="I20" s="3">
        <f>G20*F20*1.15+H20</f>
        <v>702.1</v>
      </c>
    </row>
    <row r="21" spans="1:11" ht="15">
      <c r="A21" s="11"/>
      <c r="B21" s="8"/>
      <c r="C21" s="16"/>
      <c r="D21" s="6"/>
      <c r="E21" s="12"/>
      <c r="F21" s="6"/>
      <c r="G21" s="6"/>
      <c r="H21" s="7"/>
      <c r="I21" s="14">
        <f>SUM(I20:I20)</f>
        <v>702.1</v>
      </c>
      <c r="J21" s="13">
        <v>342</v>
      </c>
      <c r="K21" s="7">
        <f>J21-I21</f>
        <v>-360.1</v>
      </c>
    </row>
    <row r="22" spans="1:9" ht="15">
      <c r="A22" s="10" t="s">
        <v>40</v>
      </c>
      <c r="C22" s="4" t="s">
        <v>37</v>
      </c>
      <c r="D22" s="2" t="s">
        <v>16</v>
      </c>
      <c r="E22" s="9" t="s">
        <v>26</v>
      </c>
      <c r="F22" s="2">
        <v>665</v>
      </c>
      <c r="G22" s="2">
        <v>1</v>
      </c>
      <c r="H22" s="3">
        <f>$I$1*F22*G22</f>
        <v>19.95</v>
      </c>
      <c r="I22" s="3">
        <f>G22*F22*1.15+H22</f>
        <v>784.6999999999999</v>
      </c>
    </row>
    <row r="23" spans="1:9" ht="15">
      <c r="A23" s="10" t="s">
        <v>40</v>
      </c>
      <c r="C23" s="4" t="s">
        <v>41</v>
      </c>
      <c r="D23" s="2" t="s">
        <v>13</v>
      </c>
      <c r="E23" s="9" t="s">
        <v>42</v>
      </c>
      <c r="F23" s="2">
        <v>570</v>
      </c>
      <c r="G23" s="2">
        <v>1</v>
      </c>
      <c r="H23" s="3">
        <f>$I$1*F23*G23</f>
        <v>17.099999999999998</v>
      </c>
      <c r="I23" s="3">
        <f>G23*F23*1.15+H23</f>
        <v>672.6</v>
      </c>
    </row>
    <row r="24" spans="1:9" ht="15">
      <c r="A24" s="10" t="s">
        <v>40</v>
      </c>
      <c r="C24" s="1" t="s">
        <v>22</v>
      </c>
      <c r="D24" s="2" t="s">
        <v>17</v>
      </c>
      <c r="E24" s="9" t="s">
        <v>26</v>
      </c>
      <c r="F24" s="2">
        <v>425</v>
      </c>
      <c r="G24" s="2">
        <v>1</v>
      </c>
      <c r="H24" s="3">
        <f>$I$1*F24*G24</f>
        <v>12.75</v>
      </c>
      <c r="I24" s="3">
        <f>G24*F24*1.15+H24</f>
        <v>501.49999999999994</v>
      </c>
    </row>
    <row r="25" spans="1:9" ht="15">
      <c r="A25" s="10" t="s">
        <v>40</v>
      </c>
      <c r="C25" s="1" t="s">
        <v>47</v>
      </c>
      <c r="D25" s="2">
        <v>116</v>
      </c>
      <c r="E25" s="9" t="s">
        <v>26</v>
      </c>
      <c r="F25" s="2">
        <v>335</v>
      </c>
      <c r="G25" s="2">
        <v>1</v>
      </c>
      <c r="H25" s="3">
        <f>$I$1*F25*G25</f>
        <v>10.049999999999999</v>
      </c>
      <c r="I25" s="3">
        <f>G25*F25*1.15+H25</f>
        <v>395.29999999999995</v>
      </c>
    </row>
    <row r="26" spans="1:9" ht="15">
      <c r="A26" s="10" t="s">
        <v>40</v>
      </c>
      <c r="C26" s="1" t="s">
        <v>51</v>
      </c>
      <c r="D26" s="2" t="s">
        <v>18</v>
      </c>
      <c r="E26" s="9" t="s">
        <v>26</v>
      </c>
      <c r="F26" s="2">
        <v>560</v>
      </c>
      <c r="G26" s="2">
        <v>1</v>
      </c>
      <c r="H26" s="3">
        <f>$I$1*F26*G26</f>
        <v>16.8</v>
      </c>
      <c r="I26" s="3">
        <f>G26*F26*1.15+H26</f>
        <v>660.8</v>
      </c>
    </row>
    <row r="27" spans="1:11" ht="15">
      <c r="A27" s="11"/>
      <c r="B27" s="8"/>
      <c r="C27" s="16"/>
      <c r="D27" s="6"/>
      <c r="E27" s="12"/>
      <c r="F27" s="6"/>
      <c r="G27" s="6"/>
      <c r="H27" s="7"/>
      <c r="I27" s="14">
        <f>SUM(I22:I26)</f>
        <v>3014.8999999999996</v>
      </c>
      <c r="J27" s="13">
        <v>1469</v>
      </c>
      <c r="K27" s="7">
        <f>J27-I27</f>
        <v>-1545.8999999999996</v>
      </c>
    </row>
    <row r="28" spans="1:9" ht="15">
      <c r="A28" s="10" t="s">
        <v>28</v>
      </c>
      <c r="C28" s="4" t="s">
        <v>24</v>
      </c>
      <c r="D28" s="2" t="s">
        <v>13</v>
      </c>
      <c r="E28" s="9" t="s">
        <v>26</v>
      </c>
      <c r="F28" s="2">
        <v>595</v>
      </c>
      <c r="G28" s="2">
        <v>1</v>
      </c>
      <c r="H28" s="3">
        <f>$I$1*F28*G28</f>
        <v>17.849999999999998</v>
      </c>
      <c r="I28" s="3">
        <f>G28*F28*1.15+H28</f>
        <v>702.1</v>
      </c>
    </row>
    <row r="29" spans="1:9" ht="15">
      <c r="A29" s="10" t="s">
        <v>28</v>
      </c>
      <c r="C29" s="4" t="s">
        <v>21</v>
      </c>
      <c r="D29" s="2" t="s">
        <v>13</v>
      </c>
      <c r="E29" s="9" t="s">
        <v>26</v>
      </c>
      <c r="F29" s="2">
        <v>425</v>
      </c>
      <c r="G29" s="2">
        <v>1</v>
      </c>
      <c r="H29" s="3">
        <f>$I$1*F29*G29</f>
        <v>12.75</v>
      </c>
      <c r="I29" s="3">
        <f>G29*F29*1.15+H29</f>
        <v>501.49999999999994</v>
      </c>
    </row>
    <row r="30" spans="1:11" ht="15">
      <c r="A30" s="11"/>
      <c r="B30" s="8"/>
      <c r="C30" s="16"/>
      <c r="D30" s="6"/>
      <c r="E30" s="12"/>
      <c r="F30" s="6"/>
      <c r="G30" s="6"/>
      <c r="H30" s="7"/>
      <c r="I30" s="14">
        <f>SUM(I28:I29)</f>
        <v>1203.6</v>
      </c>
      <c r="J30" s="13">
        <v>587</v>
      </c>
      <c r="K30" s="7">
        <f>J30-I30</f>
        <v>-616.5999999999999</v>
      </c>
    </row>
    <row r="31" spans="1:9" ht="15">
      <c r="A31" s="10" t="s">
        <v>39</v>
      </c>
      <c r="C31" s="4" t="s">
        <v>37</v>
      </c>
      <c r="D31" s="2" t="s">
        <v>14</v>
      </c>
      <c r="E31" s="9" t="s">
        <v>26</v>
      </c>
      <c r="F31" s="2">
        <v>665</v>
      </c>
      <c r="G31" s="2">
        <v>1</v>
      </c>
      <c r="H31" s="3">
        <f>$I$1*F31*G31</f>
        <v>19.95</v>
      </c>
      <c r="I31" s="3">
        <f>G31*F31*1.15+H31</f>
        <v>784.6999999999999</v>
      </c>
    </row>
    <row r="32" spans="1:9" ht="15">
      <c r="A32" s="10" t="s">
        <v>39</v>
      </c>
      <c r="C32" s="1" t="s">
        <v>47</v>
      </c>
      <c r="D32" s="2">
        <v>104</v>
      </c>
      <c r="E32" s="9" t="s">
        <v>26</v>
      </c>
      <c r="F32" s="2">
        <v>335</v>
      </c>
      <c r="G32" s="2">
        <v>1</v>
      </c>
      <c r="H32" s="3">
        <f>$I$1*F32*G32</f>
        <v>10.049999999999999</v>
      </c>
      <c r="I32" s="3">
        <f>G32*F32*1.15+H32</f>
        <v>395.29999999999995</v>
      </c>
    </row>
    <row r="33" spans="1:11" ht="15">
      <c r="A33" s="11"/>
      <c r="B33" s="8"/>
      <c r="C33" s="16"/>
      <c r="D33" s="6"/>
      <c r="E33" s="12"/>
      <c r="F33" s="6"/>
      <c r="G33" s="6"/>
      <c r="H33" s="7"/>
      <c r="I33" s="14">
        <f>SUM(I31:I32)</f>
        <v>1180</v>
      </c>
      <c r="J33" s="13">
        <v>600</v>
      </c>
      <c r="K33" s="7">
        <f>J33-I33</f>
        <v>-580</v>
      </c>
    </row>
    <row r="34" spans="1:9" ht="15">
      <c r="A34" s="10" t="s">
        <v>34</v>
      </c>
      <c r="C34" s="4" t="s">
        <v>24</v>
      </c>
      <c r="D34" s="2" t="s">
        <v>18</v>
      </c>
      <c r="E34" s="9" t="s">
        <v>26</v>
      </c>
      <c r="F34" s="2">
        <v>595</v>
      </c>
      <c r="G34" s="2">
        <v>1</v>
      </c>
      <c r="H34" s="3">
        <f>$I$1*F34*G34</f>
        <v>17.849999999999998</v>
      </c>
      <c r="I34" s="3">
        <f>G34*F34*1.15+H34</f>
        <v>702.1</v>
      </c>
    </row>
    <row r="35" spans="1:11" ht="15">
      <c r="A35" s="11"/>
      <c r="B35" s="8"/>
      <c r="C35" s="16"/>
      <c r="D35" s="6"/>
      <c r="E35" s="12"/>
      <c r="F35" s="6"/>
      <c r="G35" s="6"/>
      <c r="H35" s="7"/>
      <c r="I35" s="14">
        <f>SUM(I34:I34)</f>
        <v>702.1</v>
      </c>
      <c r="J35" s="13">
        <v>500</v>
      </c>
      <c r="K35" s="7">
        <f>J35-I35</f>
        <v>-202.10000000000002</v>
      </c>
    </row>
    <row r="36" spans="1:9" ht="15">
      <c r="A36" s="10" t="s">
        <v>20</v>
      </c>
      <c r="C36" s="1" t="s">
        <v>22</v>
      </c>
      <c r="D36" s="2" t="s">
        <v>18</v>
      </c>
      <c r="E36" s="9" t="s">
        <v>26</v>
      </c>
      <c r="F36" s="2">
        <v>425</v>
      </c>
      <c r="G36" s="2">
        <v>1</v>
      </c>
      <c r="H36" s="3">
        <f>$I$1*F36*G36</f>
        <v>12.75</v>
      </c>
      <c r="I36" s="3">
        <f>G36*F36*1.15+H36</f>
        <v>501.49999999999994</v>
      </c>
    </row>
    <row r="37" spans="1:11" ht="15">
      <c r="A37" s="11"/>
      <c r="B37" s="8"/>
      <c r="C37" s="16"/>
      <c r="D37" s="6"/>
      <c r="E37" s="12"/>
      <c r="F37" s="6"/>
      <c r="G37" s="6"/>
      <c r="H37" s="7"/>
      <c r="I37" s="14">
        <f>SUM(I36:I36)</f>
        <v>501.49999999999994</v>
      </c>
      <c r="J37" s="13">
        <v>244</v>
      </c>
      <c r="K37" s="7">
        <f>J37-I37</f>
        <v>-257.49999999999994</v>
      </c>
    </row>
    <row r="38" spans="1:9" ht="15">
      <c r="A38" s="10" t="s">
        <v>55</v>
      </c>
      <c r="C38" s="1" t="s">
        <v>51</v>
      </c>
      <c r="D38" s="2" t="s">
        <v>15</v>
      </c>
      <c r="E38" s="9" t="s">
        <v>26</v>
      </c>
      <c r="F38" s="2">
        <v>560</v>
      </c>
      <c r="G38" s="2">
        <v>1</v>
      </c>
      <c r="H38" s="3">
        <f>$I$1*F38*G38</f>
        <v>16.8</v>
      </c>
      <c r="I38" s="3">
        <f>G38*F38*1.15+H38</f>
        <v>660.8</v>
      </c>
    </row>
    <row r="39" spans="1:11" ht="15">
      <c r="A39" s="11"/>
      <c r="B39" s="8"/>
      <c r="C39" s="16"/>
      <c r="D39" s="6"/>
      <c r="E39" s="12"/>
      <c r="F39" s="6"/>
      <c r="G39" s="6"/>
      <c r="H39" s="7"/>
      <c r="I39" s="14">
        <f>SUM(I38:I38)</f>
        <v>660.8</v>
      </c>
      <c r="J39" s="13">
        <v>322</v>
      </c>
      <c r="K39" s="7">
        <f>J39-I39</f>
        <v>-338.79999999999995</v>
      </c>
    </row>
    <row r="40" spans="1:9" ht="15">
      <c r="A40" s="10" t="s">
        <v>23</v>
      </c>
      <c r="C40" s="1" t="s">
        <v>56</v>
      </c>
      <c r="D40" s="2" t="s">
        <v>58</v>
      </c>
      <c r="E40" s="9" t="s">
        <v>26</v>
      </c>
      <c r="F40" s="2">
        <v>735</v>
      </c>
      <c r="G40" s="2">
        <v>1</v>
      </c>
      <c r="H40" s="3">
        <f>$I$1*F40*G40</f>
        <v>22.05</v>
      </c>
      <c r="I40" s="3">
        <f>G40*F40*1.15+H40</f>
        <v>867.2999999999998</v>
      </c>
    </row>
    <row r="41" spans="1:9" ht="15">
      <c r="A41" s="10" t="s">
        <v>23</v>
      </c>
      <c r="C41" s="1" t="s">
        <v>62</v>
      </c>
      <c r="D41" s="2" t="s">
        <v>13</v>
      </c>
      <c r="E41" s="9" t="s">
        <v>26</v>
      </c>
      <c r="F41" s="2">
        <v>425</v>
      </c>
      <c r="G41" s="2">
        <v>1</v>
      </c>
      <c r="H41" s="3">
        <f>$I$1*F41*G41</f>
        <v>12.75</v>
      </c>
      <c r="I41" s="3">
        <f>G41*F41*1.15+H41</f>
        <v>501.49999999999994</v>
      </c>
    </row>
    <row r="42" spans="1:11" ht="15">
      <c r="A42" s="11"/>
      <c r="B42" s="8"/>
      <c r="C42" s="16"/>
      <c r="D42" s="6"/>
      <c r="E42" s="12"/>
      <c r="F42" s="6"/>
      <c r="G42" s="6"/>
      <c r="H42" s="7"/>
      <c r="I42" s="14">
        <f>SUM(I40:I41)</f>
        <v>1368.7999999999997</v>
      </c>
      <c r="J42" s="13">
        <v>1350</v>
      </c>
      <c r="K42" s="7">
        <f>J42-I42</f>
        <v>-18.799999999999727</v>
      </c>
    </row>
    <row r="43" spans="1:9" ht="15">
      <c r="A43" s="10" t="s">
        <v>44</v>
      </c>
      <c r="C43" s="4" t="s">
        <v>41</v>
      </c>
      <c r="D43" s="2" t="s">
        <v>12</v>
      </c>
      <c r="E43" s="9" t="s">
        <v>42</v>
      </c>
      <c r="F43" s="2">
        <v>570</v>
      </c>
      <c r="G43" s="2">
        <v>1</v>
      </c>
      <c r="H43" s="3">
        <f>$I$1*F43*G43</f>
        <v>17.099999999999998</v>
      </c>
      <c r="I43" s="3">
        <f>G43*F43*1.15+H43</f>
        <v>672.6</v>
      </c>
    </row>
    <row r="44" spans="1:11" ht="15">
      <c r="A44" s="11"/>
      <c r="B44" s="8"/>
      <c r="C44" s="16"/>
      <c r="D44" s="6"/>
      <c r="E44" s="12"/>
      <c r="F44" s="6"/>
      <c r="G44" s="6"/>
      <c r="H44" s="7"/>
      <c r="I44" s="14">
        <f>SUM(I43:I43)</f>
        <v>672.6</v>
      </c>
      <c r="J44" s="8"/>
      <c r="K44" s="7">
        <f>J44-I44</f>
        <v>-672.6</v>
      </c>
    </row>
    <row r="45" spans="1:9" ht="15">
      <c r="A45" s="10" t="s">
        <v>19</v>
      </c>
      <c r="C45" s="4" t="s">
        <v>24</v>
      </c>
      <c r="D45" s="2" t="s">
        <v>11</v>
      </c>
      <c r="E45" s="9" t="s">
        <v>26</v>
      </c>
      <c r="F45" s="2">
        <v>595</v>
      </c>
      <c r="G45" s="2">
        <v>1</v>
      </c>
      <c r="H45" s="3">
        <f aca="true" t="shared" si="0" ref="H45:H58">$I$1*F45*G45</f>
        <v>17.849999999999998</v>
      </c>
      <c r="I45" s="3">
        <f>G45*F45*1.03+H45</f>
        <v>630.7</v>
      </c>
    </row>
    <row r="46" spans="1:9" ht="15">
      <c r="A46" s="10" t="s">
        <v>19</v>
      </c>
      <c r="C46" s="4" t="s">
        <v>24</v>
      </c>
      <c r="D46" s="2" t="s">
        <v>12</v>
      </c>
      <c r="E46" s="9" t="s">
        <v>26</v>
      </c>
      <c r="F46" s="2">
        <v>595</v>
      </c>
      <c r="G46" s="2">
        <v>1</v>
      </c>
      <c r="H46" s="3">
        <f t="shared" si="0"/>
        <v>17.849999999999998</v>
      </c>
      <c r="I46" s="3">
        <f aca="true" t="shared" si="1" ref="I46:I58">G46*F46*1.03+H46</f>
        <v>630.7</v>
      </c>
    </row>
    <row r="47" spans="1:9" ht="15">
      <c r="A47" s="10" t="s">
        <v>19</v>
      </c>
      <c r="C47" s="4" t="s">
        <v>24</v>
      </c>
      <c r="D47" s="2" t="s">
        <v>13</v>
      </c>
      <c r="E47" s="9" t="s">
        <v>26</v>
      </c>
      <c r="F47" s="2">
        <v>595</v>
      </c>
      <c r="G47" s="2">
        <v>1</v>
      </c>
      <c r="H47" s="3">
        <f t="shared" si="0"/>
        <v>17.849999999999998</v>
      </c>
      <c r="I47" s="3">
        <f t="shared" si="1"/>
        <v>630.7</v>
      </c>
    </row>
    <row r="48" spans="1:9" ht="15">
      <c r="A48" s="10" t="s">
        <v>19</v>
      </c>
      <c r="C48" s="4" t="s">
        <v>24</v>
      </c>
      <c r="D48" s="2" t="s">
        <v>14</v>
      </c>
      <c r="E48" s="9" t="s">
        <v>26</v>
      </c>
      <c r="F48" s="2">
        <v>595</v>
      </c>
      <c r="G48" s="2">
        <v>1</v>
      </c>
      <c r="H48" s="3">
        <f t="shared" si="0"/>
        <v>17.849999999999998</v>
      </c>
      <c r="I48" s="3">
        <f t="shared" si="1"/>
        <v>630.7</v>
      </c>
    </row>
    <row r="49" spans="1:9" ht="15">
      <c r="A49" s="10" t="s">
        <v>19</v>
      </c>
      <c r="C49" s="4" t="s">
        <v>24</v>
      </c>
      <c r="D49" s="2" t="s">
        <v>11</v>
      </c>
      <c r="E49" s="9" t="s">
        <v>27</v>
      </c>
      <c r="F49" s="2">
        <v>595</v>
      </c>
      <c r="G49" s="2">
        <v>1</v>
      </c>
      <c r="H49" s="3">
        <f t="shared" si="0"/>
        <v>17.849999999999998</v>
      </c>
      <c r="I49" s="3">
        <f t="shared" si="1"/>
        <v>630.7</v>
      </c>
    </row>
    <row r="50" spans="1:9" ht="15">
      <c r="A50" s="10" t="s">
        <v>19</v>
      </c>
      <c r="C50" s="4" t="s">
        <v>24</v>
      </c>
      <c r="D50" s="2" t="s">
        <v>12</v>
      </c>
      <c r="E50" s="9" t="s">
        <v>27</v>
      </c>
      <c r="F50" s="2">
        <v>595</v>
      </c>
      <c r="G50" s="2">
        <v>1</v>
      </c>
      <c r="H50" s="3">
        <f t="shared" si="0"/>
        <v>17.849999999999998</v>
      </c>
      <c r="I50" s="3">
        <f t="shared" si="1"/>
        <v>630.7</v>
      </c>
    </row>
    <row r="51" spans="1:9" ht="15">
      <c r="A51" s="10" t="s">
        <v>19</v>
      </c>
      <c r="C51" s="4" t="s">
        <v>24</v>
      </c>
      <c r="D51" s="2" t="s">
        <v>13</v>
      </c>
      <c r="E51" s="9" t="s">
        <v>27</v>
      </c>
      <c r="F51" s="2">
        <v>595</v>
      </c>
      <c r="G51" s="2">
        <v>1</v>
      </c>
      <c r="H51" s="3">
        <f t="shared" si="0"/>
        <v>17.849999999999998</v>
      </c>
      <c r="I51" s="3">
        <f t="shared" si="1"/>
        <v>630.7</v>
      </c>
    </row>
    <row r="52" spans="1:9" ht="15">
      <c r="A52" s="10" t="s">
        <v>19</v>
      </c>
      <c r="C52" s="4" t="s">
        <v>24</v>
      </c>
      <c r="D52" s="2" t="s">
        <v>16</v>
      </c>
      <c r="E52" s="9" t="s">
        <v>27</v>
      </c>
      <c r="F52" s="2">
        <v>595</v>
      </c>
      <c r="G52" s="2">
        <v>1</v>
      </c>
      <c r="H52" s="3">
        <f t="shared" si="0"/>
        <v>17.849999999999998</v>
      </c>
      <c r="I52" s="3">
        <f t="shared" si="1"/>
        <v>630.7</v>
      </c>
    </row>
    <row r="53" spans="1:9" ht="15">
      <c r="A53" s="10" t="s">
        <v>19</v>
      </c>
      <c r="C53" s="4" t="s">
        <v>24</v>
      </c>
      <c r="D53" s="2" t="s">
        <v>17</v>
      </c>
      <c r="E53" s="9" t="s">
        <v>27</v>
      </c>
      <c r="F53" s="2">
        <v>595</v>
      </c>
      <c r="G53" s="2">
        <v>1</v>
      </c>
      <c r="H53" s="3">
        <f t="shared" si="0"/>
        <v>17.849999999999998</v>
      </c>
      <c r="I53" s="3">
        <f t="shared" si="1"/>
        <v>630.7</v>
      </c>
    </row>
    <row r="54" spans="1:9" ht="15">
      <c r="A54" s="10" t="s">
        <v>19</v>
      </c>
      <c r="C54" s="4" t="s">
        <v>24</v>
      </c>
      <c r="D54" s="2" t="s">
        <v>18</v>
      </c>
      <c r="E54" s="9" t="s">
        <v>27</v>
      </c>
      <c r="F54" s="2">
        <v>595</v>
      </c>
      <c r="G54" s="2">
        <v>1</v>
      </c>
      <c r="H54" s="3">
        <f t="shared" si="0"/>
        <v>17.849999999999998</v>
      </c>
      <c r="I54" s="3">
        <f t="shared" si="1"/>
        <v>630.7</v>
      </c>
    </row>
    <row r="55" spans="1:9" ht="15">
      <c r="A55" s="10" t="s">
        <v>19</v>
      </c>
      <c r="C55" s="4" t="s">
        <v>41</v>
      </c>
      <c r="D55" s="2" t="s">
        <v>16</v>
      </c>
      <c r="E55" s="9" t="s">
        <v>42</v>
      </c>
      <c r="F55" s="2">
        <v>570</v>
      </c>
      <c r="G55" s="2">
        <v>1</v>
      </c>
      <c r="H55" s="3">
        <f t="shared" si="0"/>
        <v>17.099999999999998</v>
      </c>
      <c r="I55" s="3">
        <f t="shared" si="1"/>
        <v>604.2</v>
      </c>
    </row>
    <row r="56" spans="1:9" ht="15">
      <c r="A56" s="10" t="s">
        <v>19</v>
      </c>
      <c r="C56" s="4" t="s">
        <v>41</v>
      </c>
      <c r="D56" s="2" t="s">
        <v>17</v>
      </c>
      <c r="E56" s="9" t="s">
        <v>42</v>
      </c>
      <c r="F56" s="2">
        <v>570</v>
      </c>
      <c r="G56" s="2">
        <v>1</v>
      </c>
      <c r="H56" s="3">
        <f t="shared" si="0"/>
        <v>17.099999999999998</v>
      </c>
      <c r="I56" s="3">
        <f t="shared" si="1"/>
        <v>604.2</v>
      </c>
    </row>
    <row r="57" spans="1:9" ht="15">
      <c r="A57" s="10" t="s">
        <v>19</v>
      </c>
      <c r="C57" s="4" t="s">
        <v>41</v>
      </c>
      <c r="D57" s="2" t="s">
        <v>18</v>
      </c>
      <c r="E57" s="9" t="s">
        <v>42</v>
      </c>
      <c r="F57" s="2">
        <v>570</v>
      </c>
      <c r="G57" s="2">
        <v>1</v>
      </c>
      <c r="H57" s="3">
        <f t="shared" si="0"/>
        <v>17.099999999999998</v>
      </c>
      <c r="I57" s="3">
        <f t="shared" si="1"/>
        <v>604.2</v>
      </c>
    </row>
    <row r="58" spans="1:9" ht="15">
      <c r="A58" s="10" t="s">
        <v>19</v>
      </c>
      <c r="C58" s="1" t="s">
        <v>50</v>
      </c>
      <c r="D58" s="2" t="s">
        <v>48</v>
      </c>
      <c r="E58" s="9" t="s">
        <v>49</v>
      </c>
      <c r="F58" s="2">
        <v>595</v>
      </c>
      <c r="G58" s="2">
        <v>4</v>
      </c>
      <c r="H58" s="3">
        <f t="shared" si="0"/>
        <v>71.39999999999999</v>
      </c>
      <c r="I58" s="3">
        <f t="shared" si="1"/>
        <v>2522.8</v>
      </c>
    </row>
    <row r="59" spans="1:11" ht="15">
      <c r="A59" s="11"/>
      <c r="B59" s="8"/>
      <c r="C59" s="16"/>
      <c r="D59" s="6"/>
      <c r="E59" s="12"/>
      <c r="F59" s="6"/>
      <c r="G59" s="6"/>
      <c r="H59" s="7"/>
      <c r="I59" s="14">
        <f>SUM(I45:I58)</f>
        <v>10642.399999999998</v>
      </c>
      <c r="J59" s="13">
        <f>1700+5000</f>
        <v>6700</v>
      </c>
      <c r="K59" s="7">
        <f>J59-I59</f>
        <v>-3942.399999999998</v>
      </c>
    </row>
    <row r="60" spans="1:9" ht="15">
      <c r="A60" s="10" t="s">
        <v>38</v>
      </c>
      <c r="C60" s="4" t="s">
        <v>37</v>
      </c>
      <c r="D60" s="2" t="s">
        <v>13</v>
      </c>
      <c r="E60" s="9" t="s">
        <v>26</v>
      </c>
      <c r="F60" s="2">
        <v>665</v>
      </c>
      <c r="G60" s="2">
        <v>1</v>
      </c>
      <c r="H60" s="3">
        <f>$I$1*F60*G60</f>
        <v>19.95</v>
      </c>
      <c r="I60" s="3">
        <f>G60*F60*1.15+H60</f>
        <v>784.6999999999999</v>
      </c>
    </row>
    <row r="61" spans="1:9" ht="15">
      <c r="A61" s="10" t="s">
        <v>38</v>
      </c>
      <c r="C61" s="1" t="s">
        <v>47</v>
      </c>
      <c r="D61" s="2">
        <v>98</v>
      </c>
      <c r="E61" s="9" t="s">
        <v>26</v>
      </c>
      <c r="F61" s="2">
        <v>335</v>
      </c>
      <c r="G61" s="2">
        <v>1</v>
      </c>
      <c r="H61" s="3">
        <f>$I$1*F61*G61</f>
        <v>10.049999999999999</v>
      </c>
      <c r="I61" s="3">
        <f>G61*F61*1.15+H61</f>
        <v>395.29999999999995</v>
      </c>
    </row>
    <row r="62" spans="1:11" ht="15">
      <c r="A62" s="11"/>
      <c r="B62" s="8"/>
      <c r="C62" s="16"/>
      <c r="D62" s="6"/>
      <c r="E62" s="12"/>
      <c r="F62" s="6"/>
      <c r="G62" s="6"/>
      <c r="H62" s="7"/>
      <c r="I62" s="14">
        <f>SUM(I60:I61)</f>
        <v>1180</v>
      </c>
      <c r="J62" s="13">
        <v>580</v>
      </c>
      <c r="K62" s="7">
        <f>J62-I62</f>
        <v>-600</v>
      </c>
    </row>
    <row r="63" spans="1:9" ht="15">
      <c r="A63" s="10" t="s">
        <v>61</v>
      </c>
      <c r="C63" s="1" t="s">
        <v>56</v>
      </c>
      <c r="D63" s="2" t="s">
        <v>59</v>
      </c>
      <c r="E63" s="9" t="s">
        <v>26</v>
      </c>
      <c r="F63" s="2">
        <v>735</v>
      </c>
      <c r="G63" s="2">
        <v>1</v>
      </c>
      <c r="H63" s="3">
        <f>$I$1*F63*G63</f>
        <v>22.05</v>
      </c>
      <c r="I63" s="3">
        <f>G63*F63*1.15+H63</f>
        <v>867.2999999999998</v>
      </c>
    </row>
    <row r="64" spans="1:11" ht="15">
      <c r="A64" s="11"/>
      <c r="B64" s="8"/>
      <c r="C64" s="16"/>
      <c r="D64" s="6"/>
      <c r="E64" s="12"/>
      <c r="F64" s="6"/>
      <c r="G64" s="6"/>
      <c r="H64" s="7"/>
      <c r="I64" s="14">
        <f>SUM(I63:I63)</f>
        <v>867.2999999999998</v>
      </c>
      <c r="J64" s="13">
        <v>450</v>
      </c>
      <c r="K64" s="7">
        <f>J64-I64</f>
        <v>-417.29999999999984</v>
      </c>
    </row>
    <row r="65" spans="1:9" ht="15">
      <c r="A65" s="17" t="s">
        <v>32</v>
      </c>
      <c r="C65" s="4" t="s">
        <v>24</v>
      </c>
      <c r="D65" s="2" t="s">
        <v>16</v>
      </c>
      <c r="E65" s="9" t="s">
        <v>26</v>
      </c>
      <c r="F65" s="2">
        <v>595</v>
      </c>
      <c r="G65" s="2">
        <v>1</v>
      </c>
      <c r="H65" s="3">
        <f>$I$1*F65*G65</f>
        <v>17.849999999999998</v>
      </c>
      <c r="I65" s="3">
        <f>G65*F65*1.15+H65</f>
        <v>702.1</v>
      </c>
    </row>
    <row r="66" spans="1:9" ht="15">
      <c r="A66" s="17" t="s">
        <v>32</v>
      </c>
      <c r="C66" s="1" t="s">
        <v>22</v>
      </c>
      <c r="D66" s="2" t="s">
        <v>16</v>
      </c>
      <c r="E66" s="9" t="s">
        <v>26</v>
      </c>
      <c r="F66" s="2">
        <v>425</v>
      </c>
      <c r="G66" s="2">
        <v>1</v>
      </c>
      <c r="H66" s="3">
        <f>$I$1*F66*G66</f>
        <v>12.75</v>
      </c>
      <c r="I66" s="3">
        <f>G66*F66*1.15+H66</f>
        <v>501.49999999999994</v>
      </c>
    </row>
    <row r="67" spans="1:11" ht="15">
      <c r="A67" s="11"/>
      <c r="B67" s="8"/>
      <c r="C67" s="16"/>
      <c r="D67" s="6"/>
      <c r="E67" s="12"/>
      <c r="F67" s="6"/>
      <c r="G67" s="6"/>
      <c r="H67" s="7"/>
      <c r="I67" s="14">
        <f>SUM(I65:I66)</f>
        <v>1203.6</v>
      </c>
      <c r="J67" s="13">
        <v>600</v>
      </c>
      <c r="K67" s="7">
        <f>J67-I67</f>
        <v>-603.5999999999999</v>
      </c>
    </row>
    <row r="68" spans="1:9" ht="15">
      <c r="A68" s="10" t="s">
        <v>31</v>
      </c>
      <c r="C68" s="4" t="s">
        <v>24</v>
      </c>
      <c r="D68" s="2" t="s">
        <v>15</v>
      </c>
      <c r="E68" s="9" t="s">
        <v>26</v>
      </c>
      <c r="F68" s="2">
        <v>595</v>
      </c>
      <c r="G68" s="2">
        <v>1</v>
      </c>
      <c r="H68" s="3">
        <f>$I$1*F68*G68</f>
        <v>17.849999999999998</v>
      </c>
      <c r="I68" s="3">
        <f>G68*F68*1.15+H68</f>
        <v>702.1</v>
      </c>
    </row>
    <row r="69" spans="1:9" ht="15">
      <c r="A69" s="10" t="s">
        <v>31</v>
      </c>
      <c r="C69" s="4" t="s">
        <v>37</v>
      </c>
      <c r="D69" s="2" t="s">
        <v>15</v>
      </c>
      <c r="E69" s="9" t="s">
        <v>26</v>
      </c>
      <c r="F69" s="2">
        <v>665</v>
      </c>
      <c r="G69" s="2">
        <v>1</v>
      </c>
      <c r="H69" s="3">
        <f>$I$1*F69*G69</f>
        <v>19.95</v>
      </c>
      <c r="I69" s="3">
        <f>G69*F69*1.15+H69</f>
        <v>784.6999999999999</v>
      </c>
    </row>
    <row r="70" spans="1:9" ht="15">
      <c r="A70" s="10" t="s">
        <v>31</v>
      </c>
      <c r="C70" s="1" t="s">
        <v>22</v>
      </c>
      <c r="D70" s="2" t="s">
        <v>15</v>
      </c>
      <c r="E70" s="9" t="s">
        <v>26</v>
      </c>
      <c r="F70" s="2">
        <v>425</v>
      </c>
      <c r="G70" s="2">
        <v>1</v>
      </c>
      <c r="H70" s="3">
        <f>$I$1*F70*G70</f>
        <v>12.75</v>
      </c>
      <c r="I70" s="3">
        <f>G70*F70*1.15+H70</f>
        <v>501.49999999999994</v>
      </c>
    </row>
    <row r="71" spans="1:9" ht="15">
      <c r="A71" s="10" t="s">
        <v>31</v>
      </c>
      <c r="C71" s="1" t="s">
        <v>47</v>
      </c>
      <c r="D71" s="2">
        <v>110</v>
      </c>
      <c r="E71" s="9" t="s">
        <v>26</v>
      </c>
      <c r="F71" s="2">
        <v>335</v>
      </c>
      <c r="G71" s="2">
        <v>1</v>
      </c>
      <c r="H71" s="3">
        <f>$I$1*F71*G71</f>
        <v>10.049999999999999</v>
      </c>
      <c r="I71" s="3">
        <f>G71*F71*1.15+H71</f>
        <v>395.29999999999995</v>
      </c>
    </row>
    <row r="72" spans="1:11" ht="15">
      <c r="A72" s="11"/>
      <c r="B72" s="8"/>
      <c r="C72" s="16"/>
      <c r="D72" s="6"/>
      <c r="E72" s="12"/>
      <c r="F72" s="6"/>
      <c r="G72" s="6"/>
      <c r="H72" s="7"/>
      <c r="I72" s="14">
        <f>SUM(I68:I71)</f>
        <v>2383.6</v>
      </c>
      <c r="J72" s="13">
        <v>1200</v>
      </c>
      <c r="K72" s="7">
        <f>J72-I72</f>
        <v>-1183.6</v>
      </c>
    </row>
    <row r="73" spans="1:9" ht="15">
      <c r="A73" s="10" t="s">
        <v>45</v>
      </c>
      <c r="C73" s="4" t="s">
        <v>41</v>
      </c>
      <c r="D73" s="2" t="s">
        <v>14</v>
      </c>
      <c r="E73" s="9" t="s">
        <v>42</v>
      </c>
      <c r="F73" s="2">
        <v>570</v>
      </c>
      <c r="G73" s="2">
        <v>1</v>
      </c>
      <c r="H73" s="3">
        <f>$I$1*F73*G73</f>
        <v>17.099999999999998</v>
      </c>
      <c r="I73" s="3">
        <f>G73*F73*1.15+H73</f>
        <v>672.6</v>
      </c>
    </row>
    <row r="74" spans="1:9" ht="15">
      <c r="A74" s="10" t="s">
        <v>45</v>
      </c>
      <c r="C74" s="1" t="s">
        <v>22</v>
      </c>
      <c r="D74" s="2" t="s">
        <v>14</v>
      </c>
      <c r="E74" s="9" t="s">
        <v>26</v>
      </c>
      <c r="F74" s="2">
        <v>425</v>
      </c>
      <c r="G74" s="2">
        <v>1</v>
      </c>
      <c r="H74" s="3">
        <f>$I$1*F74*G74</f>
        <v>12.75</v>
      </c>
      <c r="I74" s="3">
        <f>G74*F74*1.15+H74</f>
        <v>501.49999999999994</v>
      </c>
    </row>
    <row r="75" spans="1:11" ht="15">
      <c r="A75" s="11"/>
      <c r="B75" s="8"/>
      <c r="C75" s="16"/>
      <c r="D75" s="6"/>
      <c r="E75" s="12"/>
      <c r="F75" s="6"/>
      <c r="G75" s="6"/>
      <c r="H75" s="7"/>
      <c r="I75" s="14">
        <f>SUM(I73:I74)</f>
        <v>1174.1</v>
      </c>
      <c r="J75" s="13">
        <v>1170</v>
      </c>
      <c r="K75" s="7">
        <f>J75-I75</f>
        <v>-4.099999999999909</v>
      </c>
    </row>
    <row r="76" spans="1:9" ht="15">
      <c r="A76" s="10" t="s">
        <v>25</v>
      </c>
      <c r="C76" s="4" t="s">
        <v>24</v>
      </c>
      <c r="D76" s="2" t="s">
        <v>11</v>
      </c>
      <c r="E76" s="9" t="s">
        <v>26</v>
      </c>
      <c r="F76" s="2">
        <v>595</v>
      </c>
      <c r="G76" s="2">
        <v>1</v>
      </c>
      <c r="H76" s="3">
        <f>$I$1*F76*G76</f>
        <v>17.849999999999998</v>
      </c>
      <c r="I76" s="3">
        <f>G76*F76*1.15+H76</f>
        <v>702.1</v>
      </c>
    </row>
    <row r="77" spans="1:9" ht="15">
      <c r="A77" s="10" t="s">
        <v>25</v>
      </c>
      <c r="C77" s="1" t="s">
        <v>22</v>
      </c>
      <c r="D77" s="2" t="s">
        <v>11</v>
      </c>
      <c r="E77" s="9" t="s">
        <v>26</v>
      </c>
      <c r="F77" s="2">
        <v>425</v>
      </c>
      <c r="G77" s="2">
        <v>1</v>
      </c>
      <c r="H77" s="3">
        <f>$I$1*F77*G77</f>
        <v>12.75</v>
      </c>
      <c r="I77" s="3">
        <f>G77*F77*1.15+H77</f>
        <v>501.49999999999994</v>
      </c>
    </row>
    <row r="78" spans="1:11" ht="15">
      <c r="A78" s="11"/>
      <c r="B78" s="8"/>
      <c r="C78" s="16"/>
      <c r="D78" s="6"/>
      <c r="E78" s="12"/>
      <c r="F78" s="6"/>
      <c r="G78" s="6"/>
      <c r="H78" s="7"/>
      <c r="I78" s="14">
        <f>SUM(I76:I77)</f>
        <v>1203.6</v>
      </c>
      <c r="J78" s="13">
        <v>600</v>
      </c>
      <c r="K78" s="7">
        <f>J78-I78</f>
        <v>-603.5999999999999</v>
      </c>
    </row>
    <row r="79" spans="1:9" ht="15">
      <c r="A79" s="10" t="s">
        <v>33</v>
      </c>
      <c r="C79" s="4" t="s">
        <v>24</v>
      </c>
      <c r="D79" s="2" t="s">
        <v>17</v>
      </c>
      <c r="E79" s="9" t="s">
        <v>26</v>
      </c>
      <c r="F79" s="2">
        <v>595</v>
      </c>
      <c r="G79" s="2">
        <v>1</v>
      </c>
      <c r="H79" s="3">
        <f>$I$1*F79*G79</f>
        <v>17.849999999999998</v>
      </c>
      <c r="I79" s="3">
        <f>G79*F79*1.15+H79</f>
        <v>702.1</v>
      </c>
    </row>
    <row r="80" spans="1:9" ht="15">
      <c r="A80" s="10" t="s">
        <v>33</v>
      </c>
      <c r="C80" s="1" t="s">
        <v>51</v>
      </c>
      <c r="D80" s="2" t="s">
        <v>13</v>
      </c>
      <c r="E80" s="9" t="s">
        <v>26</v>
      </c>
      <c r="F80" s="2">
        <v>560</v>
      </c>
      <c r="G80" s="2">
        <v>1</v>
      </c>
      <c r="H80" s="3">
        <f>$I$1*F80*G80</f>
        <v>16.8</v>
      </c>
      <c r="I80" s="3">
        <f>G80*F80*1.15+H80</f>
        <v>660.8</v>
      </c>
    </row>
    <row r="81" spans="1:9" ht="15">
      <c r="A81" s="10" t="s">
        <v>33</v>
      </c>
      <c r="C81" s="1" t="s">
        <v>51</v>
      </c>
      <c r="D81" s="2" t="s">
        <v>17</v>
      </c>
      <c r="E81" s="9" t="s">
        <v>26</v>
      </c>
      <c r="F81" s="2">
        <v>560</v>
      </c>
      <c r="G81" s="2">
        <v>1</v>
      </c>
      <c r="H81" s="3">
        <f>$I$1*F81*G81</f>
        <v>16.8</v>
      </c>
      <c r="I81" s="3">
        <f>G81*F81*1.15+H81</f>
        <v>660.8</v>
      </c>
    </row>
    <row r="82" spans="1:11" ht="15">
      <c r="A82" s="11"/>
      <c r="B82" s="8"/>
      <c r="C82" s="16"/>
      <c r="D82" s="6"/>
      <c r="E82" s="12"/>
      <c r="F82" s="6"/>
      <c r="G82" s="6"/>
      <c r="H82" s="7"/>
      <c r="I82" s="14">
        <f>SUM(I79:I81)</f>
        <v>2023.7</v>
      </c>
      <c r="J82" s="13">
        <v>986</v>
      </c>
      <c r="K82" s="7">
        <f>J82-I82</f>
        <v>-1037.7</v>
      </c>
    </row>
    <row r="83" spans="1:9" ht="15">
      <c r="A83" s="10" t="s">
        <v>10</v>
      </c>
      <c r="C83" s="4" t="s">
        <v>21</v>
      </c>
      <c r="D83" s="2" t="s">
        <v>11</v>
      </c>
      <c r="E83" s="9" t="s">
        <v>26</v>
      </c>
      <c r="F83" s="2">
        <v>425</v>
      </c>
      <c r="G83" s="2">
        <v>1</v>
      </c>
      <c r="H83" s="3">
        <f>$I$1*F83*G83</f>
        <v>12.75</v>
      </c>
      <c r="I83" s="3">
        <f>G83*F83*1.15+H83</f>
        <v>501.49999999999994</v>
      </c>
    </row>
    <row r="84" spans="1:9" ht="15">
      <c r="A84" s="10" t="s">
        <v>10</v>
      </c>
      <c r="C84" s="1" t="s">
        <v>22</v>
      </c>
      <c r="D84" s="2" t="s">
        <v>12</v>
      </c>
      <c r="E84" s="9" t="s">
        <v>26</v>
      </c>
      <c r="F84" s="2">
        <v>425</v>
      </c>
      <c r="G84" s="2">
        <v>1</v>
      </c>
      <c r="H84" s="3">
        <f>$I$1*F84*G84</f>
        <v>12.75</v>
      </c>
      <c r="I84" s="3">
        <f>G84*F84*1.15+H84</f>
        <v>501.49999999999994</v>
      </c>
    </row>
    <row r="85" spans="1:11" ht="15">
      <c r="A85" s="11"/>
      <c r="B85" s="8"/>
      <c r="C85" s="16"/>
      <c r="D85" s="6"/>
      <c r="E85" s="12"/>
      <c r="F85" s="6"/>
      <c r="G85" s="6"/>
      <c r="H85" s="7"/>
      <c r="I85" s="14">
        <f>SUM(I83:I84)</f>
        <v>1002.9999999999999</v>
      </c>
      <c r="J85" s="8">
        <v>980</v>
      </c>
      <c r="K85" s="7">
        <f>J85-I85</f>
        <v>-22.999999999999886</v>
      </c>
    </row>
    <row r="86" spans="1:9" ht="15">
      <c r="A86" t="s">
        <v>65</v>
      </c>
      <c r="C86" s="1" t="s">
        <v>51</v>
      </c>
      <c r="D86" s="2" t="s">
        <v>16</v>
      </c>
      <c r="E86" s="9" t="s">
        <v>26</v>
      </c>
      <c r="F86" s="2">
        <v>560</v>
      </c>
      <c r="G86" s="2">
        <v>1</v>
      </c>
      <c r="H86" s="3">
        <f>$I$1*F86*G86</f>
        <v>16.8</v>
      </c>
      <c r="I86" s="3">
        <f>G86*F86*1.15+H86</f>
        <v>660.8</v>
      </c>
    </row>
    <row r="87" spans="1:11" ht="15">
      <c r="A87" s="11"/>
      <c r="B87" s="8"/>
      <c r="C87" s="16"/>
      <c r="D87" s="6"/>
      <c r="E87" s="12"/>
      <c r="F87" s="6"/>
      <c r="G87" s="6"/>
      <c r="H87" s="7"/>
      <c r="I87" s="14">
        <f>SUM(I86:I86)</f>
        <v>660.8</v>
      </c>
      <c r="J87" s="8"/>
      <c r="K87" s="7">
        <f>J87-I87</f>
        <v>-660.8</v>
      </c>
    </row>
    <row r="88" spans="1:9" ht="15">
      <c r="A88" s="10" t="s">
        <v>60</v>
      </c>
      <c r="C88" s="1" t="s">
        <v>56</v>
      </c>
      <c r="D88" s="2" t="s">
        <v>57</v>
      </c>
      <c r="E88" s="9" t="s">
        <v>26</v>
      </c>
      <c r="F88" s="2">
        <v>735</v>
      </c>
      <c r="G88" s="2">
        <v>1</v>
      </c>
      <c r="H88" s="3">
        <f>$I$1*F88*G88</f>
        <v>22.05</v>
      </c>
      <c r="I88" s="3">
        <f>G88*F88*1.15+H88</f>
        <v>867.2999999999998</v>
      </c>
    </row>
    <row r="89" spans="1:9" ht="15">
      <c r="A89" s="10" t="s">
        <v>60</v>
      </c>
      <c r="C89" s="1" t="s">
        <v>62</v>
      </c>
      <c r="D89" s="2" t="s">
        <v>11</v>
      </c>
      <c r="E89" s="9" t="s">
        <v>26</v>
      </c>
      <c r="F89" s="2">
        <v>425</v>
      </c>
      <c r="G89" s="2">
        <v>1</v>
      </c>
      <c r="H89" s="3">
        <f>$I$1*F89*G89</f>
        <v>12.75</v>
      </c>
      <c r="I89" s="3">
        <f>G89*F89*1.15+H89</f>
        <v>501.49999999999994</v>
      </c>
    </row>
    <row r="90" spans="1:11" ht="15">
      <c r="A90" s="11"/>
      <c r="B90" s="8"/>
      <c r="C90" s="16"/>
      <c r="D90" s="6"/>
      <c r="E90" s="12"/>
      <c r="F90" s="6"/>
      <c r="G90" s="6"/>
      <c r="H90" s="7"/>
      <c r="I90" s="14">
        <f>SUM(I88:I89)</f>
        <v>1368.7999999999997</v>
      </c>
      <c r="J90" s="13">
        <v>1000</v>
      </c>
      <c r="K90" s="7">
        <f>J90-I90</f>
        <v>-368.7999999999997</v>
      </c>
    </row>
    <row r="91" spans="1:9" ht="15">
      <c r="A91" s="10" t="s">
        <v>30</v>
      </c>
      <c r="C91" s="4" t="s">
        <v>24</v>
      </c>
      <c r="D91" s="2" t="s">
        <v>14</v>
      </c>
      <c r="E91" s="9" t="s">
        <v>26</v>
      </c>
      <c r="F91" s="2">
        <v>595</v>
      </c>
      <c r="G91" s="2">
        <v>1</v>
      </c>
      <c r="H91" s="3">
        <f>$I$1*F91*G91</f>
        <v>17.849999999999998</v>
      </c>
      <c r="I91" s="3">
        <f>G91*F91*1.15+H91</f>
        <v>702.1</v>
      </c>
    </row>
    <row r="92" spans="1:9" ht="15">
      <c r="A92" s="10" t="s">
        <v>30</v>
      </c>
      <c r="C92" s="4" t="s">
        <v>21</v>
      </c>
      <c r="D92" s="2" t="s">
        <v>14</v>
      </c>
      <c r="E92" s="9" t="s">
        <v>26</v>
      </c>
      <c r="F92" s="2">
        <v>425</v>
      </c>
      <c r="G92" s="2">
        <v>1</v>
      </c>
      <c r="H92" s="3">
        <f>$I$1*F92*G92</f>
        <v>12.75</v>
      </c>
      <c r="I92" s="3">
        <f>G92*F92*1.15+H92</f>
        <v>501.49999999999994</v>
      </c>
    </row>
    <row r="93" spans="1:11" ht="15">
      <c r="A93" s="11"/>
      <c r="B93" s="8"/>
      <c r="C93" s="16"/>
      <c r="D93" s="6"/>
      <c r="E93" s="12"/>
      <c r="F93" s="6"/>
      <c r="G93" s="6"/>
      <c r="H93" s="7"/>
      <c r="I93" s="14">
        <f>SUM(I91:I92)</f>
        <v>1203.6</v>
      </c>
      <c r="J93" s="13">
        <v>600</v>
      </c>
      <c r="K93" s="7">
        <f>J93-I93</f>
        <v>-603.5999999999999</v>
      </c>
    </row>
    <row r="94" spans="1:9" ht="15">
      <c r="A94" s="10" t="s">
        <v>46</v>
      </c>
      <c r="C94" s="1" t="s">
        <v>22</v>
      </c>
      <c r="D94" s="2" t="s">
        <v>13</v>
      </c>
      <c r="E94" s="9" t="s">
        <v>26</v>
      </c>
      <c r="F94" s="2">
        <v>425</v>
      </c>
      <c r="G94" s="2">
        <v>1</v>
      </c>
      <c r="H94" s="3">
        <f>$I$1*F94*G94</f>
        <v>12.75</v>
      </c>
      <c r="I94" s="3">
        <f>G94*F94*1.15+H94</f>
        <v>501.49999999999994</v>
      </c>
    </row>
    <row r="95" spans="1:11" ht="15">
      <c r="A95" s="11"/>
      <c r="B95" s="8"/>
      <c r="C95" s="16"/>
      <c r="D95" s="6"/>
      <c r="E95" s="12"/>
      <c r="F95" s="6"/>
      <c r="G95" s="6"/>
      <c r="H95" s="7"/>
      <c r="I95" s="14">
        <f>SUM(I94)</f>
        <v>501.49999999999994</v>
      </c>
      <c r="J95" s="13">
        <v>244</v>
      </c>
      <c r="K95" s="7">
        <f>J95-I95</f>
        <v>-257.49999999999994</v>
      </c>
    </row>
    <row r="96" spans="8:11" ht="15">
      <c r="H96" s="5"/>
      <c r="I96" s="5"/>
      <c r="K96" s="5"/>
    </row>
  </sheetData>
  <sheetProtection/>
  <autoFilter ref="A3:K96"/>
  <printOptions/>
  <pageMargins left="0.22" right="0.3" top="0.22" bottom="0.3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2011-09-14T14:55:09Z</cp:lastPrinted>
  <dcterms:created xsi:type="dcterms:W3CDTF">2010-08-11T03:24:00Z</dcterms:created>
  <dcterms:modified xsi:type="dcterms:W3CDTF">2011-12-01T11:05:45Z</dcterms:modified>
  <cp:category/>
  <cp:version/>
  <cp:contentType/>
  <cp:contentStatus/>
</cp:coreProperties>
</file>