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>
    <definedName name="_xlnm._FilterDatabase" localSheetId="0" hidden="1">'Лист1'!$A$3:$J$3</definedName>
  </definedNames>
  <calcPr fullCalcOnLoad="1" refMode="R1C1"/>
</workbook>
</file>

<file path=xl/sharedStrings.xml><?xml version="1.0" encoding="utf-8"?>
<sst xmlns="http://schemas.openxmlformats.org/spreadsheetml/2006/main" count="78" uniqueCount="59">
  <si>
    <t>Цена</t>
  </si>
  <si>
    <t>арт цвет</t>
  </si>
  <si>
    <t>кол</t>
  </si>
  <si>
    <t>сумма с орг и тр</t>
  </si>
  <si>
    <t>ТР</t>
  </si>
  <si>
    <t>сальдо</t>
  </si>
  <si>
    <t>ник</t>
  </si>
  <si>
    <t>примечание</t>
  </si>
  <si>
    <t>Кнопа</t>
  </si>
  <si>
    <t>01117 Рейтузы  детские "Гладь" р.28 Сер</t>
  </si>
  <si>
    <t>laeval</t>
  </si>
  <si>
    <t>Lese4ka</t>
  </si>
  <si>
    <t>02193 Джемпер "Арлекин" р.26 бел/желт/салат</t>
  </si>
  <si>
    <t>01117 Рейтузы  детские "Гладь" р.26 Сер</t>
  </si>
  <si>
    <t>Irynchik07</t>
  </si>
  <si>
    <t>Чирика</t>
  </si>
  <si>
    <t>01117 Рейтузы  детские "Гладь" р.28 голубой</t>
  </si>
  <si>
    <t>01117 Рейтузы  детские "Гладь" р.26 Розовый</t>
  </si>
  <si>
    <t>Sparky</t>
  </si>
  <si>
    <t>01117 Рейтузы  детские "Гладь" р.26 Бордовый</t>
  </si>
  <si>
    <t>02212 Жакет детский "Дарья" р.26 Розовый</t>
  </si>
  <si>
    <t>02203 Джемпер "Январь" детский р.26 Белый</t>
  </si>
  <si>
    <t>02087 Джемпер детский "Собачка" р.28 салатовый</t>
  </si>
  <si>
    <t>Valeriya</t>
  </si>
  <si>
    <t>02087 Джемпер детский "Собачка" р.30 голубой</t>
  </si>
  <si>
    <t>kikimka</t>
  </si>
  <si>
    <t>02149 Джемпер детский "Водолазка" р.26 розовый</t>
  </si>
  <si>
    <t>Bugorok2006</t>
  </si>
  <si>
    <t>02149 Джемпер детский "Водолазка" р.30 розовый</t>
  </si>
  <si>
    <t>Шоколадная конфета</t>
  </si>
  <si>
    <t xml:space="preserve">Свет LANA </t>
  </si>
  <si>
    <t>poly</t>
  </si>
  <si>
    <t>11007 Комбинезон детский "Ирландия" р.22 Голубой</t>
  </si>
  <si>
    <t>ВеснаЯ</t>
  </si>
  <si>
    <t>11172 Комбинезон детский "Метель" р.24 Голубой</t>
  </si>
  <si>
    <t>10202 Костюм "Москва" р.24 Голубой</t>
  </si>
  <si>
    <t>10202 Костюм "Москва" р.24 розовый</t>
  </si>
  <si>
    <t>ОРанж</t>
  </si>
  <si>
    <t>Nno</t>
  </si>
  <si>
    <t>07209 Чепчик "Иван да Марья" р.22 розовый</t>
  </si>
  <si>
    <t>03186 Жилет р.42 бордовый</t>
  </si>
  <si>
    <t>Валепода</t>
  </si>
  <si>
    <t>02233 Кофта "Люсенька" р.30 желтый</t>
  </si>
  <si>
    <t>ValenTina</t>
  </si>
  <si>
    <t>01117 Рейтузы  детские "Гладь" р.28 Серый</t>
  </si>
  <si>
    <t>02148 Джемпер "лето" р.30 салатовый</t>
  </si>
  <si>
    <t>Нигредо</t>
  </si>
  <si>
    <t>04137 Платье "Незабудка" р.30 желтый</t>
  </si>
  <si>
    <t>BELIV</t>
  </si>
  <si>
    <t>04196 Платье детское "Снежана" р.28 зеленый</t>
  </si>
  <si>
    <t>04196 Платье детское "Снежана" р.30 зеленый</t>
  </si>
  <si>
    <t>Tatasha81</t>
  </si>
  <si>
    <t>02149 Джемпер детский "Водолазка" р.30 Бел/сирен</t>
  </si>
  <si>
    <t>02149 Джемпер детский "Водолазка" р.26 жел бел</t>
  </si>
  <si>
    <t>02113 Джемпер "Ирландия на молнии" р.28 гол</t>
  </si>
  <si>
    <t>11007 Комбинезон детский "Ирландия" р.22 Салат</t>
  </si>
  <si>
    <t>11007 Комбинезон детский "Ирландия" р.20 Салат</t>
  </si>
  <si>
    <t>11007 Комбинезон детский "Ирландия" р.20 бел/гол</t>
  </si>
  <si>
    <t>02121 Джемпер детский "Морозко" р.28 розовый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</si>
</sst>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ourier New"/>
      <family val="3"/>
    </font>
    <font>
      <sz val="8.5"/>
      <color indexed="10"/>
      <name val="Verdana"/>
      <family val="2"/>
    </font>
    <font>
      <sz val="8"/>
      <name val="Tahoma"/>
      <family val="2"/>
    </font>
    <font>
      <sz val="8.5"/>
      <name val="Verdana"/>
      <family val="2"/>
    </font>
    <font>
      <sz val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Fill="1" applyBorder="1" applyAlignment="1">
      <alignment horizontal="right" vertical="top"/>
    </xf>
    <xf numFmtId="1" fontId="0" fillId="0" borderId="10" xfId="0" applyNumberFormat="1" applyBorder="1" applyAlignment="1">
      <alignment/>
    </xf>
    <xf numFmtId="0" fontId="21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6" fillId="0" borderId="0" xfId="0" applyFont="1" applyAlignment="1">
      <alignment/>
    </xf>
    <xf numFmtId="0" fontId="21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16.140625" style="18" customWidth="1"/>
    <col min="2" max="2" width="5.00390625" style="0" customWidth="1"/>
    <col min="3" max="3" width="50.28125" style="1" customWidth="1"/>
    <col min="4" max="4" width="6.00390625" style="5" customWidth="1"/>
    <col min="5" max="5" width="4.28125" style="2" customWidth="1"/>
    <col min="6" max="6" width="4.57421875" style="2" customWidth="1"/>
    <col min="7" max="7" width="6.00390625" style="3" customWidth="1"/>
    <col min="8" max="8" width="5.8515625" style="0" customWidth="1"/>
    <col min="9" max="9" width="17.421875" style="0" customWidth="1"/>
    <col min="10" max="10" width="7.421875" style="3" customWidth="1"/>
  </cols>
  <sheetData>
    <row r="1" ht="15">
      <c r="I1" s="2">
        <f>450/12440</f>
        <v>0.03617363344051447</v>
      </c>
    </row>
    <row r="2" ht="15">
      <c r="J2" s="6"/>
    </row>
    <row r="3" spans="1:10" ht="15">
      <c r="A3" s="18" t="s">
        <v>6</v>
      </c>
      <c r="B3" t="s">
        <v>7</v>
      </c>
      <c r="C3" s="1" t="s">
        <v>1</v>
      </c>
      <c r="D3" s="5" t="s">
        <v>0</v>
      </c>
      <c r="E3" s="2" t="s">
        <v>2</v>
      </c>
      <c r="F3" s="2" t="s">
        <v>4</v>
      </c>
      <c r="G3" s="3" t="s">
        <v>3</v>
      </c>
      <c r="J3" s="3" t="s">
        <v>5</v>
      </c>
    </row>
    <row r="4" spans="1:7" ht="15">
      <c r="A4" s="19" t="s">
        <v>48</v>
      </c>
      <c r="C4" s="8" t="s">
        <v>34</v>
      </c>
      <c r="D4" s="4">
        <v>435</v>
      </c>
      <c r="E4" s="9">
        <v>1</v>
      </c>
      <c r="F4" s="3">
        <f>$I$1*D4*E4</f>
        <v>15.735530546623794</v>
      </c>
      <c r="G4" s="3">
        <f>E4*D4*1.15+F4</f>
        <v>515.9855305466237</v>
      </c>
    </row>
    <row r="5" spans="1:10" ht="15">
      <c r="A5" s="20"/>
      <c r="B5" s="10"/>
      <c r="C5" s="11"/>
      <c r="D5" s="12"/>
      <c r="E5" s="13"/>
      <c r="F5" s="14"/>
      <c r="G5" s="14">
        <f>SUM(G4)</f>
        <v>515.9855305466237</v>
      </c>
      <c r="H5" s="10"/>
      <c r="I5" s="10"/>
      <c r="J5" s="14">
        <f>H5-G5</f>
        <v>-515.9855305466237</v>
      </c>
    </row>
    <row r="6" spans="1:7" ht="15">
      <c r="A6" s="19" t="s">
        <v>27</v>
      </c>
      <c r="C6" s="8" t="s">
        <v>28</v>
      </c>
      <c r="D6" s="4">
        <v>340</v>
      </c>
      <c r="E6" s="9">
        <v>1</v>
      </c>
      <c r="F6" s="3">
        <f>$I$1*D6*E6</f>
        <v>12.29903536977492</v>
      </c>
      <c r="G6" s="3">
        <f>E6*D6*1.15+F6</f>
        <v>403.29903536977486</v>
      </c>
    </row>
    <row r="7" spans="1:10" ht="15">
      <c r="A7" s="20"/>
      <c r="B7" s="10"/>
      <c r="C7" s="11"/>
      <c r="D7" s="12"/>
      <c r="E7" s="13"/>
      <c r="F7" s="14"/>
      <c r="G7" s="14">
        <f>SUM(G6)</f>
        <v>403.29903536977486</v>
      </c>
      <c r="H7" s="10"/>
      <c r="I7" s="10"/>
      <c r="J7" s="14">
        <f>H7-G7</f>
        <v>-403.29903536977486</v>
      </c>
    </row>
    <row r="8" spans="1:7" ht="15">
      <c r="A8" s="21" t="s">
        <v>14</v>
      </c>
      <c r="C8" s="8" t="s">
        <v>13</v>
      </c>
      <c r="D8" s="4">
        <v>243</v>
      </c>
      <c r="E8" s="9">
        <v>1</v>
      </c>
      <c r="F8" s="3">
        <f>$I$1*D8*E8</f>
        <v>8.790192926045016</v>
      </c>
      <c r="G8" s="3">
        <f>E8*D8*1.15+F8</f>
        <v>288.240192926045</v>
      </c>
    </row>
    <row r="9" spans="1:7" ht="15">
      <c r="A9" s="21" t="s">
        <v>14</v>
      </c>
      <c r="C9" s="8" t="s">
        <v>19</v>
      </c>
      <c r="D9" s="4">
        <v>243</v>
      </c>
      <c r="E9" s="9">
        <v>1</v>
      </c>
      <c r="F9" s="3">
        <f>$I$1*D9*E9</f>
        <v>8.790192926045016</v>
      </c>
      <c r="G9" s="3">
        <f>E9*D9*1.15+F9</f>
        <v>288.240192926045</v>
      </c>
    </row>
    <row r="10" spans="1:7" ht="15">
      <c r="A10" s="21" t="s">
        <v>14</v>
      </c>
      <c r="C10" s="8" t="s">
        <v>20</v>
      </c>
      <c r="D10" s="4">
        <v>425</v>
      </c>
      <c r="E10" s="9">
        <v>1</v>
      </c>
      <c r="F10" s="3">
        <f>$I$1*D10*E10</f>
        <v>15.37379421221865</v>
      </c>
      <c r="G10" s="3">
        <f>E10*D10*1.15+F10</f>
        <v>504.12379421221857</v>
      </c>
    </row>
    <row r="11" spans="1:10" ht="15">
      <c r="A11" s="20"/>
      <c r="B11" s="10"/>
      <c r="C11" s="11"/>
      <c r="D11" s="12"/>
      <c r="E11" s="13"/>
      <c r="F11" s="14"/>
      <c r="G11" s="14">
        <f>SUM(G8:G10)</f>
        <v>1080.6041800643086</v>
      </c>
      <c r="H11" s="10"/>
      <c r="I11" s="10"/>
      <c r="J11" s="14">
        <f>H11-G11</f>
        <v>-1080.6041800643086</v>
      </c>
    </row>
    <row r="12" spans="1:7" ht="15">
      <c r="A12" s="19" t="s">
        <v>25</v>
      </c>
      <c r="C12" s="8" t="s">
        <v>52</v>
      </c>
      <c r="D12" s="4">
        <v>340</v>
      </c>
      <c r="E12" s="9">
        <v>1</v>
      </c>
      <c r="F12" s="3">
        <f>$I$1*D12*E12</f>
        <v>12.29903536977492</v>
      </c>
      <c r="G12" s="3">
        <f>E12*D12*1.15+F12</f>
        <v>403.29903536977486</v>
      </c>
    </row>
    <row r="13" spans="1:10" ht="15">
      <c r="A13" s="20"/>
      <c r="B13" s="10"/>
      <c r="C13" s="11"/>
      <c r="D13" s="12"/>
      <c r="E13" s="13"/>
      <c r="F13" s="14"/>
      <c r="G13" s="14">
        <f>SUM(G12)</f>
        <v>403.29903536977486</v>
      </c>
      <c r="H13" s="10"/>
      <c r="I13" s="10"/>
      <c r="J13" s="14">
        <f>H13-G13</f>
        <v>-403.29903536977486</v>
      </c>
    </row>
    <row r="14" spans="1:7" ht="15">
      <c r="A14" s="19" t="s">
        <v>10</v>
      </c>
      <c r="C14" s="8" t="s">
        <v>34</v>
      </c>
      <c r="D14" s="4">
        <v>435</v>
      </c>
      <c r="E14" s="9">
        <v>1</v>
      </c>
      <c r="F14" s="3">
        <f>$I$1*D14*E14</f>
        <v>15.735530546623794</v>
      </c>
      <c r="G14" s="3">
        <f>E14*D14*1.15+F14</f>
        <v>515.9855305466237</v>
      </c>
    </row>
    <row r="15" spans="1:10" ht="15">
      <c r="A15" s="22"/>
      <c r="B15" s="10"/>
      <c r="C15" s="15"/>
      <c r="D15" s="16"/>
      <c r="E15" s="17"/>
      <c r="F15" s="17"/>
      <c r="G15" s="14">
        <f>SUM(G14)</f>
        <v>515.9855305466237</v>
      </c>
      <c r="H15" s="10">
        <v>500</v>
      </c>
      <c r="I15" s="10"/>
      <c r="J15" s="14">
        <f>H15-G15</f>
        <v>-15.98553054662375</v>
      </c>
    </row>
    <row r="16" spans="1:7" ht="15">
      <c r="A16" s="19" t="s">
        <v>11</v>
      </c>
      <c r="C16" s="8" t="s">
        <v>12</v>
      </c>
      <c r="D16" s="4">
        <v>290</v>
      </c>
      <c r="E16" s="9">
        <v>1</v>
      </c>
      <c r="F16" s="3">
        <f>$I$1*D16*E16</f>
        <v>10.490353697749196</v>
      </c>
      <c r="G16" s="3">
        <f>E16*D16*1.15+F16</f>
        <v>343.9903536977492</v>
      </c>
    </row>
    <row r="17" spans="1:7" ht="15">
      <c r="A17" s="19" t="s">
        <v>11</v>
      </c>
      <c r="C17" s="8" t="s">
        <v>47</v>
      </c>
      <c r="D17" s="4">
        <v>300</v>
      </c>
      <c r="E17" s="9">
        <v>1</v>
      </c>
      <c r="F17" s="3">
        <f>$I$1*D17*E17</f>
        <v>10.85209003215434</v>
      </c>
      <c r="G17" s="3">
        <f>E17*D17*1.15+F17</f>
        <v>355.85209003215436</v>
      </c>
    </row>
    <row r="18" spans="1:7" ht="15">
      <c r="A18" s="19" t="s">
        <v>11</v>
      </c>
      <c r="C18" s="8" t="s">
        <v>44</v>
      </c>
      <c r="D18" s="4">
        <v>243</v>
      </c>
      <c r="E18" s="9">
        <v>1</v>
      </c>
      <c r="F18" s="3">
        <f>$I$1*D18*E18</f>
        <v>8.790192926045016</v>
      </c>
      <c r="G18" s="3">
        <f>E18*D18*1.15+F18</f>
        <v>288.240192926045</v>
      </c>
    </row>
    <row r="19" spans="1:7" ht="15">
      <c r="A19" s="19" t="s">
        <v>11</v>
      </c>
      <c r="C19" s="8" t="s">
        <v>16</v>
      </c>
      <c r="D19" s="4">
        <v>243</v>
      </c>
      <c r="E19" s="9">
        <v>1</v>
      </c>
      <c r="F19" s="3">
        <f>$I$1*D19*E19</f>
        <v>8.790192926045016</v>
      </c>
      <c r="G19" s="3">
        <f>E19*D19*1.15+F19</f>
        <v>288.240192926045</v>
      </c>
    </row>
    <row r="20" spans="1:7" ht="15">
      <c r="A20" s="19" t="s">
        <v>11</v>
      </c>
      <c r="C20" s="8" t="s">
        <v>21</v>
      </c>
      <c r="D20" s="4">
        <v>399</v>
      </c>
      <c r="E20" s="9">
        <v>1</v>
      </c>
      <c r="F20" s="3">
        <f>$I$1*D20*E20</f>
        <v>14.433279742765274</v>
      </c>
      <c r="G20" s="3">
        <f>E20*D20*1.15+F20</f>
        <v>473.2832797427652</v>
      </c>
    </row>
    <row r="21" spans="1:7" ht="15">
      <c r="A21" s="19" t="s">
        <v>11</v>
      </c>
      <c r="C21" s="8" t="s">
        <v>53</v>
      </c>
      <c r="D21" s="4">
        <v>340</v>
      </c>
      <c r="E21" s="9">
        <v>1</v>
      </c>
      <c r="F21" s="3">
        <f>$I$1*D21*E21</f>
        <v>12.29903536977492</v>
      </c>
      <c r="G21" s="3">
        <f>E21*D21*1.15+F21</f>
        <v>403.29903536977486</v>
      </c>
    </row>
    <row r="22" spans="1:7" ht="15">
      <c r="A22" s="19" t="s">
        <v>11</v>
      </c>
      <c r="C22" s="8" t="s">
        <v>54</v>
      </c>
      <c r="D22" s="4">
        <v>440</v>
      </c>
      <c r="E22" s="9">
        <v>1</v>
      </c>
      <c r="F22" s="3">
        <f>$I$1*D22*E22</f>
        <v>15.916398713826366</v>
      </c>
      <c r="G22" s="3">
        <f>E22*D22*1.15+F22</f>
        <v>521.9163987138263</v>
      </c>
    </row>
    <row r="23" spans="1:10" ht="15">
      <c r="A23" s="20"/>
      <c r="B23" s="10"/>
      <c r="C23" s="11"/>
      <c r="D23" s="12"/>
      <c r="E23" s="13"/>
      <c r="F23" s="14"/>
      <c r="G23" s="14">
        <f>SUM(G16:G22)</f>
        <v>2674.82154340836</v>
      </c>
      <c r="H23" s="10"/>
      <c r="I23" s="10"/>
      <c r="J23" s="14">
        <f>H23-G23</f>
        <v>-2674.82154340836</v>
      </c>
    </row>
    <row r="24" spans="1:7" ht="15">
      <c r="A24" s="19" t="s">
        <v>38</v>
      </c>
      <c r="C24" s="8" t="s">
        <v>34</v>
      </c>
      <c r="D24" s="4">
        <v>435</v>
      </c>
      <c r="E24" s="9">
        <v>1</v>
      </c>
      <c r="F24" s="3">
        <f>$I$1*D24*E24</f>
        <v>15.735530546623794</v>
      </c>
      <c r="G24" s="3">
        <f>E24*D24*1.15+F24</f>
        <v>515.9855305466237</v>
      </c>
    </row>
    <row r="25" spans="1:7" ht="15">
      <c r="A25" s="19" t="s">
        <v>38</v>
      </c>
      <c r="C25" s="8" t="s">
        <v>35</v>
      </c>
      <c r="D25" s="4">
        <v>500</v>
      </c>
      <c r="E25" s="9">
        <v>1</v>
      </c>
      <c r="F25" s="3">
        <f>$I$1*D25*E25</f>
        <v>18.086816720257236</v>
      </c>
      <c r="G25" s="3">
        <f>E25*D25*1.15+F25</f>
        <v>593.0868167202573</v>
      </c>
    </row>
    <row r="26" spans="1:10" ht="15">
      <c r="A26" s="20"/>
      <c r="B26" s="10"/>
      <c r="C26" s="11"/>
      <c r="D26" s="12"/>
      <c r="E26" s="13"/>
      <c r="F26" s="14"/>
      <c r="G26" s="14">
        <f>SUM(G24:G25)</f>
        <v>1109.072347266881</v>
      </c>
      <c r="H26" s="10"/>
      <c r="I26" s="10"/>
      <c r="J26" s="14">
        <f>H26-G26</f>
        <v>-1109.072347266881</v>
      </c>
    </row>
    <row r="27" spans="1:7" ht="15">
      <c r="A27" s="19" t="s">
        <v>31</v>
      </c>
      <c r="C27" s="8" t="s">
        <v>55</v>
      </c>
      <c r="D27" s="4">
        <v>430</v>
      </c>
      <c r="E27" s="9">
        <v>1</v>
      </c>
      <c r="F27" s="3">
        <f>$I$1*D27*E27</f>
        <v>15.554662379421222</v>
      </c>
      <c r="G27" s="3">
        <f>E27*D27*1.15+F27</f>
        <v>510.0546623794212</v>
      </c>
    </row>
    <row r="28" spans="1:10" ht="15">
      <c r="A28" s="20"/>
      <c r="B28" s="10"/>
      <c r="C28" s="11"/>
      <c r="D28" s="12"/>
      <c r="E28" s="13"/>
      <c r="F28" s="14"/>
      <c r="G28" s="14">
        <f>SUM(G27)</f>
        <v>510.0546623794212</v>
      </c>
      <c r="H28" s="10"/>
      <c r="I28" s="10"/>
      <c r="J28" s="14">
        <f>H28-G28</f>
        <v>-510.0546623794212</v>
      </c>
    </row>
    <row r="29" spans="1:7" ht="15">
      <c r="A29" s="21" t="s">
        <v>18</v>
      </c>
      <c r="C29" s="8" t="s">
        <v>17</v>
      </c>
      <c r="D29" s="4">
        <v>243</v>
      </c>
      <c r="E29" s="9">
        <v>1</v>
      </c>
      <c r="F29" s="3">
        <f>$I$1*D29*E29</f>
        <v>8.790192926045016</v>
      </c>
      <c r="G29" s="3">
        <f>E29*D29*1.15+F29</f>
        <v>288.240192926045</v>
      </c>
    </row>
    <row r="30" spans="1:7" ht="15">
      <c r="A30" s="19" t="s">
        <v>18</v>
      </c>
      <c r="C30" s="8" t="s">
        <v>26</v>
      </c>
      <c r="D30" s="4">
        <v>340</v>
      </c>
      <c r="E30" s="9">
        <v>1</v>
      </c>
      <c r="F30" s="3">
        <f>$I$1*D30*E30</f>
        <v>12.29903536977492</v>
      </c>
      <c r="G30" s="3">
        <f>E30*D30*1.15+F30</f>
        <v>403.29903536977486</v>
      </c>
    </row>
    <row r="31" spans="1:10" ht="15">
      <c r="A31" s="20"/>
      <c r="B31" s="10"/>
      <c r="C31" s="11"/>
      <c r="D31" s="12"/>
      <c r="E31" s="13"/>
      <c r="F31" s="14"/>
      <c r="G31" s="14">
        <f>SUM(G29:G30)</f>
        <v>691.5392282958198</v>
      </c>
      <c r="H31" s="10"/>
      <c r="I31" s="10"/>
      <c r="J31" s="14">
        <f>H31-G31</f>
        <v>-691.5392282958198</v>
      </c>
    </row>
    <row r="32" spans="1:7" ht="15">
      <c r="A32" s="19" t="s">
        <v>51</v>
      </c>
      <c r="B32" s="2"/>
      <c r="C32" s="8" t="s">
        <v>45</v>
      </c>
      <c r="D32" s="4">
        <v>280</v>
      </c>
      <c r="E32" s="9">
        <v>1</v>
      </c>
      <c r="F32" s="3">
        <f>$I$1*D32*E32</f>
        <v>10.128617363344052</v>
      </c>
      <c r="G32" s="3">
        <f>E32*D32*1.15+F32</f>
        <v>332.12861736334406</v>
      </c>
    </row>
    <row r="33" spans="1:10" ht="15">
      <c r="A33" s="20"/>
      <c r="B33" s="10"/>
      <c r="C33" s="11"/>
      <c r="D33" s="12"/>
      <c r="E33" s="13"/>
      <c r="F33" s="14"/>
      <c r="G33" s="14">
        <f>SUM(G32)</f>
        <v>332.12861736334406</v>
      </c>
      <c r="H33" s="10"/>
      <c r="I33" s="10"/>
      <c r="J33" s="14">
        <f>H33-G33</f>
        <v>-332.12861736334406</v>
      </c>
    </row>
    <row r="34" spans="1:7" ht="15">
      <c r="A34" s="21" t="s">
        <v>43</v>
      </c>
      <c r="C34" s="8" t="s">
        <v>42</v>
      </c>
      <c r="D34" s="4">
        <v>380</v>
      </c>
      <c r="E34" s="9">
        <v>1</v>
      </c>
      <c r="F34" s="3">
        <f>$I$1*D34*E34</f>
        <v>13.745980707395498</v>
      </c>
      <c r="G34" s="3">
        <f>E34*D34*1.15+F34</f>
        <v>450.74598070739546</v>
      </c>
    </row>
    <row r="35" spans="1:10" ht="15">
      <c r="A35" s="20"/>
      <c r="B35" s="10"/>
      <c r="C35" s="11"/>
      <c r="D35" s="12"/>
      <c r="E35" s="13"/>
      <c r="F35" s="14"/>
      <c r="G35" s="14">
        <f>SUM(G34)</f>
        <v>450.74598070739546</v>
      </c>
      <c r="H35" s="10"/>
      <c r="I35" s="10"/>
      <c r="J35" s="14">
        <f>H35-G35</f>
        <v>-450.74598070739546</v>
      </c>
    </row>
    <row r="36" spans="1:7" ht="15">
      <c r="A36" s="19" t="s">
        <v>23</v>
      </c>
      <c r="C36" s="8" t="s">
        <v>24</v>
      </c>
      <c r="D36" s="4">
        <v>390</v>
      </c>
      <c r="E36" s="9">
        <v>1</v>
      </c>
      <c r="F36" s="3">
        <f>$I$1*D36*E36</f>
        <v>14.107717041800642</v>
      </c>
      <c r="G36" s="3">
        <f>E36*D36*1.15+F36</f>
        <v>462.6077170418006</v>
      </c>
    </row>
    <row r="37" spans="1:10" ht="15">
      <c r="A37" s="20"/>
      <c r="B37" s="10"/>
      <c r="C37" s="11"/>
      <c r="D37" s="12"/>
      <c r="E37" s="13"/>
      <c r="F37" s="14"/>
      <c r="G37" s="14">
        <f>SUM(G36)</f>
        <v>462.6077170418006</v>
      </c>
      <c r="H37" s="10"/>
      <c r="I37" s="10"/>
      <c r="J37" s="14">
        <f>H37-G37</f>
        <v>-462.6077170418006</v>
      </c>
    </row>
    <row r="38" spans="1:7" ht="15">
      <c r="A38" s="21" t="s">
        <v>41</v>
      </c>
      <c r="C38" s="8" t="s">
        <v>40</v>
      </c>
      <c r="D38" s="4">
        <v>290</v>
      </c>
      <c r="E38" s="9">
        <v>1</v>
      </c>
      <c r="F38" s="3">
        <f>$I$1*D38*E38</f>
        <v>10.490353697749196</v>
      </c>
      <c r="G38" s="3">
        <f>E38*D38*1.15+F38</f>
        <v>343.9903536977492</v>
      </c>
    </row>
    <row r="39" spans="1:10" ht="15">
      <c r="A39" s="20"/>
      <c r="B39" s="10"/>
      <c r="C39" s="11"/>
      <c r="D39" s="12"/>
      <c r="E39" s="13"/>
      <c r="F39" s="14"/>
      <c r="G39" s="14">
        <f>SUM(G38)</f>
        <v>343.9903536977492</v>
      </c>
      <c r="H39" s="10"/>
      <c r="I39" s="10"/>
      <c r="J39" s="14">
        <f>H39-G39</f>
        <v>-343.9903536977492</v>
      </c>
    </row>
    <row r="40" spans="1:7" ht="15">
      <c r="A40" s="19" t="s">
        <v>33</v>
      </c>
      <c r="C40" s="8" t="s">
        <v>32</v>
      </c>
      <c r="D40" s="4">
        <v>430</v>
      </c>
      <c r="E40" s="9">
        <v>1</v>
      </c>
      <c r="F40" s="3">
        <f>$I$1*D40*E40</f>
        <v>15.554662379421222</v>
      </c>
      <c r="G40" s="3">
        <f>E40*D40*1.15+F40</f>
        <v>510.0546623794212</v>
      </c>
    </row>
    <row r="41" spans="1:10" ht="15">
      <c r="A41" s="20"/>
      <c r="B41" s="10"/>
      <c r="C41" s="11"/>
      <c r="D41" s="12"/>
      <c r="E41" s="13"/>
      <c r="F41" s="14"/>
      <c r="G41" s="14">
        <f>SUM(G40)</f>
        <v>510.0546623794212</v>
      </c>
      <c r="H41" s="10"/>
      <c r="I41" s="10"/>
      <c r="J41" s="14">
        <f>H41-G41</f>
        <v>-510.0546623794212</v>
      </c>
    </row>
    <row r="42" spans="1:7" ht="15">
      <c r="A42" s="19" t="s">
        <v>8</v>
      </c>
      <c r="C42" s="8" t="s">
        <v>45</v>
      </c>
      <c r="D42" s="4">
        <v>280</v>
      </c>
      <c r="E42" s="9">
        <v>1</v>
      </c>
      <c r="F42" s="3">
        <f>$I$1*D42*E42</f>
        <v>10.128617363344052</v>
      </c>
      <c r="G42" s="3">
        <f>E42*D42*1.15+F42</f>
        <v>332.12861736334406</v>
      </c>
    </row>
    <row r="43" spans="1:10" ht="15">
      <c r="A43" s="20"/>
      <c r="B43" s="10"/>
      <c r="C43" s="11"/>
      <c r="D43" s="12"/>
      <c r="E43" s="13"/>
      <c r="F43" s="14"/>
      <c r="G43" s="14">
        <f>SUM(G42)</f>
        <v>332.12861736334406</v>
      </c>
      <c r="H43" s="10"/>
      <c r="I43" s="10"/>
      <c r="J43" s="14">
        <f>H43-G43</f>
        <v>-332.12861736334406</v>
      </c>
    </row>
    <row r="44" spans="1:7" ht="15">
      <c r="A44" s="19" t="s">
        <v>46</v>
      </c>
      <c r="C44" s="8" t="s">
        <v>21</v>
      </c>
      <c r="D44" s="4">
        <v>399</v>
      </c>
      <c r="E44" s="9">
        <v>1</v>
      </c>
      <c r="F44" s="3">
        <f>$I$1*D44*E44</f>
        <v>14.433279742765274</v>
      </c>
      <c r="G44" s="3">
        <f>E44*D44*1.15+F44</f>
        <v>473.2832797427652</v>
      </c>
    </row>
    <row r="45" spans="1:10" ht="15">
      <c r="A45" s="20"/>
      <c r="B45" s="10"/>
      <c r="C45" s="11"/>
      <c r="D45" s="12"/>
      <c r="E45" s="13"/>
      <c r="F45" s="14"/>
      <c r="G45" s="14">
        <f>SUM(G44)</f>
        <v>473.2832797427652</v>
      </c>
      <c r="H45" s="10"/>
      <c r="I45" s="10"/>
      <c r="J45" s="14">
        <f>H45-G45</f>
        <v>-473.2832797427652</v>
      </c>
    </row>
    <row r="46" spans="1:7" ht="15">
      <c r="A46" s="19" t="s">
        <v>37</v>
      </c>
      <c r="C46" s="8" t="s">
        <v>36</v>
      </c>
      <c r="D46" s="4">
        <v>500</v>
      </c>
      <c r="E46" s="9">
        <v>1</v>
      </c>
      <c r="F46" s="3">
        <f>$I$1*D46*E46</f>
        <v>18.086816720257236</v>
      </c>
      <c r="G46" s="3">
        <f>E46*D46*1.15+F46</f>
        <v>593.0868167202573</v>
      </c>
    </row>
    <row r="47" spans="1:7" ht="15">
      <c r="A47" s="19" t="s">
        <v>37</v>
      </c>
      <c r="C47" s="8" t="s">
        <v>39</v>
      </c>
      <c r="D47" s="4">
        <v>105</v>
      </c>
      <c r="E47" s="9">
        <v>1</v>
      </c>
      <c r="F47" s="3">
        <f>$I$1*D47*E47</f>
        <v>3.798231511254019</v>
      </c>
      <c r="G47" s="3">
        <f>E47*D47*1.15+F47</f>
        <v>124.548231511254</v>
      </c>
    </row>
    <row r="48" spans="1:10" ht="15">
      <c r="A48" s="20"/>
      <c r="B48" s="10"/>
      <c r="C48" s="11"/>
      <c r="D48" s="12"/>
      <c r="E48" s="13"/>
      <c r="F48" s="14"/>
      <c r="G48" s="14">
        <f>SUM(G46:G47)</f>
        <v>717.6350482315113</v>
      </c>
      <c r="H48" s="10"/>
      <c r="I48" s="10"/>
      <c r="J48" s="14">
        <f>H48-G48</f>
        <v>-717.6350482315113</v>
      </c>
    </row>
    <row r="49" spans="1:7" ht="15">
      <c r="A49" s="19" t="s">
        <v>30</v>
      </c>
      <c r="C49" s="8" t="s">
        <v>56</v>
      </c>
      <c r="D49" s="4">
        <v>430</v>
      </c>
      <c r="E49" s="9">
        <v>1</v>
      </c>
      <c r="F49" s="3">
        <f>$I$1*D49*E49</f>
        <v>15.554662379421222</v>
      </c>
      <c r="G49" s="3">
        <f>E49*D49*1.15+F49</f>
        <v>510.0546623794212</v>
      </c>
    </row>
    <row r="50" spans="1:7" ht="15">
      <c r="A50" s="19" t="s">
        <v>30</v>
      </c>
      <c r="C50" s="8" t="s">
        <v>57</v>
      </c>
      <c r="D50" s="4">
        <v>430</v>
      </c>
      <c r="E50" s="9">
        <v>1</v>
      </c>
      <c r="F50" s="3">
        <f>$I$1*D50*E50</f>
        <v>15.554662379421222</v>
      </c>
      <c r="G50" s="3">
        <f>E50*D50*1.15+F50</f>
        <v>510.0546623794212</v>
      </c>
    </row>
    <row r="51" spans="1:10" ht="15">
      <c r="A51" s="20"/>
      <c r="B51" s="10"/>
      <c r="C51" s="11"/>
      <c r="D51" s="12"/>
      <c r="E51" s="13"/>
      <c r="F51" s="14"/>
      <c r="G51" s="14">
        <f>SUM(G49:G50)</f>
        <v>1020.1093247588424</v>
      </c>
      <c r="H51" s="10"/>
      <c r="I51" s="10"/>
      <c r="J51" s="14">
        <f>H51-G51</f>
        <v>-1020.1093247588424</v>
      </c>
    </row>
    <row r="52" spans="1:7" ht="15">
      <c r="A52" s="21" t="s">
        <v>15</v>
      </c>
      <c r="C52" s="8" t="s">
        <v>9</v>
      </c>
      <c r="D52" s="4">
        <v>243</v>
      </c>
      <c r="E52" s="9">
        <v>1</v>
      </c>
      <c r="F52" s="3">
        <f>$I$1*D52*E52</f>
        <v>8.790192926045016</v>
      </c>
      <c r="G52" s="3">
        <f>E52*D52*1.15+F52</f>
        <v>288.240192926045</v>
      </c>
    </row>
    <row r="53" spans="1:7" ht="15">
      <c r="A53" s="19" t="s">
        <v>15</v>
      </c>
      <c r="C53" s="8" t="s">
        <v>22</v>
      </c>
      <c r="D53" s="4">
        <v>390</v>
      </c>
      <c r="E53" s="9">
        <v>1</v>
      </c>
      <c r="F53" s="3">
        <f>$I$1*D53*E53</f>
        <v>14.107717041800642</v>
      </c>
      <c r="G53" s="3">
        <f>E53*D53*1.15+F53</f>
        <v>462.6077170418006</v>
      </c>
    </row>
    <row r="54" spans="1:7" ht="15">
      <c r="A54" s="21" t="s">
        <v>15</v>
      </c>
      <c r="C54" s="8" t="s">
        <v>58</v>
      </c>
      <c r="D54" s="4">
        <v>399</v>
      </c>
      <c r="E54" s="9">
        <v>1</v>
      </c>
      <c r="F54" s="3">
        <f>$I$1*D54*E54</f>
        <v>14.433279742765274</v>
      </c>
      <c r="G54" s="3">
        <f>E54*D54*1.15+F54</f>
        <v>473.2832797427652</v>
      </c>
    </row>
    <row r="55" spans="1:10" ht="15">
      <c r="A55" s="20"/>
      <c r="B55" s="10"/>
      <c r="C55" s="11"/>
      <c r="D55" s="12"/>
      <c r="E55" s="13"/>
      <c r="F55" s="14"/>
      <c r="G55" s="14">
        <f>SUM(G52:G54)</f>
        <v>1224.1311897106107</v>
      </c>
      <c r="H55" s="10"/>
      <c r="I55" s="10"/>
      <c r="J55" s="14">
        <f>H55-G55</f>
        <v>-1224.1311897106107</v>
      </c>
    </row>
    <row r="56" spans="1:7" ht="15">
      <c r="A56" s="19" t="s">
        <v>29</v>
      </c>
      <c r="B56" s="7"/>
      <c r="C56" s="8" t="s">
        <v>49</v>
      </c>
      <c r="D56" s="4">
        <v>415</v>
      </c>
      <c r="E56" s="9">
        <v>1</v>
      </c>
      <c r="F56" s="3">
        <f>$I$1*D56*E56</f>
        <v>15.012057877813504</v>
      </c>
      <c r="G56" s="3">
        <f>E56*D56*1.15+F56</f>
        <v>492.26205787781345</v>
      </c>
    </row>
    <row r="57" spans="1:7" ht="15">
      <c r="A57" s="19" t="s">
        <v>29</v>
      </c>
      <c r="B57" s="7"/>
      <c r="C57" s="8" t="s">
        <v>50</v>
      </c>
      <c r="D57" s="4">
        <v>415</v>
      </c>
      <c r="E57" s="9">
        <v>1</v>
      </c>
      <c r="F57" s="3">
        <f>$I$1*D57*E57</f>
        <v>15.012057877813504</v>
      </c>
      <c r="G57" s="3">
        <f>E57*D57*1.15+F57</f>
        <v>492.26205787781345</v>
      </c>
    </row>
    <row r="58" spans="1:10" ht="15">
      <c r="A58" s="20"/>
      <c r="B58" s="10"/>
      <c r="C58" s="11"/>
      <c r="D58" s="12"/>
      <c r="E58" s="13"/>
      <c r="F58" s="14"/>
      <c r="G58" s="14">
        <f>SUM(G56:G57)</f>
        <v>984.5241157556269</v>
      </c>
      <c r="H58" s="10"/>
      <c r="I58" s="10"/>
      <c r="J58" s="14">
        <f>H58-G58</f>
        <v>-984.5241157556269</v>
      </c>
    </row>
    <row r="59" spans="6:7" ht="15">
      <c r="F59" s="5"/>
      <c r="G59" s="5"/>
    </row>
  </sheetData>
  <sheetProtection/>
  <autoFilter ref="A3:J3"/>
  <printOptions/>
  <pageMargins left="0.22" right="0.3" top="0.28" bottom="0.37" header="0.17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2011-11-25T01:16:51Z</cp:lastPrinted>
  <dcterms:created xsi:type="dcterms:W3CDTF">2010-08-11T03:24:00Z</dcterms:created>
  <dcterms:modified xsi:type="dcterms:W3CDTF">2012-09-04T09:40:39Z</dcterms:modified>
  <cp:category/>
  <cp:version/>
  <cp:contentType/>
  <cp:contentStatus/>
</cp:coreProperties>
</file>