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</sheets>
  <definedNames>
    <definedName name="_xlnm._FilterDatabase" localSheetId="0" hidden="1">'Лист1'!$A$11:$J$184</definedName>
  </definedNames>
  <calcPr fullCalcOnLoad="1"/>
</workbook>
</file>

<file path=xl/sharedStrings.xml><?xml version="1.0" encoding="utf-8"?>
<sst xmlns="http://schemas.openxmlformats.org/spreadsheetml/2006/main" count="378" uniqueCount="111">
  <si>
    <t>ник</t>
  </si>
  <si>
    <t>прим</t>
  </si>
  <si>
    <t>наименование</t>
  </si>
  <si>
    <t>кол-во</t>
  </si>
  <si>
    <t>цена без орга</t>
  </si>
  <si>
    <t>оплата</t>
  </si>
  <si>
    <t>TECNOWOOL детские</t>
  </si>
  <si>
    <t>TECNOWOOL взрослые</t>
  </si>
  <si>
    <t>TECNOSTRETCH детские</t>
  </si>
  <si>
    <t>TECNOSTRETCH взрослые</t>
  </si>
  <si>
    <t>TECNOSTRETCH красные дет</t>
  </si>
  <si>
    <t>размер</t>
  </si>
  <si>
    <t>коэф трансп расходов на 1рубль</t>
  </si>
  <si>
    <t>сумма</t>
  </si>
  <si>
    <t>сальдо</t>
  </si>
  <si>
    <t>19-22</t>
  </si>
  <si>
    <t>ValenTina</t>
  </si>
  <si>
    <t>Love</t>
  </si>
  <si>
    <t>IcY W.</t>
  </si>
  <si>
    <t>TAISSA</t>
  </si>
  <si>
    <t>Nasusya</t>
  </si>
  <si>
    <t>лариса-мамабаба</t>
  </si>
  <si>
    <t>27-30</t>
  </si>
  <si>
    <t>Таня.Тима</t>
  </si>
  <si>
    <t>anna ns</t>
  </si>
  <si>
    <t>Naf-naf</t>
  </si>
  <si>
    <t>Элен и ребята</t>
  </si>
  <si>
    <t>Пристрой</t>
  </si>
  <si>
    <t>31-34</t>
  </si>
  <si>
    <t>Anastasiy</t>
  </si>
  <si>
    <t>28-31</t>
  </si>
  <si>
    <t>32-35</t>
  </si>
  <si>
    <t>Свет-Мама</t>
  </si>
  <si>
    <t>lenenok</t>
  </si>
  <si>
    <t>Swetla</t>
  </si>
  <si>
    <t>Ларик</t>
  </si>
  <si>
    <t>fox509</t>
  </si>
  <si>
    <t>Fro</t>
  </si>
  <si>
    <t>22-24</t>
  </si>
  <si>
    <t>Ol-a</t>
  </si>
  <si>
    <t>Ируся:)</t>
  </si>
  <si>
    <t>Айринка</t>
  </si>
  <si>
    <t>BelochKa*1982</t>
  </si>
  <si>
    <t>Рафаэлка</t>
  </si>
  <si>
    <t xml:space="preserve">Марина Анатольевна </t>
  </si>
  <si>
    <t>Анчик</t>
  </si>
  <si>
    <t>Чита79</t>
  </si>
  <si>
    <t>Tigrenka</t>
  </si>
  <si>
    <t>Tochka</t>
  </si>
  <si>
    <t>желла</t>
  </si>
  <si>
    <t>LOVчик</t>
  </si>
  <si>
    <t>umi</t>
  </si>
  <si>
    <t>Энигма</t>
  </si>
  <si>
    <t>Ксеня!</t>
  </si>
  <si>
    <t>Надя.бо</t>
  </si>
  <si>
    <t>24-26</t>
  </si>
  <si>
    <t>LEONTINA</t>
  </si>
  <si>
    <t>andy184</t>
  </si>
  <si>
    <t>Lunka</t>
  </si>
  <si>
    <t>Nastya2006</t>
  </si>
  <si>
    <t>RIBA</t>
  </si>
  <si>
    <t>Ника7</t>
  </si>
  <si>
    <t>Iryca</t>
  </si>
  <si>
    <t>ИКСИ</t>
  </si>
  <si>
    <t>tata2009</t>
  </si>
  <si>
    <t>Ми-Леночка</t>
  </si>
  <si>
    <t>Lizz-z-z</t>
  </si>
  <si>
    <t>OliK3</t>
  </si>
  <si>
    <t>shalashova</t>
  </si>
  <si>
    <t>36-38</t>
  </si>
  <si>
    <t>pando4ka</t>
  </si>
  <si>
    <t>35-37</t>
  </si>
  <si>
    <t>38-40</t>
  </si>
  <si>
    <t>Котомявка</t>
  </si>
  <si>
    <t>41-43</t>
  </si>
  <si>
    <t>кошка Мама</t>
  </si>
  <si>
    <t>fresh'ka</t>
  </si>
  <si>
    <t>футболка термо</t>
  </si>
  <si>
    <t>штаны термо</t>
  </si>
  <si>
    <t>комплект термо</t>
  </si>
  <si>
    <t>kiskav</t>
  </si>
  <si>
    <t>Марусич</t>
  </si>
  <si>
    <t>куртка полярник син+гол</t>
  </si>
  <si>
    <t>110-116</t>
  </si>
  <si>
    <t>шлем желтый+какао-желт</t>
  </si>
  <si>
    <t>L</t>
  </si>
  <si>
    <t>ТР</t>
  </si>
  <si>
    <t>краги</t>
  </si>
  <si>
    <t>glacialis</t>
  </si>
  <si>
    <t>39-42</t>
  </si>
  <si>
    <t>Сибирский банк Ленинское отделение</t>
  </si>
  <si>
    <t>р/сч 47422810944039900043</t>
  </si>
  <si>
    <t>К/сч 30101810500000000641</t>
  </si>
  <si>
    <t>БИК 045004641</t>
  </si>
  <si>
    <t>ИНН 7707083893</t>
  </si>
  <si>
    <t>Мой л/сч 40817810944037820847</t>
  </si>
  <si>
    <t>Сокова Ольга Михайловна</t>
  </si>
  <si>
    <t>Со счета:</t>
  </si>
  <si>
    <t>Текущий счет - 40817810004060015866</t>
  </si>
  <si>
    <t>Наименование получателя:</t>
  </si>
  <si>
    <t>Банк получателя:</t>
  </si>
  <si>
    <t>СИБИРСКИЙ БАНК СБЕРБАНКА РФ</t>
  </si>
  <si>
    <t>Номер счета получателя:</t>
  </si>
  <si>
    <t>Сумма платежа:</t>
  </si>
  <si>
    <t>1 540.00 RUR</t>
  </si>
  <si>
    <t>Назначение платежа:</t>
  </si>
  <si>
    <t>Сибирский банк Ленинское отделение для зачисления на л/с N 40817810944037820847 Сокова Ольга Михайловна</t>
  </si>
  <si>
    <t>Референс:</t>
  </si>
  <si>
    <t>Дата отправки перевода:</t>
  </si>
  <si>
    <t>lchurkina</t>
  </si>
  <si>
    <t>minytka28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</si>
</sst>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2" fontId="43" fillId="0" borderId="0" xfId="0" applyNumberFormat="1" applyFont="1" applyFill="1" applyAlignment="1">
      <alignment/>
    </xf>
    <xf numFmtId="2" fontId="43" fillId="0" borderId="0" xfId="0" applyNumberFormat="1" applyFont="1" applyAlignment="1">
      <alignment/>
    </xf>
    <xf numFmtId="0" fontId="22" fillId="0" borderId="0" xfId="0" applyFont="1" applyAlignment="1">
      <alignment/>
    </xf>
    <xf numFmtId="1" fontId="43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2" fontId="2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3" fillId="0" borderId="10" xfId="0" applyFont="1" applyBorder="1" applyAlignment="1">
      <alignment/>
    </xf>
    <xf numFmtId="0" fontId="0" fillId="0" borderId="10" xfId="0" applyFill="1" applyBorder="1" applyAlignment="1">
      <alignment/>
    </xf>
    <xf numFmtId="168" fontId="0" fillId="33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41" fillId="0" borderId="10" xfId="0" applyFont="1" applyBorder="1" applyAlignment="1">
      <alignment/>
    </xf>
    <xf numFmtId="0" fontId="0" fillId="0" borderId="0" xfId="0" applyAlignment="1">
      <alignment wrapText="1"/>
    </xf>
    <xf numFmtId="22" fontId="0" fillId="0" borderId="0" xfId="0" applyNumberFormat="1" applyAlignment="1">
      <alignment wrapText="1"/>
    </xf>
    <xf numFmtId="1" fontId="0" fillId="0" borderId="10" xfId="0" applyNumberFormat="1" applyFill="1" applyBorder="1" applyAlignment="1">
      <alignment/>
    </xf>
    <xf numFmtId="2" fontId="0" fillId="33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6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2" sqref="A2:IV10"/>
    </sheetView>
  </sheetViews>
  <sheetFormatPr defaultColWidth="9.140625" defaultRowHeight="15"/>
  <cols>
    <col min="1" max="1" width="10.8515625" style="0" customWidth="1"/>
    <col min="2" max="2" width="4.7109375" style="0" customWidth="1"/>
    <col min="3" max="3" width="21.00390625" style="0" customWidth="1"/>
    <col min="4" max="4" width="6.00390625" style="13" customWidth="1"/>
    <col min="5" max="5" width="4.8515625" style="13" customWidth="1"/>
    <col min="6" max="6" width="7.00390625" style="0" customWidth="1"/>
    <col min="7" max="7" width="6.8515625" style="0" customWidth="1"/>
    <col min="8" max="8" width="8.57421875" style="0" customWidth="1"/>
    <col min="9" max="9" width="7.28125" style="0" customWidth="1"/>
    <col min="10" max="10" width="6.00390625" style="0" customWidth="1"/>
    <col min="11" max="11" width="6.421875" style="0" customWidth="1"/>
    <col min="12" max="12" width="13.140625" style="0" customWidth="1"/>
  </cols>
  <sheetData>
    <row r="1" spans="1:10" ht="15">
      <c r="A1" s="13"/>
      <c r="C1" s="17" t="s">
        <v>12</v>
      </c>
      <c r="D1" s="17"/>
      <c r="E1" s="18"/>
      <c r="F1" s="28">
        <v>0.03</v>
      </c>
      <c r="G1" s="17"/>
      <c r="H1" s="17"/>
      <c r="I1" s="22"/>
      <c r="J1" s="17"/>
    </row>
    <row r="2" spans="3:10" s="5" customFormat="1" ht="12" hidden="1">
      <c r="C2" s="5" t="s">
        <v>6</v>
      </c>
      <c r="D2" s="6"/>
      <c r="E2" s="10">
        <v>310</v>
      </c>
      <c r="F2" s="10">
        <v>290</v>
      </c>
      <c r="G2" s="7">
        <f>F2*1.15</f>
        <v>333.5</v>
      </c>
      <c r="H2" s="7"/>
      <c r="J2" s="9"/>
    </row>
    <row r="3" spans="3:10" s="5" customFormat="1" ht="12" hidden="1">
      <c r="C3" s="5" t="s">
        <v>7</v>
      </c>
      <c r="D3" s="6"/>
      <c r="E3" s="10">
        <v>370</v>
      </c>
      <c r="F3" s="10">
        <v>340</v>
      </c>
      <c r="G3" s="7">
        <f>F3*1.15</f>
        <v>390.99999999999994</v>
      </c>
      <c r="H3" s="7"/>
      <c r="J3" s="14"/>
    </row>
    <row r="4" spans="3:10" s="5" customFormat="1" ht="12" hidden="1">
      <c r="C4" s="5" t="s">
        <v>8</v>
      </c>
      <c r="D4" s="6"/>
      <c r="E4" s="10">
        <v>270</v>
      </c>
      <c r="F4" s="10">
        <v>270</v>
      </c>
      <c r="G4" s="7">
        <f>F4*1.1</f>
        <v>297</v>
      </c>
      <c r="H4" s="7"/>
      <c r="J4" s="9"/>
    </row>
    <row r="5" spans="3:10" s="5" customFormat="1" ht="12" hidden="1">
      <c r="C5" s="5" t="s">
        <v>9</v>
      </c>
      <c r="D5" s="6"/>
      <c r="E5" s="10">
        <v>330</v>
      </c>
      <c r="F5" s="10">
        <v>330</v>
      </c>
      <c r="G5" s="7">
        <f>F5*1.15</f>
        <v>379.49999999999994</v>
      </c>
      <c r="H5" s="7"/>
      <c r="J5" s="9"/>
    </row>
    <row r="6" spans="3:10" s="5" customFormat="1" ht="12" hidden="1">
      <c r="C6" s="5" t="s">
        <v>10</v>
      </c>
      <c r="D6" s="6"/>
      <c r="E6" s="10">
        <v>250</v>
      </c>
      <c r="F6" s="10">
        <v>250</v>
      </c>
      <c r="G6" s="7">
        <f>F6*1.15</f>
        <v>287.5</v>
      </c>
      <c r="H6" s="7"/>
      <c r="J6" s="9"/>
    </row>
    <row r="7" spans="3:10" s="5" customFormat="1" ht="12" hidden="1">
      <c r="C7" s="5" t="s">
        <v>77</v>
      </c>
      <c r="D7" s="6"/>
      <c r="E7" s="10">
        <v>891</v>
      </c>
      <c r="F7" s="10">
        <v>891</v>
      </c>
      <c r="G7" s="7">
        <f>F7*1.15</f>
        <v>1024.6499999999999</v>
      </c>
      <c r="H7" s="7"/>
      <c r="J7" s="9"/>
    </row>
    <row r="8" spans="3:10" s="5" customFormat="1" ht="12" hidden="1">
      <c r="C8" s="5" t="s">
        <v>78</v>
      </c>
      <c r="D8" s="6"/>
      <c r="E8" s="10">
        <v>891</v>
      </c>
      <c r="F8" s="10">
        <v>891</v>
      </c>
      <c r="G8" s="7">
        <f>F8*1.15</f>
        <v>1024.6499999999999</v>
      </c>
      <c r="H8" s="7"/>
      <c r="J8" s="9"/>
    </row>
    <row r="9" spans="3:10" s="5" customFormat="1" ht="12" hidden="1">
      <c r="C9" s="5" t="s">
        <v>79</v>
      </c>
      <c r="D9" s="6"/>
      <c r="E9" s="10">
        <v>1701</v>
      </c>
      <c r="F9" s="10">
        <v>1701</v>
      </c>
      <c r="G9" s="7">
        <f>F9*1.15</f>
        <v>1956.1499999999999</v>
      </c>
      <c r="H9" s="7"/>
      <c r="J9" s="9"/>
    </row>
    <row r="10" spans="4:10" s="5" customFormat="1" ht="12" hidden="1">
      <c r="D10" s="6"/>
      <c r="E10" s="7"/>
      <c r="F10" s="8"/>
      <c r="G10" s="7"/>
      <c r="H10" s="7"/>
      <c r="J10" s="9"/>
    </row>
    <row r="11" spans="1:11" ht="15">
      <c r="A11" s="1" t="s">
        <v>0</v>
      </c>
      <c r="B11" s="1" t="s">
        <v>1</v>
      </c>
      <c r="C11" s="1" t="s">
        <v>2</v>
      </c>
      <c r="D11" s="13" t="s">
        <v>11</v>
      </c>
      <c r="E11" s="2" t="s">
        <v>3</v>
      </c>
      <c r="F11" s="3" t="s">
        <v>4</v>
      </c>
      <c r="G11" s="19" t="s">
        <v>86</v>
      </c>
      <c r="H11" s="19"/>
      <c r="I11" s="19" t="s">
        <v>13</v>
      </c>
      <c r="J11" s="4" t="s">
        <v>5</v>
      </c>
      <c r="K11" s="19" t="s">
        <v>14</v>
      </c>
    </row>
    <row r="12" spans="1:9" ht="15">
      <c r="A12" t="s">
        <v>29</v>
      </c>
      <c r="C12" s="5" t="s">
        <v>7</v>
      </c>
      <c r="D12" t="s">
        <v>69</v>
      </c>
      <c r="E12" s="13">
        <v>1</v>
      </c>
      <c r="F12" s="23">
        <f>$F$3</f>
        <v>340</v>
      </c>
      <c r="G12" s="12">
        <f>F12*E12*$F$1</f>
        <v>10.2</v>
      </c>
      <c r="H12" s="12">
        <f>E12*F12</f>
        <v>340</v>
      </c>
      <c r="I12" s="12">
        <f>H12*1.1+G12</f>
        <v>384.20000000000005</v>
      </c>
    </row>
    <row r="13" spans="1:11" ht="15">
      <c r="A13" s="11"/>
      <c r="B13" s="11"/>
      <c r="C13" s="20"/>
      <c r="D13" s="11"/>
      <c r="E13" s="21"/>
      <c r="F13" s="27"/>
      <c r="G13" s="15"/>
      <c r="H13" s="15"/>
      <c r="I13" s="15">
        <f>SUM(I12)</f>
        <v>384.20000000000005</v>
      </c>
      <c r="J13" s="24">
        <v>385</v>
      </c>
      <c r="K13" s="15">
        <f>J13-I13</f>
        <v>0.7999999999999545</v>
      </c>
    </row>
    <row r="14" spans="1:9" ht="15">
      <c r="A14" t="s">
        <v>57</v>
      </c>
      <c r="C14" s="5" t="s">
        <v>6</v>
      </c>
      <c r="D14" t="s">
        <v>22</v>
      </c>
      <c r="E14" s="13">
        <v>1</v>
      </c>
      <c r="F14" s="23">
        <f>$F$2</f>
        <v>290</v>
      </c>
      <c r="G14" s="12">
        <f>F14*E14*$F$1</f>
        <v>8.7</v>
      </c>
      <c r="H14" s="12">
        <f>E14*F14</f>
        <v>290</v>
      </c>
      <c r="I14" s="12">
        <f>H14*1.1+G14</f>
        <v>327.7</v>
      </c>
    </row>
    <row r="15" spans="1:9" ht="15">
      <c r="A15" t="s">
        <v>57</v>
      </c>
      <c r="C15" s="5" t="s">
        <v>7</v>
      </c>
      <c r="D15" t="s">
        <v>74</v>
      </c>
      <c r="E15" s="13">
        <v>1</v>
      </c>
      <c r="F15" s="23">
        <f>$F$3</f>
        <v>340</v>
      </c>
      <c r="G15" s="12">
        <f>F15*E15*$F$1</f>
        <v>10.2</v>
      </c>
      <c r="H15" s="12">
        <f>E15*F15</f>
        <v>340</v>
      </c>
      <c r="I15" s="12">
        <f>H15*1.1+G15</f>
        <v>384.20000000000005</v>
      </c>
    </row>
    <row r="16" spans="1:11" ht="15">
      <c r="A16" s="11"/>
      <c r="B16" s="11"/>
      <c r="C16" s="20"/>
      <c r="D16" s="11"/>
      <c r="E16" s="21"/>
      <c r="F16" s="27"/>
      <c r="G16" s="15"/>
      <c r="H16" s="15"/>
      <c r="I16" s="15">
        <f>SUM(I14:I15)</f>
        <v>711.9000000000001</v>
      </c>
      <c r="J16" s="24">
        <v>720</v>
      </c>
      <c r="K16" s="15">
        <f>J16-I16</f>
        <v>8.099999999999909</v>
      </c>
    </row>
    <row r="17" spans="1:9" ht="15">
      <c r="A17" t="s">
        <v>24</v>
      </c>
      <c r="C17" s="5" t="s">
        <v>6</v>
      </c>
      <c r="D17" t="s">
        <v>22</v>
      </c>
      <c r="E17" s="13">
        <v>1</v>
      </c>
      <c r="F17" s="23">
        <f>$F$2</f>
        <v>290</v>
      </c>
      <c r="G17" s="12">
        <f>F17*E17*$F$1</f>
        <v>8.7</v>
      </c>
      <c r="H17" s="12">
        <f>E17*F17</f>
        <v>290</v>
      </c>
      <c r="I17" s="12">
        <f>H17*1.1+G17</f>
        <v>327.7</v>
      </c>
    </row>
    <row r="18" spans="1:9" ht="15">
      <c r="A18" t="s">
        <v>24</v>
      </c>
      <c r="C18" s="5" t="s">
        <v>10</v>
      </c>
      <c r="D18" t="s">
        <v>30</v>
      </c>
      <c r="E18" s="13">
        <v>1</v>
      </c>
      <c r="F18" s="23">
        <f>$F$6</f>
        <v>250</v>
      </c>
      <c r="G18" s="12">
        <f>F18*E18*$F$1</f>
        <v>7.5</v>
      </c>
      <c r="H18" s="12">
        <f>E18*F18</f>
        <v>250</v>
      </c>
      <c r="I18" s="12">
        <f>H18*1.1+G18</f>
        <v>282.5</v>
      </c>
    </row>
    <row r="19" spans="1:11" ht="15">
      <c r="A19" s="11"/>
      <c r="B19" s="11"/>
      <c r="C19" s="20"/>
      <c r="D19" s="11"/>
      <c r="E19" s="21"/>
      <c r="F19" s="27"/>
      <c r="G19" s="15"/>
      <c r="H19" s="15"/>
      <c r="I19" s="15">
        <f>SUM(I17:I18)</f>
        <v>610.2</v>
      </c>
      <c r="J19" s="24">
        <v>620</v>
      </c>
      <c r="K19" s="15">
        <f>J19-I19</f>
        <v>9.799999999999955</v>
      </c>
    </row>
    <row r="20" spans="1:9" ht="15">
      <c r="A20" t="s">
        <v>42</v>
      </c>
      <c r="C20" s="5" t="s">
        <v>6</v>
      </c>
      <c r="D20" t="s">
        <v>38</v>
      </c>
      <c r="E20" s="13">
        <v>1</v>
      </c>
      <c r="F20" s="23">
        <f>$F$2</f>
        <v>290</v>
      </c>
      <c r="G20" s="12">
        <f>F20*E20*$F$1</f>
        <v>8.7</v>
      </c>
      <c r="H20" s="12">
        <f>E20*F20</f>
        <v>290</v>
      </c>
      <c r="I20" s="12">
        <f>H20*1.1+G20</f>
        <v>327.7</v>
      </c>
    </row>
    <row r="21" spans="1:9" ht="15">
      <c r="A21" t="s">
        <v>42</v>
      </c>
      <c r="C21" s="5" t="s">
        <v>6</v>
      </c>
      <c r="D21" t="s">
        <v>22</v>
      </c>
      <c r="E21" s="13">
        <v>1</v>
      </c>
      <c r="F21" s="23">
        <f>$F$2</f>
        <v>290</v>
      </c>
      <c r="G21" s="12">
        <f>F21*E21*$F$1</f>
        <v>8.7</v>
      </c>
      <c r="H21" s="12">
        <f>E21*F21</f>
        <v>290</v>
      </c>
      <c r="I21" s="12">
        <f>H21*1.1+G21</f>
        <v>327.7</v>
      </c>
    </row>
    <row r="22" spans="1:9" ht="15">
      <c r="A22" t="s">
        <v>42</v>
      </c>
      <c r="C22" s="5" t="s">
        <v>10</v>
      </c>
      <c r="D22" t="s">
        <v>30</v>
      </c>
      <c r="E22" s="13">
        <v>1</v>
      </c>
      <c r="F22" s="23">
        <f>$F$6</f>
        <v>250</v>
      </c>
      <c r="G22" s="12">
        <f>F22*E22*$F$1</f>
        <v>7.5</v>
      </c>
      <c r="H22" s="12">
        <f>E22*F22</f>
        <v>250</v>
      </c>
      <c r="I22" s="12">
        <f>H22*1.1+G22</f>
        <v>282.5</v>
      </c>
    </row>
    <row r="23" spans="1:11" ht="15">
      <c r="A23" s="11"/>
      <c r="B23" s="11"/>
      <c r="C23" s="20"/>
      <c r="D23" s="11"/>
      <c r="E23" s="21"/>
      <c r="F23" s="27"/>
      <c r="G23" s="15"/>
      <c r="H23" s="15"/>
      <c r="I23" s="15">
        <f>SUM(I20:I22)</f>
        <v>937.9</v>
      </c>
      <c r="J23" s="24">
        <v>950</v>
      </c>
      <c r="K23" s="15">
        <f>J23-I23</f>
        <v>12.100000000000023</v>
      </c>
    </row>
    <row r="24" spans="1:9" ht="15">
      <c r="A24" t="s">
        <v>36</v>
      </c>
      <c r="C24" s="5" t="s">
        <v>6</v>
      </c>
      <c r="D24" t="s">
        <v>15</v>
      </c>
      <c r="E24" s="13">
        <v>1</v>
      </c>
      <c r="F24" s="23">
        <f>$F$2</f>
        <v>290</v>
      </c>
      <c r="G24" s="12">
        <f>F24*E24*$F$1</f>
        <v>8.7</v>
      </c>
      <c r="H24" s="12">
        <f>E24*F24</f>
        <v>290</v>
      </c>
      <c r="I24" s="12">
        <f>H24*1.1+G24</f>
        <v>327.7</v>
      </c>
    </row>
    <row r="25" spans="1:9" ht="15">
      <c r="A25" t="s">
        <v>36</v>
      </c>
      <c r="C25" s="5" t="s">
        <v>6</v>
      </c>
      <c r="D25" t="s">
        <v>55</v>
      </c>
      <c r="E25" s="13">
        <v>1</v>
      </c>
      <c r="F25" s="23">
        <f>$F$2</f>
        <v>290</v>
      </c>
      <c r="G25" s="12">
        <f>F25*E25*$F$1</f>
        <v>8.7</v>
      </c>
      <c r="H25" s="12">
        <f>E25*F25</f>
        <v>290</v>
      </c>
      <c r="I25" s="12">
        <f>H25*1.1+G25</f>
        <v>327.7</v>
      </c>
    </row>
    <row r="26" spans="1:9" ht="15">
      <c r="A26" t="s">
        <v>36</v>
      </c>
      <c r="C26" s="5" t="s">
        <v>7</v>
      </c>
      <c r="D26" t="s">
        <v>69</v>
      </c>
      <c r="E26" s="13">
        <v>2</v>
      </c>
      <c r="F26" s="23">
        <f>$F$3</f>
        <v>340</v>
      </c>
      <c r="G26" s="12">
        <f>F26*E26*$F$1</f>
        <v>20.4</v>
      </c>
      <c r="H26" s="12">
        <f>E26*F26</f>
        <v>680</v>
      </c>
      <c r="I26" s="12">
        <f>H26*1.1+G26</f>
        <v>768.4000000000001</v>
      </c>
    </row>
    <row r="27" spans="1:11" ht="15">
      <c r="A27" s="11"/>
      <c r="B27" s="11"/>
      <c r="C27" s="20"/>
      <c r="D27" s="11"/>
      <c r="E27" s="21"/>
      <c r="F27" s="27"/>
      <c r="G27" s="15"/>
      <c r="H27" s="15"/>
      <c r="I27" s="15">
        <f>SUM(I24:I26)</f>
        <v>1423.8000000000002</v>
      </c>
      <c r="J27" s="24">
        <v>1500</v>
      </c>
      <c r="K27" s="15">
        <f>J27-I27</f>
        <v>76.19999999999982</v>
      </c>
    </row>
    <row r="28" spans="1:9" ht="15">
      <c r="A28" t="s">
        <v>76</v>
      </c>
      <c r="C28" s="5" t="s">
        <v>6</v>
      </c>
      <c r="D28" t="s">
        <v>55</v>
      </c>
      <c r="E28" s="13">
        <v>1</v>
      </c>
      <c r="F28" s="23">
        <f>$F$2</f>
        <v>290</v>
      </c>
      <c r="G28" s="12">
        <f>F28*E28*$F$1</f>
        <v>8.7</v>
      </c>
      <c r="H28" s="12">
        <f>E28*F28</f>
        <v>290</v>
      </c>
      <c r="I28" s="12">
        <f>H28*1.1+G28</f>
        <v>327.7</v>
      </c>
    </row>
    <row r="29" spans="1:9" ht="15">
      <c r="A29" t="s">
        <v>76</v>
      </c>
      <c r="C29" s="5" t="s">
        <v>7</v>
      </c>
      <c r="D29" t="s">
        <v>89</v>
      </c>
      <c r="E29" s="13">
        <v>2</v>
      </c>
      <c r="F29" s="23">
        <f>$F$3</f>
        <v>340</v>
      </c>
      <c r="G29" s="12">
        <f>F29*E29*$F$1</f>
        <v>20.4</v>
      </c>
      <c r="H29" s="12">
        <f>E29*F29</f>
        <v>680</v>
      </c>
      <c r="I29" s="12">
        <f>H29*1.1+G29</f>
        <v>768.4000000000001</v>
      </c>
    </row>
    <row r="30" spans="1:11" ht="15">
      <c r="A30" s="11"/>
      <c r="B30" s="11"/>
      <c r="C30" s="20"/>
      <c r="D30" s="11"/>
      <c r="E30" s="21"/>
      <c r="F30" s="27"/>
      <c r="G30" s="15"/>
      <c r="H30" s="15"/>
      <c r="I30" s="15">
        <f>SUM(I28:I29)</f>
        <v>1096.1000000000001</v>
      </c>
      <c r="J30" s="24">
        <v>2000</v>
      </c>
      <c r="K30" s="15">
        <f>J30-I30</f>
        <v>903.8999999999999</v>
      </c>
    </row>
    <row r="31" spans="1:9" ht="15">
      <c r="A31" t="s">
        <v>37</v>
      </c>
      <c r="C31" s="5" t="s">
        <v>6</v>
      </c>
      <c r="D31" t="s">
        <v>15</v>
      </c>
      <c r="E31" s="13">
        <v>1</v>
      </c>
      <c r="F31" s="23">
        <f>$F$2</f>
        <v>290</v>
      </c>
      <c r="G31" s="12">
        <f>F31*E31*$F$1</f>
        <v>8.7</v>
      </c>
      <c r="H31" s="12">
        <f>E31*F31</f>
        <v>290</v>
      </c>
      <c r="I31" s="12">
        <f>H31*1.1+G31</f>
        <v>327.7</v>
      </c>
    </row>
    <row r="32" spans="1:11" ht="15">
      <c r="A32" s="11"/>
      <c r="B32" s="11"/>
      <c r="C32" s="20"/>
      <c r="D32" s="11"/>
      <c r="E32" s="21"/>
      <c r="F32" s="27"/>
      <c r="G32" s="15"/>
      <c r="H32" s="15"/>
      <c r="I32" s="15">
        <f>SUM(I31)</f>
        <v>327.7</v>
      </c>
      <c r="J32" s="24">
        <v>328</v>
      </c>
      <c r="K32" s="15">
        <f>J32-I32</f>
        <v>0.30000000000001137</v>
      </c>
    </row>
    <row r="33" spans="1:9" ht="15">
      <c r="A33" t="s">
        <v>18</v>
      </c>
      <c r="C33" s="5" t="s">
        <v>6</v>
      </c>
      <c r="D33" t="s">
        <v>22</v>
      </c>
      <c r="E33" s="13">
        <v>2</v>
      </c>
      <c r="F33" s="23">
        <f>$F$2</f>
        <v>290</v>
      </c>
      <c r="G33" s="12">
        <f>F33*E33*$F$1</f>
        <v>17.4</v>
      </c>
      <c r="H33" s="12">
        <f>E33*F33</f>
        <v>580</v>
      </c>
      <c r="I33" s="12">
        <f>H33*1.1+G33</f>
        <v>655.4</v>
      </c>
    </row>
    <row r="34" spans="1:9" ht="15">
      <c r="A34" t="s">
        <v>18</v>
      </c>
      <c r="C34" s="5" t="s">
        <v>7</v>
      </c>
      <c r="D34" t="s">
        <v>69</v>
      </c>
      <c r="E34" s="13">
        <v>1</v>
      </c>
      <c r="F34" s="23">
        <f>$F$3</f>
        <v>340</v>
      </c>
      <c r="G34" s="12">
        <f>F34*E34*$F$1</f>
        <v>10.2</v>
      </c>
      <c r="H34" s="12">
        <f>E34*F34</f>
        <v>340</v>
      </c>
      <c r="I34" s="12">
        <f>H34*1.1+G34</f>
        <v>384.20000000000005</v>
      </c>
    </row>
    <row r="35" spans="1:9" ht="15">
      <c r="A35" t="s">
        <v>18</v>
      </c>
      <c r="C35" s="5" t="s">
        <v>10</v>
      </c>
      <c r="D35" t="s">
        <v>30</v>
      </c>
      <c r="E35" s="13">
        <v>2</v>
      </c>
      <c r="F35" s="23">
        <f>$F$6</f>
        <v>250</v>
      </c>
      <c r="G35" s="12">
        <f>F35*E35*$F$1</f>
        <v>15</v>
      </c>
      <c r="H35" s="12">
        <f>E35*F35</f>
        <v>500</v>
      </c>
      <c r="I35" s="12">
        <f>H35*1.1+G35</f>
        <v>565</v>
      </c>
    </row>
    <row r="36" spans="1:11" ht="15">
      <c r="A36" s="11"/>
      <c r="B36" s="11"/>
      <c r="C36" s="20"/>
      <c r="D36" s="11"/>
      <c r="E36" s="21"/>
      <c r="F36" s="27"/>
      <c r="G36" s="15"/>
      <c r="H36" s="15"/>
      <c r="I36" s="15">
        <f>SUM(I33:I35)</f>
        <v>1604.6</v>
      </c>
      <c r="J36" s="24">
        <v>1606</v>
      </c>
      <c r="K36" s="15">
        <f>J36-I36</f>
        <v>1.400000000000091</v>
      </c>
    </row>
    <row r="37" spans="1:9" ht="15">
      <c r="A37" t="s">
        <v>62</v>
      </c>
      <c r="C37" s="5" t="s">
        <v>6</v>
      </c>
      <c r="D37" t="s">
        <v>22</v>
      </c>
      <c r="E37" s="13">
        <v>1</v>
      </c>
      <c r="F37" s="23">
        <f>$F$2</f>
        <v>290</v>
      </c>
      <c r="G37" s="12">
        <f>F37*E37*$F$1</f>
        <v>8.7</v>
      </c>
      <c r="H37" s="12">
        <f>E37*F37</f>
        <v>290</v>
      </c>
      <c r="I37" s="12">
        <f>H37*1.1+G37</f>
        <v>327.7</v>
      </c>
    </row>
    <row r="38" spans="1:9" ht="15">
      <c r="A38" t="s">
        <v>62</v>
      </c>
      <c r="C38" s="5" t="s">
        <v>6</v>
      </c>
      <c r="D38" t="s">
        <v>28</v>
      </c>
      <c r="E38" s="13">
        <v>1</v>
      </c>
      <c r="F38" s="23">
        <f>$F$2</f>
        <v>290</v>
      </c>
      <c r="G38" s="12">
        <f>F38*E38*$F$1</f>
        <v>8.7</v>
      </c>
      <c r="H38" s="12">
        <f>E38*F38</f>
        <v>290</v>
      </c>
      <c r="I38" s="12">
        <f>H38*1.1+G38</f>
        <v>327.7</v>
      </c>
    </row>
    <row r="39" spans="1:11" ht="15">
      <c r="A39" s="11"/>
      <c r="B39" s="11"/>
      <c r="C39" s="20"/>
      <c r="D39" s="11"/>
      <c r="E39" s="21"/>
      <c r="F39" s="27"/>
      <c r="G39" s="15"/>
      <c r="H39" s="15"/>
      <c r="I39" s="15">
        <f>SUM(I37:I38)</f>
        <v>655.4</v>
      </c>
      <c r="J39" s="24">
        <v>650</v>
      </c>
      <c r="K39" s="15">
        <f>J39-I39</f>
        <v>-5.399999999999977</v>
      </c>
    </row>
    <row r="40" spans="1:9" ht="15">
      <c r="A40" t="s">
        <v>80</v>
      </c>
      <c r="C40" s="5" t="s">
        <v>79</v>
      </c>
      <c r="D40">
        <v>92</v>
      </c>
      <c r="E40" s="13">
        <v>1</v>
      </c>
      <c r="F40" s="23">
        <f>$F$9</f>
        <v>1701</v>
      </c>
      <c r="G40" s="12">
        <f>F40*E40*$F$1</f>
        <v>51.03</v>
      </c>
      <c r="H40" s="12">
        <f>E40*F40</f>
        <v>1701</v>
      </c>
      <c r="I40" s="12">
        <f>H40*1.1+G40</f>
        <v>1922.13</v>
      </c>
    </row>
    <row r="41" spans="1:11" ht="15">
      <c r="A41" s="11"/>
      <c r="B41" s="11"/>
      <c r="C41" s="20"/>
      <c r="D41" s="11"/>
      <c r="E41" s="21"/>
      <c r="F41" s="27"/>
      <c r="G41" s="15"/>
      <c r="H41" s="15"/>
      <c r="I41" s="15">
        <f>SUM(I40)</f>
        <v>1922.13</v>
      </c>
      <c r="J41" s="24">
        <v>1924</v>
      </c>
      <c r="K41" s="15">
        <f>J41-I41</f>
        <v>1.8699999999998909</v>
      </c>
    </row>
    <row r="42" spans="1:9" ht="15">
      <c r="A42" t="s">
        <v>33</v>
      </c>
      <c r="C42" s="5" t="s">
        <v>6</v>
      </c>
      <c r="D42" t="s">
        <v>38</v>
      </c>
      <c r="E42" s="13">
        <v>1</v>
      </c>
      <c r="F42" s="23">
        <f>$F$2</f>
        <v>290</v>
      </c>
      <c r="G42" s="12">
        <f>F42*E42*$F$1</f>
        <v>8.7</v>
      </c>
      <c r="H42" s="12">
        <f>E42*F42</f>
        <v>290</v>
      </c>
      <c r="I42" s="12">
        <f>H42*1.1+G42</f>
        <v>327.7</v>
      </c>
    </row>
    <row r="43" spans="1:9" ht="15">
      <c r="A43" t="s">
        <v>33</v>
      </c>
      <c r="C43" s="5" t="s">
        <v>6</v>
      </c>
      <c r="D43" t="s">
        <v>55</v>
      </c>
      <c r="E43" s="13">
        <v>1</v>
      </c>
      <c r="F43" s="23">
        <f>$F$2</f>
        <v>290</v>
      </c>
      <c r="G43" s="12">
        <f>F43*E43*$F$1</f>
        <v>8.7</v>
      </c>
      <c r="H43" s="12">
        <f>E43*F43</f>
        <v>290</v>
      </c>
      <c r="I43" s="12">
        <f>H43*1.1+G43</f>
        <v>327.7</v>
      </c>
    </row>
    <row r="44" spans="1:9" ht="15">
      <c r="A44" t="s">
        <v>33</v>
      </c>
      <c r="C44" s="5" t="s">
        <v>77</v>
      </c>
      <c r="D44">
        <v>92</v>
      </c>
      <c r="E44" s="13">
        <v>1</v>
      </c>
      <c r="F44" s="23">
        <f>$F$7</f>
        <v>891</v>
      </c>
      <c r="G44" s="12">
        <f>F44*E44*$F$1</f>
        <v>26.73</v>
      </c>
      <c r="H44" s="12">
        <f>E44*F44</f>
        <v>891</v>
      </c>
      <c r="I44" s="12">
        <f>H44*1.1+G44</f>
        <v>1006.83</v>
      </c>
    </row>
    <row r="45" spans="1:11" ht="15">
      <c r="A45" s="11"/>
      <c r="B45" s="11"/>
      <c r="C45" s="20"/>
      <c r="D45" s="11"/>
      <c r="E45" s="21"/>
      <c r="F45" s="27"/>
      <c r="G45" s="15"/>
      <c r="H45" s="15"/>
      <c r="I45" s="15">
        <f>SUM(I42:I44)</f>
        <v>1662.23</v>
      </c>
      <c r="J45" s="24">
        <v>1664</v>
      </c>
      <c r="K45" s="15">
        <f>J45-I45</f>
        <v>1.7699999999999818</v>
      </c>
    </row>
    <row r="46" spans="1:9" ht="15">
      <c r="A46" t="s">
        <v>56</v>
      </c>
      <c r="C46" s="5" t="s">
        <v>6</v>
      </c>
      <c r="D46" t="s">
        <v>22</v>
      </c>
      <c r="E46" s="13">
        <v>1</v>
      </c>
      <c r="F46" s="23">
        <f>$F$2</f>
        <v>290</v>
      </c>
      <c r="G46" s="12">
        <f>F46*E46*$F$1</f>
        <v>8.7</v>
      </c>
      <c r="H46" s="12">
        <f>E46*F46</f>
        <v>290</v>
      </c>
      <c r="I46" s="12">
        <f>H46*1.1+G46</f>
        <v>327.7</v>
      </c>
    </row>
    <row r="47" spans="1:11" ht="15">
      <c r="A47" s="11"/>
      <c r="B47" s="11"/>
      <c r="C47" s="20"/>
      <c r="D47" s="11"/>
      <c r="E47" s="21"/>
      <c r="F47" s="27"/>
      <c r="G47" s="15"/>
      <c r="H47" s="15"/>
      <c r="I47" s="15">
        <f>SUM(I46)</f>
        <v>327.7</v>
      </c>
      <c r="J47" s="24">
        <v>328</v>
      </c>
      <c r="K47" s="15">
        <f>J47-I47</f>
        <v>0.30000000000001137</v>
      </c>
    </row>
    <row r="48" spans="1:9" ht="15">
      <c r="A48" t="s">
        <v>66</v>
      </c>
      <c r="C48" s="5" t="s">
        <v>6</v>
      </c>
      <c r="D48" t="s">
        <v>22</v>
      </c>
      <c r="E48" s="13">
        <v>1</v>
      </c>
      <c r="F48" s="23">
        <f>$F$2</f>
        <v>290</v>
      </c>
      <c r="G48" s="12">
        <f>F48*E48*$F$1</f>
        <v>8.7</v>
      </c>
      <c r="H48" s="12">
        <f>E48*F48</f>
        <v>290</v>
      </c>
      <c r="I48" s="12">
        <f>H48*1.1+G48</f>
        <v>327.7</v>
      </c>
    </row>
    <row r="49" spans="1:11" ht="15">
      <c r="A49" s="11"/>
      <c r="B49" s="11"/>
      <c r="C49" s="20"/>
      <c r="D49" s="11"/>
      <c r="E49" s="21"/>
      <c r="F49" s="27"/>
      <c r="G49" s="15"/>
      <c r="H49" s="15"/>
      <c r="I49" s="15">
        <f>SUM(I48)</f>
        <v>327.7</v>
      </c>
      <c r="J49" s="24">
        <v>350</v>
      </c>
      <c r="K49" s="15">
        <f>J49-I49</f>
        <v>22.30000000000001</v>
      </c>
    </row>
    <row r="50" spans="1:9" ht="15">
      <c r="A50" t="s">
        <v>17</v>
      </c>
      <c r="C50" s="5" t="s">
        <v>6</v>
      </c>
      <c r="D50" t="s">
        <v>55</v>
      </c>
      <c r="E50" s="13">
        <v>1</v>
      </c>
      <c r="F50" s="23">
        <f>$F$2</f>
        <v>290</v>
      </c>
      <c r="G50" s="12">
        <f>F50*E50*$F$1</f>
        <v>8.7</v>
      </c>
      <c r="H50" s="12">
        <f>E50*F50</f>
        <v>290</v>
      </c>
      <c r="I50" s="12">
        <f>H50*1.1+G50</f>
        <v>327.7</v>
      </c>
    </row>
    <row r="51" spans="1:9" ht="15">
      <c r="A51" t="s">
        <v>17</v>
      </c>
      <c r="C51" s="5" t="s">
        <v>7</v>
      </c>
      <c r="D51" t="s">
        <v>72</v>
      </c>
      <c r="E51" s="13">
        <v>1</v>
      </c>
      <c r="F51" s="23">
        <f>$F$3</f>
        <v>340</v>
      </c>
      <c r="G51" s="12">
        <f>F51*E51*$F$1</f>
        <v>10.2</v>
      </c>
      <c r="H51" s="12">
        <f>E51*F51</f>
        <v>340</v>
      </c>
      <c r="I51" s="12">
        <f>H51*1.1+G51</f>
        <v>384.20000000000005</v>
      </c>
    </row>
    <row r="52" spans="1:9" ht="15">
      <c r="A52" t="s">
        <v>17</v>
      </c>
      <c r="C52" s="5" t="s">
        <v>79</v>
      </c>
      <c r="D52">
        <v>86</v>
      </c>
      <c r="E52" s="13">
        <v>1</v>
      </c>
      <c r="F52" s="23">
        <f>$F$9</f>
        <v>1701</v>
      </c>
      <c r="G52" s="12">
        <f>F52*E52*$F$1</f>
        <v>51.03</v>
      </c>
      <c r="H52" s="12">
        <f>E52*F52</f>
        <v>1701</v>
      </c>
      <c r="I52" s="12">
        <f>H52*1.1+G52</f>
        <v>1922.13</v>
      </c>
    </row>
    <row r="53" spans="1:9" ht="15">
      <c r="A53" t="s">
        <v>17</v>
      </c>
      <c r="C53" s="5" t="s">
        <v>79</v>
      </c>
      <c r="D53">
        <v>92</v>
      </c>
      <c r="E53" s="13">
        <v>1</v>
      </c>
      <c r="F53" s="23">
        <f>$F$9</f>
        <v>1701</v>
      </c>
      <c r="G53" s="12">
        <f>F53*E53*$F$1</f>
        <v>51.03</v>
      </c>
      <c r="H53" s="12">
        <f>E53*F53</f>
        <v>1701</v>
      </c>
      <c r="I53" s="12">
        <f>H53*1.1+G53</f>
        <v>1922.13</v>
      </c>
    </row>
    <row r="54" spans="1:9" ht="15">
      <c r="A54" t="s">
        <v>17</v>
      </c>
      <c r="C54" s="5" t="s">
        <v>79</v>
      </c>
      <c r="D54">
        <v>98</v>
      </c>
      <c r="E54" s="13">
        <v>1</v>
      </c>
      <c r="F54" s="23">
        <f>$F$9</f>
        <v>1701</v>
      </c>
      <c r="G54" s="12">
        <f>F54*E54*$F$1</f>
        <v>51.03</v>
      </c>
      <c r="H54" s="12">
        <f>E54*F54</f>
        <v>1701</v>
      </c>
      <c r="I54" s="12">
        <f>H54*1.1+G54</f>
        <v>1922.13</v>
      </c>
    </row>
    <row r="55" spans="1:11" ht="15">
      <c r="A55" s="11"/>
      <c r="B55" s="11"/>
      <c r="C55" s="20"/>
      <c r="D55" s="11"/>
      <c r="E55" s="21"/>
      <c r="F55" s="27"/>
      <c r="G55" s="15"/>
      <c r="H55" s="15"/>
      <c r="I55" s="15">
        <f>SUM(I50:I54)</f>
        <v>6478.29</v>
      </c>
      <c r="J55" s="24">
        <f>321+6484</f>
        <v>6805</v>
      </c>
      <c r="K55" s="15">
        <f>J55-I55</f>
        <v>326.71000000000004</v>
      </c>
    </row>
    <row r="56" spans="1:9" ht="15">
      <c r="A56" t="s">
        <v>50</v>
      </c>
      <c r="C56" s="5" t="s">
        <v>6</v>
      </c>
      <c r="D56" t="s">
        <v>55</v>
      </c>
      <c r="E56" s="13">
        <v>1</v>
      </c>
      <c r="F56" s="23">
        <f>$F$2</f>
        <v>290</v>
      </c>
      <c r="G56" s="12">
        <f>F56*E56*$F$1</f>
        <v>8.7</v>
      </c>
      <c r="H56" s="12">
        <f>E56*F56</f>
        <v>290</v>
      </c>
      <c r="I56" s="12">
        <f>H56*1.1+G56</f>
        <v>327.7</v>
      </c>
    </row>
    <row r="57" spans="1:11" ht="15">
      <c r="A57" s="11"/>
      <c r="B57" s="11"/>
      <c r="C57" s="20"/>
      <c r="D57" s="11"/>
      <c r="E57" s="21"/>
      <c r="F57" s="27"/>
      <c r="G57" s="15"/>
      <c r="H57" s="15"/>
      <c r="I57" s="15">
        <f>SUM(I56:I56)</f>
        <v>327.7</v>
      </c>
      <c r="J57" s="24">
        <v>610</v>
      </c>
      <c r="K57" s="15">
        <f>J57-I57</f>
        <v>282.3</v>
      </c>
    </row>
    <row r="58" spans="1:9" ht="15">
      <c r="A58" t="s">
        <v>58</v>
      </c>
      <c r="C58" s="5" t="s">
        <v>6</v>
      </c>
      <c r="D58" t="s">
        <v>22</v>
      </c>
      <c r="E58" s="13">
        <v>2</v>
      </c>
      <c r="F58" s="23">
        <f>$F$2</f>
        <v>290</v>
      </c>
      <c r="G58" s="12">
        <f>F58*E58*$F$1</f>
        <v>17.4</v>
      </c>
      <c r="H58" s="12">
        <f>E58*F58</f>
        <v>580</v>
      </c>
      <c r="I58" s="12">
        <f>H58*1.1+G58</f>
        <v>655.4</v>
      </c>
    </row>
    <row r="59" spans="1:9" ht="15">
      <c r="A59" t="s">
        <v>58</v>
      </c>
      <c r="C59" s="5" t="s">
        <v>7</v>
      </c>
      <c r="D59" t="s">
        <v>89</v>
      </c>
      <c r="E59" s="13">
        <v>2</v>
      </c>
      <c r="F59" s="23">
        <f>$F$3</f>
        <v>340</v>
      </c>
      <c r="G59" s="12">
        <f>F59*E59*$F$1</f>
        <v>20.4</v>
      </c>
      <c r="H59" s="12">
        <f>E59*F59</f>
        <v>680</v>
      </c>
      <c r="I59" s="12">
        <f>H59*1.1+G59</f>
        <v>768.4000000000001</v>
      </c>
    </row>
    <row r="60" spans="1:11" ht="15">
      <c r="A60" s="11"/>
      <c r="B60" s="11"/>
      <c r="C60" s="20"/>
      <c r="D60" s="11"/>
      <c r="E60" s="21"/>
      <c r="F60" s="27"/>
      <c r="G60" s="15"/>
      <c r="H60" s="15"/>
      <c r="I60" s="15">
        <f>SUM(I58:I59)</f>
        <v>1423.8000000000002</v>
      </c>
      <c r="J60" s="24">
        <v>1425</v>
      </c>
      <c r="K60" s="15">
        <f>J60-I60</f>
        <v>1.199999999999818</v>
      </c>
    </row>
    <row r="61" spans="1:9" ht="15">
      <c r="A61" t="s">
        <v>25</v>
      </c>
      <c r="C61" s="5" t="s">
        <v>7</v>
      </c>
      <c r="D61" t="s">
        <v>72</v>
      </c>
      <c r="E61" s="13">
        <v>1</v>
      </c>
      <c r="F61" s="23">
        <f>$F$3</f>
        <v>340</v>
      </c>
      <c r="G61" s="12">
        <f>F61*E61*$F$1</f>
        <v>10.2</v>
      </c>
      <c r="H61" s="12">
        <f>E61*F61</f>
        <v>340</v>
      </c>
      <c r="I61" s="12">
        <f>H61*1.1+G61</f>
        <v>384.20000000000005</v>
      </c>
    </row>
    <row r="62" spans="1:9" ht="15">
      <c r="A62" t="s">
        <v>25</v>
      </c>
      <c r="C62" s="5" t="s">
        <v>7</v>
      </c>
      <c r="D62" t="s">
        <v>89</v>
      </c>
      <c r="E62" s="13">
        <v>1</v>
      </c>
      <c r="F62" s="23">
        <f>$F$3</f>
        <v>340</v>
      </c>
      <c r="G62" s="12">
        <f>F62*E62*$F$1</f>
        <v>10.2</v>
      </c>
      <c r="H62" s="12">
        <f>E62*F62</f>
        <v>340</v>
      </c>
      <c r="I62" s="12">
        <f>H62*1.1+G62</f>
        <v>384.20000000000005</v>
      </c>
    </row>
    <row r="63" spans="1:11" ht="15">
      <c r="A63" s="11"/>
      <c r="B63" s="11"/>
      <c r="C63" s="20"/>
      <c r="D63" s="11"/>
      <c r="E63" s="21"/>
      <c r="F63" s="27"/>
      <c r="G63" s="15"/>
      <c r="H63" s="15"/>
      <c r="I63" s="15">
        <f>SUM(I61:I62)</f>
        <v>768.4000000000001</v>
      </c>
      <c r="J63" s="24">
        <v>770</v>
      </c>
      <c r="K63" s="15">
        <f>J63-I63</f>
        <v>1.599999999999909</v>
      </c>
    </row>
    <row r="64" spans="1:9" ht="15">
      <c r="A64" t="s">
        <v>59</v>
      </c>
      <c r="C64" s="5" t="s">
        <v>6</v>
      </c>
      <c r="D64" t="s">
        <v>22</v>
      </c>
      <c r="E64" s="13">
        <v>1</v>
      </c>
      <c r="F64" s="23">
        <f>$F$2</f>
        <v>290</v>
      </c>
      <c r="G64" s="12">
        <f>F64*E64*$F$1</f>
        <v>8.7</v>
      </c>
      <c r="H64" s="12">
        <f>E64*F64</f>
        <v>290</v>
      </c>
      <c r="I64" s="12">
        <f>H64*1.1+G64</f>
        <v>327.7</v>
      </c>
    </row>
    <row r="65" spans="1:9" ht="15">
      <c r="A65" t="s">
        <v>59</v>
      </c>
      <c r="C65" s="5" t="s">
        <v>79</v>
      </c>
      <c r="D65">
        <v>116</v>
      </c>
      <c r="E65" s="13">
        <v>1</v>
      </c>
      <c r="F65" s="23">
        <f>$F$9</f>
        <v>1701</v>
      </c>
      <c r="G65" s="12">
        <f>F65*E65*$F$1</f>
        <v>51.03</v>
      </c>
      <c r="H65" s="12">
        <f>E65*F65</f>
        <v>1701</v>
      </c>
      <c r="I65" s="12">
        <f>H65*1.1+G65</f>
        <v>1922.13</v>
      </c>
    </row>
    <row r="66" spans="1:11" ht="15">
      <c r="A66" s="11"/>
      <c r="B66" s="11"/>
      <c r="C66" s="20"/>
      <c r="D66" s="11"/>
      <c r="E66" s="21"/>
      <c r="F66" s="27"/>
      <c r="G66" s="15"/>
      <c r="H66" s="15"/>
      <c r="I66" s="15">
        <f>SUM(I64:I65)</f>
        <v>2249.83</v>
      </c>
      <c r="J66" s="24">
        <v>2252</v>
      </c>
      <c r="K66" s="15">
        <f>J66-I66</f>
        <v>2.1700000000000728</v>
      </c>
    </row>
    <row r="67" spans="1:9" ht="15">
      <c r="A67" t="s">
        <v>20</v>
      </c>
      <c r="C67" s="5" t="s">
        <v>6</v>
      </c>
      <c r="D67" t="s">
        <v>55</v>
      </c>
      <c r="E67" s="13">
        <v>1</v>
      </c>
      <c r="F67" s="23">
        <f>$F$2</f>
        <v>290</v>
      </c>
      <c r="G67" s="12">
        <f>F67*E67*$F$1</f>
        <v>8.7</v>
      </c>
      <c r="H67" s="12">
        <f>E67*F67</f>
        <v>290</v>
      </c>
      <c r="I67" s="12">
        <f>H67*1.1+G67</f>
        <v>327.7</v>
      </c>
    </row>
    <row r="68" spans="1:11" ht="15">
      <c r="A68" s="11"/>
      <c r="B68" s="11"/>
      <c r="C68" s="20"/>
      <c r="D68" s="11"/>
      <c r="E68" s="21"/>
      <c r="F68" s="27"/>
      <c r="G68" s="15"/>
      <c r="H68" s="15"/>
      <c r="I68" s="15">
        <f>SUM(I67)</f>
        <v>327.7</v>
      </c>
      <c r="J68" s="24">
        <f>340-10</f>
        <v>330</v>
      </c>
      <c r="K68" s="15">
        <f>J68-I68</f>
        <v>2.3000000000000114</v>
      </c>
    </row>
    <row r="69" spans="1:9" ht="15">
      <c r="A69" t="s">
        <v>39</v>
      </c>
      <c r="C69" s="5" t="s">
        <v>6</v>
      </c>
      <c r="D69" t="s">
        <v>38</v>
      </c>
      <c r="E69" s="13">
        <v>1</v>
      </c>
      <c r="F69" s="23">
        <f>$F$2</f>
        <v>290</v>
      </c>
      <c r="G69" s="12">
        <f>F69*E69*$F$1</f>
        <v>8.7</v>
      </c>
      <c r="H69" s="12">
        <f>E69*F69</f>
        <v>290</v>
      </c>
      <c r="I69" s="12">
        <f>H69*1.1+G69</f>
        <v>327.7</v>
      </c>
    </row>
    <row r="70" spans="1:9" ht="15">
      <c r="A70" t="s">
        <v>39</v>
      </c>
      <c r="C70" s="5" t="s">
        <v>7</v>
      </c>
      <c r="D70" t="s">
        <v>89</v>
      </c>
      <c r="E70" s="13">
        <v>1</v>
      </c>
      <c r="F70" s="23">
        <f>$F$3</f>
        <v>340</v>
      </c>
      <c r="G70" s="12">
        <f>F70*E70*$F$1</f>
        <v>10.2</v>
      </c>
      <c r="H70" s="12">
        <f>E70*F70</f>
        <v>340</v>
      </c>
      <c r="I70" s="12">
        <f>H70*1.1+G70</f>
        <v>384.20000000000005</v>
      </c>
    </row>
    <row r="71" spans="1:11" ht="15">
      <c r="A71" s="11"/>
      <c r="B71" s="11"/>
      <c r="C71" s="20"/>
      <c r="D71" s="11"/>
      <c r="E71" s="21"/>
      <c r="F71" s="27"/>
      <c r="G71" s="15"/>
      <c r="H71" s="15"/>
      <c r="I71" s="15">
        <f>SUM(I69:I70)</f>
        <v>711.9000000000001</v>
      </c>
      <c r="J71" s="24">
        <v>720</v>
      </c>
      <c r="K71" s="15">
        <f>J71-I71</f>
        <v>8.099999999999909</v>
      </c>
    </row>
    <row r="72" spans="1:9" ht="15">
      <c r="A72" t="s">
        <v>67</v>
      </c>
      <c r="C72" s="5" t="s">
        <v>6</v>
      </c>
      <c r="D72" t="s">
        <v>28</v>
      </c>
      <c r="E72" s="13">
        <v>1</v>
      </c>
      <c r="F72" s="23">
        <f>$F$2</f>
        <v>290</v>
      </c>
      <c r="G72" s="12">
        <f>F72*E72*$F$1</f>
        <v>8.7</v>
      </c>
      <c r="H72" s="12">
        <f>E72*F72</f>
        <v>290</v>
      </c>
      <c r="I72" s="12">
        <f>H72*1.1+G72</f>
        <v>327.7</v>
      </c>
    </row>
    <row r="73" spans="1:9" ht="15">
      <c r="A73" t="s">
        <v>67</v>
      </c>
      <c r="C73" s="5" t="s">
        <v>7</v>
      </c>
      <c r="D73" t="s">
        <v>72</v>
      </c>
      <c r="E73" s="13">
        <v>1</v>
      </c>
      <c r="F73" s="23">
        <f>$F$3</f>
        <v>340</v>
      </c>
      <c r="G73" s="12">
        <f>F73*E73*$F$1</f>
        <v>10.2</v>
      </c>
      <c r="H73" s="12">
        <f>E73*F73</f>
        <v>340</v>
      </c>
      <c r="I73" s="12">
        <f>H73*1.1+G73</f>
        <v>384.20000000000005</v>
      </c>
    </row>
    <row r="74" spans="1:9" ht="15">
      <c r="A74" t="s">
        <v>67</v>
      </c>
      <c r="C74" s="5" t="s">
        <v>7</v>
      </c>
      <c r="D74" t="s">
        <v>89</v>
      </c>
      <c r="E74" s="13">
        <v>1</v>
      </c>
      <c r="F74" s="23">
        <f>$F$3</f>
        <v>340</v>
      </c>
      <c r="G74" s="12">
        <f>F74*E74*$F$1</f>
        <v>10.2</v>
      </c>
      <c r="H74" s="12">
        <f>E74*F74</f>
        <v>340</v>
      </c>
      <c r="I74" s="12">
        <f>H74*1.1+G74</f>
        <v>384.20000000000005</v>
      </c>
    </row>
    <row r="75" spans="1:9" ht="15">
      <c r="A75" t="s">
        <v>67</v>
      </c>
      <c r="C75" s="5" t="s">
        <v>10</v>
      </c>
      <c r="D75" t="s">
        <v>31</v>
      </c>
      <c r="E75" s="13">
        <v>1</v>
      </c>
      <c r="F75" s="23">
        <f>$F$6</f>
        <v>250</v>
      </c>
      <c r="G75" s="12">
        <f>F75*E75*$F$1</f>
        <v>7.5</v>
      </c>
      <c r="H75" s="12">
        <f>E75*F75</f>
        <v>250</v>
      </c>
      <c r="I75" s="12">
        <f>H75*1.1+G75</f>
        <v>282.5</v>
      </c>
    </row>
    <row r="76" spans="1:11" ht="15">
      <c r="A76" s="11"/>
      <c r="B76" s="11"/>
      <c r="C76" s="20"/>
      <c r="D76" s="11"/>
      <c r="E76" s="21"/>
      <c r="F76" s="27"/>
      <c r="G76" s="15"/>
      <c r="H76" s="15"/>
      <c r="I76" s="15">
        <f>SUM(I72:I75)</f>
        <v>1378.6000000000001</v>
      </c>
      <c r="J76" s="24">
        <v>1400</v>
      </c>
      <c r="K76" s="15">
        <f>J76-I76</f>
        <v>21.399999999999864</v>
      </c>
    </row>
    <row r="77" spans="1:9" ht="15">
      <c r="A77" t="s">
        <v>70</v>
      </c>
      <c r="C77" s="5" t="s">
        <v>7</v>
      </c>
      <c r="D77" t="s">
        <v>69</v>
      </c>
      <c r="E77" s="13">
        <v>1</v>
      </c>
      <c r="F77" s="23">
        <f>$F$3</f>
        <v>340</v>
      </c>
      <c r="G77" s="12">
        <f>F77*E77*$F$1</f>
        <v>10.2</v>
      </c>
      <c r="H77" s="12">
        <f>E77*F77</f>
        <v>340</v>
      </c>
      <c r="I77" s="12">
        <f>H77*1.1+G77</f>
        <v>384.20000000000005</v>
      </c>
    </row>
    <row r="78" spans="1:11" ht="15">
      <c r="A78" s="11"/>
      <c r="B78" s="11"/>
      <c r="C78" s="20"/>
      <c r="D78" s="11"/>
      <c r="E78" s="21"/>
      <c r="F78" s="27"/>
      <c r="G78" s="15"/>
      <c r="H78" s="15"/>
      <c r="I78" s="15">
        <f>SUM(I77:I77)</f>
        <v>384.20000000000005</v>
      </c>
      <c r="J78" s="24">
        <v>385</v>
      </c>
      <c r="K78" s="15">
        <f>J78-I78</f>
        <v>0.7999999999999545</v>
      </c>
    </row>
    <row r="79" spans="1:9" ht="15">
      <c r="A79" t="s">
        <v>60</v>
      </c>
      <c r="C79" s="5" t="s">
        <v>6</v>
      </c>
      <c r="D79" t="s">
        <v>22</v>
      </c>
      <c r="E79" s="13">
        <v>1</v>
      </c>
      <c r="F79" s="23">
        <f>$F$2</f>
        <v>290</v>
      </c>
      <c r="G79" s="12">
        <f>F79*E79*$F$1</f>
        <v>8.7</v>
      </c>
      <c r="H79" s="12">
        <f>E79*F79</f>
        <v>290</v>
      </c>
      <c r="I79" s="12">
        <f>H79*1.1+G79</f>
        <v>327.7</v>
      </c>
    </row>
    <row r="80" spans="1:11" ht="15">
      <c r="A80" s="11"/>
      <c r="B80" s="11"/>
      <c r="C80" s="20"/>
      <c r="D80" s="11"/>
      <c r="E80" s="21"/>
      <c r="F80" s="27"/>
      <c r="G80" s="15"/>
      <c r="H80" s="15"/>
      <c r="I80" s="15">
        <f>SUM(I79)</f>
        <v>327.7</v>
      </c>
      <c r="J80" s="24">
        <v>328</v>
      </c>
      <c r="K80" s="15">
        <f>J80-I80</f>
        <v>0.30000000000001137</v>
      </c>
    </row>
    <row r="81" spans="1:9" ht="15">
      <c r="A81" t="s">
        <v>68</v>
      </c>
      <c r="C81" s="5" t="s">
        <v>6</v>
      </c>
      <c r="D81" t="s">
        <v>28</v>
      </c>
      <c r="E81" s="13">
        <v>1</v>
      </c>
      <c r="F81" s="23">
        <f>$F$2</f>
        <v>290</v>
      </c>
      <c r="G81" s="12">
        <f>F81*E81*$F$1</f>
        <v>8.7</v>
      </c>
      <c r="H81" s="12">
        <f>E81*F81</f>
        <v>290</v>
      </c>
      <c r="I81" s="12">
        <f>H81*1.1+G81</f>
        <v>327.7</v>
      </c>
    </row>
    <row r="82" spans="1:9" ht="15">
      <c r="A82" t="s">
        <v>68</v>
      </c>
      <c r="C82" s="5" t="s">
        <v>10</v>
      </c>
      <c r="D82" t="s">
        <v>31</v>
      </c>
      <c r="E82" s="13">
        <v>1</v>
      </c>
      <c r="F82" s="23">
        <f>$F$6</f>
        <v>250</v>
      </c>
      <c r="G82" s="12">
        <f>F82*E82*$F$1</f>
        <v>7.5</v>
      </c>
      <c r="H82" s="12">
        <f>E82*F82</f>
        <v>250</v>
      </c>
      <c r="I82" s="12">
        <f>H82*1.1+G82</f>
        <v>282.5</v>
      </c>
    </row>
    <row r="83" spans="1:11" ht="15">
      <c r="A83" s="11"/>
      <c r="B83" s="11"/>
      <c r="C83" s="20"/>
      <c r="D83" s="11"/>
      <c r="E83" s="21"/>
      <c r="F83" s="27"/>
      <c r="G83" s="15"/>
      <c r="H83" s="15"/>
      <c r="I83" s="15">
        <f>SUM(I81:I82)</f>
        <v>610.2</v>
      </c>
      <c r="J83" s="24">
        <v>610</v>
      </c>
      <c r="K83" s="15">
        <f>J83-I83</f>
        <v>-0.20000000000004547</v>
      </c>
    </row>
    <row r="84" spans="1:9" ht="15">
      <c r="A84" t="s">
        <v>34</v>
      </c>
      <c r="C84" s="5" t="s">
        <v>6</v>
      </c>
      <c r="D84" t="s">
        <v>22</v>
      </c>
      <c r="E84" s="13">
        <v>1</v>
      </c>
      <c r="F84" s="23">
        <f>$F$2</f>
        <v>290</v>
      </c>
      <c r="G84" s="12">
        <f>F84*E84*$F$1</f>
        <v>8.7</v>
      </c>
      <c r="H84" s="12">
        <f>E84*F84</f>
        <v>290</v>
      </c>
      <c r="I84" s="12">
        <f>H84*1.1+G84</f>
        <v>327.7</v>
      </c>
    </row>
    <row r="85" spans="1:11" ht="15">
      <c r="A85" s="11"/>
      <c r="B85" s="11"/>
      <c r="C85" s="20"/>
      <c r="D85" s="11"/>
      <c r="E85" s="21"/>
      <c r="F85" s="27"/>
      <c r="G85" s="15"/>
      <c r="H85" s="15"/>
      <c r="I85" s="15">
        <f>SUM(I84)</f>
        <v>327.7</v>
      </c>
      <c r="J85" s="24">
        <v>330</v>
      </c>
      <c r="K85" s="15">
        <f>J85-I85</f>
        <v>2.3000000000000114</v>
      </c>
    </row>
    <row r="86" spans="1:9" ht="15">
      <c r="A86" t="s">
        <v>19</v>
      </c>
      <c r="C86" s="5" t="s">
        <v>6</v>
      </c>
      <c r="D86" t="s">
        <v>55</v>
      </c>
      <c r="E86" s="13">
        <v>1</v>
      </c>
      <c r="F86" s="23">
        <f>$F$2</f>
        <v>290</v>
      </c>
      <c r="G86" s="12">
        <f>F86*E86*$F$1</f>
        <v>8.7</v>
      </c>
      <c r="H86" s="12">
        <f>E86*F86</f>
        <v>290</v>
      </c>
      <c r="I86" s="12">
        <f>H86*1.1+G86</f>
        <v>327.7</v>
      </c>
    </row>
    <row r="87" spans="1:11" ht="15">
      <c r="A87" s="11"/>
      <c r="B87" s="11"/>
      <c r="C87" s="20"/>
      <c r="D87" s="11"/>
      <c r="E87" s="21"/>
      <c r="F87" s="27"/>
      <c r="G87" s="15"/>
      <c r="H87" s="15"/>
      <c r="I87" s="15">
        <f>SUM(I86)</f>
        <v>327.7</v>
      </c>
      <c r="J87" s="24">
        <v>335</v>
      </c>
      <c r="K87" s="15">
        <f>J87-I87</f>
        <v>7.300000000000011</v>
      </c>
    </row>
    <row r="88" spans="1:9" ht="15">
      <c r="A88" t="s">
        <v>64</v>
      </c>
      <c r="C88" s="5" t="s">
        <v>6</v>
      </c>
      <c r="D88" t="s">
        <v>22</v>
      </c>
      <c r="E88" s="13">
        <v>1</v>
      </c>
      <c r="F88" s="23">
        <f>$F$2</f>
        <v>290</v>
      </c>
      <c r="G88" s="12">
        <f>F88*E88*$F$1</f>
        <v>8.7</v>
      </c>
      <c r="H88" s="12">
        <f>E88*F88</f>
        <v>290</v>
      </c>
      <c r="I88" s="12">
        <f>H88*1.1+G88</f>
        <v>327.7</v>
      </c>
    </row>
    <row r="89" spans="1:9" ht="15">
      <c r="A89" t="s">
        <v>64</v>
      </c>
      <c r="C89" s="5" t="s">
        <v>79</v>
      </c>
      <c r="D89">
        <v>116</v>
      </c>
      <c r="E89" s="13">
        <v>1</v>
      </c>
      <c r="F89" s="23">
        <f>$F$9</f>
        <v>1701</v>
      </c>
      <c r="G89" s="12">
        <f>F89*E89*$F$1</f>
        <v>51.03</v>
      </c>
      <c r="H89" s="12">
        <f>E89*F89</f>
        <v>1701</v>
      </c>
      <c r="I89" s="12">
        <f>H89*1.1+G89</f>
        <v>1922.13</v>
      </c>
    </row>
    <row r="90" spans="1:11" ht="15">
      <c r="A90" s="11"/>
      <c r="B90" s="11"/>
      <c r="C90" s="20"/>
      <c r="D90" s="11"/>
      <c r="E90" s="21"/>
      <c r="F90" s="27"/>
      <c r="G90" s="15"/>
      <c r="H90" s="15"/>
      <c r="I90" s="15">
        <f>SUM(I88:I89)</f>
        <v>2249.83</v>
      </c>
      <c r="J90" s="24">
        <v>2610</v>
      </c>
      <c r="K90" s="15">
        <f>J90-I90</f>
        <v>360.1700000000001</v>
      </c>
    </row>
    <row r="91" spans="1:9" ht="15">
      <c r="A91" t="s">
        <v>47</v>
      </c>
      <c r="C91" s="5" t="s">
        <v>6</v>
      </c>
      <c r="D91" t="s">
        <v>55</v>
      </c>
      <c r="E91" s="13">
        <v>1</v>
      </c>
      <c r="F91" s="23">
        <f>$F$2</f>
        <v>290</v>
      </c>
      <c r="G91" s="12">
        <f>F91*E91*$F$1</f>
        <v>8.7</v>
      </c>
      <c r="H91" s="12">
        <f>E91*F91</f>
        <v>290</v>
      </c>
      <c r="I91" s="12">
        <f>H91*1.1+G91</f>
        <v>327.7</v>
      </c>
    </row>
    <row r="92" spans="1:9" ht="15">
      <c r="A92" t="s">
        <v>47</v>
      </c>
      <c r="C92" s="5" t="s">
        <v>6</v>
      </c>
      <c r="D92" t="s">
        <v>22</v>
      </c>
      <c r="E92" s="13">
        <v>1</v>
      </c>
      <c r="F92" s="23">
        <f>$F$2</f>
        <v>290</v>
      </c>
      <c r="G92" s="12">
        <f>F92*E92*$F$1</f>
        <v>8.7</v>
      </c>
      <c r="H92" s="12">
        <f>E92*F92</f>
        <v>290</v>
      </c>
      <c r="I92" s="12">
        <f>H92*1.1+G92</f>
        <v>327.7</v>
      </c>
    </row>
    <row r="93" spans="1:9" ht="15">
      <c r="A93" t="s">
        <v>47</v>
      </c>
      <c r="C93" s="5" t="s">
        <v>7</v>
      </c>
      <c r="D93" t="s">
        <v>69</v>
      </c>
      <c r="E93" s="13">
        <v>1</v>
      </c>
      <c r="F93" s="23">
        <f>$F$3</f>
        <v>340</v>
      </c>
      <c r="G93" s="12">
        <f>F93*E93*$F$1</f>
        <v>10.2</v>
      </c>
      <c r="H93" s="12">
        <f>E93*F93</f>
        <v>340</v>
      </c>
      <c r="I93" s="12">
        <f>H93*1.1+G93</f>
        <v>384.20000000000005</v>
      </c>
    </row>
    <row r="94" spans="1:9" ht="15">
      <c r="A94" t="s">
        <v>47</v>
      </c>
      <c r="C94" s="5" t="s">
        <v>7</v>
      </c>
      <c r="D94" t="s">
        <v>74</v>
      </c>
      <c r="E94" s="13">
        <v>1</v>
      </c>
      <c r="F94" s="23">
        <f>$F$3</f>
        <v>340</v>
      </c>
      <c r="G94" s="12">
        <f>F94*E94*$F$1</f>
        <v>10.2</v>
      </c>
      <c r="H94" s="12">
        <f>E94*F94</f>
        <v>340</v>
      </c>
      <c r="I94" s="12">
        <f>H94*1.1+G94</f>
        <v>384.20000000000005</v>
      </c>
    </row>
    <row r="95" spans="1:11" ht="15">
      <c r="A95" s="11"/>
      <c r="B95" s="11"/>
      <c r="C95" s="20"/>
      <c r="D95" s="11"/>
      <c r="E95" s="21"/>
      <c r="F95" s="27"/>
      <c r="G95" s="15"/>
      <c r="H95" s="15"/>
      <c r="I95" s="15">
        <f>SUM(I91:I94)</f>
        <v>1423.8</v>
      </c>
      <c r="J95" s="24">
        <v>1425</v>
      </c>
      <c r="K95" s="15">
        <f>J95-I95</f>
        <v>1.2000000000000455</v>
      </c>
    </row>
    <row r="96" spans="1:9" ht="15">
      <c r="A96" t="s">
        <v>48</v>
      </c>
      <c r="C96" s="5" t="s">
        <v>6</v>
      </c>
      <c r="D96" t="s">
        <v>55</v>
      </c>
      <c r="E96" s="13">
        <v>1</v>
      </c>
      <c r="F96" s="23">
        <f>$F$2</f>
        <v>290</v>
      </c>
      <c r="G96" s="12">
        <f>F96*E96*$F$1</f>
        <v>8.7</v>
      </c>
      <c r="H96" s="12">
        <f>E96*F96</f>
        <v>290</v>
      </c>
      <c r="I96" s="12">
        <f>H96*1.1+G96</f>
        <v>327.7</v>
      </c>
    </row>
    <row r="97" spans="1:9" ht="15">
      <c r="A97" t="s">
        <v>48</v>
      </c>
      <c r="C97" s="5" t="s">
        <v>78</v>
      </c>
      <c r="D97">
        <v>92</v>
      </c>
      <c r="E97" s="13">
        <v>1</v>
      </c>
      <c r="F97" s="23">
        <f>$F$8</f>
        <v>891</v>
      </c>
      <c r="G97" s="12">
        <f>F97*E97*$F$1</f>
        <v>26.73</v>
      </c>
      <c r="H97" s="12">
        <f>E97*F97</f>
        <v>891</v>
      </c>
      <c r="I97" s="12">
        <f>H97*1.1+G97</f>
        <v>1006.83</v>
      </c>
    </row>
    <row r="98" spans="1:11" ht="15">
      <c r="A98" s="11"/>
      <c r="B98" s="11"/>
      <c r="C98" s="20"/>
      <c r="D98" s="11"/>
      <c r="E98" s="21"/>
      <c r="F98" s="27"/>
      <c r="G98" s="15"/>
      <c r="H98" s="15"/>
      <c r="I98" s="15">
        <f>SUM(I96:I97)</f>
        <v>1334.53</v>
      </c>
      <c r="J98" s="24">
        <v>1392</v>
      </c>
      <c r="K98" s="15">
        <f>J98-I98</f>
        <v>57.47000000000003</v>
      </c>
    </row>
    <row r="99" spans="1:9" ht="15">
      <c r="A99" t="s">
        <v>51</v>
      </c>
      <c r="C99" s="5" t="s">
        <v>6</v>
      </c>
      <c r="D99" t="s">
        <v>55</v>
      </c>
      <c r="E99" s="13">
        <v>1</v>
      </c>
      <c r="F99" s="23">
        <f>$F$2</f>
        <v>290</v>
      </c>
      <c r="G99" s="12">
        <f>F99*E99*$F$1</f>
        <v>8.7</v>
      </c>
      <c r="H99" s="12">
        <f>E99*F99</f>
        <v>290</v>
      </c>
      <c r="I99" s="12">
        <f>H99*1.1+G99</f>
        <v>327.7</v>
      </c>
    </row>
    <row r="100" spans="1:11" ht="15">
      <c r="A100" s="11"/>
      <c r="B100" s="11"/>
      <c r="C100" s="20"/>
      <c r="D100" s="11"/>
      <c r="E100" s="21"/>
      <c r="F100" s="27"/>
      <c r="G100" s="15"/>
      <c r="H100" s="15"/>
      <c r="I100" s="15">
        <f>SUM(I99:I99)</f>
        <v>327.7</v>
      </c>
      <c r="J100" s="24">
        <v>610</v>
      </c>
      <c r="K100" s="15">
        <f>J100-I100</f>
        <v>282.3</v>
      </c>
    </row>
    <row r="101" spans="1:9" ht="15">
      <c r="A101" t="s">
        <v>16</v>
      </c>
      <c r="C101" s="5" t="s">
        <v>6</v>
      </c>
      <c r="D101" t="s">
        <v>55</v>
      </c>
      <c r="E101" s="13">
        <v>1</v>
      </c>
      <c r="F101" s="23">
        <f>$F$2</f>
        <v>290</v>
      </c>
      <c r="G101" s="12">
        <f>F101*E101*$F$1</f>
        <v>8.7</v>
      </c>
      <c r="H101" s="12">
        <f>E101*F101</f>
        <v>290</v>
      </c>
      <c r="I101" s="12">
        <f>H101*1.1+G101</f>
        <v>327.7</v>
      </c>
    </row>
    <row r="102" spans="1:9" ht="15">
      <c r="A102" t="s">
        <v>16</v>
      </c>
      <c r="C102" s="5" t="s">
        <v>7</v>
      </c>
      <c r="D102" t="s">
        <v>74</v>
      </c>
      <c r="E102" s="13">
        <v>1</v>
      </c>
      <c r="F102" s="23">
        <f>$F$3</f>
        <v>340</v>
      </c>
      <c r="G102" s="12">
        <f>F102*E102*$F$1</f>
        <v>10.2</v>
      </c>
      <c r="H102" s="12">
        <f>E102*F102</f>
        <v>340</v>
      </c>
      <c r="I102" s="12">
        <f>H102*1.1+G102</f>
        <v>384.20000000000005</v>
      </c>
    </row>
    <row r="103" spans="1:9" ht="15">
      <c r="A103" t="s">
        <v>16</v>
      </c>
      <c r="C103" s="5" t="s">
        <v>10</v>
      </c>
      <c r="D103" t="s">
        <v>31</v>
      </c>
      <c r="E103" s="13">
        <v>1</v>
      </c>
      <c r="F103" s="23">
        <f>$F$6</f>
        <v>250</v>
      </c>
      <c r="G103" s="12">
        <f>F103*E103*$F$1</f>
        <v>7.5</v>
      </c>
      <c r="H103" s="12">
        <f>E103*F103</f>
        <v>250</v>
      </c>
      <c r="I103" s="12">
        <f>H103*1.1+G103</f>
        <v>282.5</v>
      </c>
    </row>
    <row r="104" spans="1:11" ht="15">
      <c r="A104" s="11"/>
      <c r="B104" s="11"/>
      <c r="C104" s="20"/>
      <c r="D104" s="11"/>
      <c r="E104" s="21"/>
      <c r="F104" s="27"/>
      <c r="G104" s="15"/>
      <c r="H104" s="15"/>
      <c r="I104" s="15">
        <f>SUM(I101:I103)</f>
        <v>994.4000000000001</v>
      </c>
      <c r="J104" s="11">
        <v>995</v>
      </c>
      <c r="K104" s="15">
        <f>J104-I104</f>
        <v>0.599999999999909</v>
      </c>
    </row>
    <row r="105" spans="1:9" ht="15">
      <c r="A105" t="s">
        <v>41</v>
      </c>
      <c r="C105" s="5" t="s">
        <v>6</v>
      </c>
      <c r="D105" t="s">
        <v>38</v>
      </c>
      <c r="E105" s="13">
        <v>1</v>
      </c>
      <c r="F105" s="23">
        <f>$F$2</f>
        <v>290</v>
      </c>
      <c r="G105" s="12">
        <f>F105*E105*$F$1</f>
        <v>8.7</v>
      </c>
      <c r="H105" s="12">
        <f>E105*F105</f>
        <v>290</v>
      </c>
      <c r="I105" s="12">
        <f>H105*1.1+G105</f>
        <v>327.7</v>
      </c>
    </row>
    <row r="106" spans="1:9" ht="15">
      <c r="A106" t="s">
        <v>41</v>
      </c>
      <c r="C106" s="5" t="s">
        <v>7</v>
      </c>
      <c r="D106" t="s">
        <v>71</v>
      </c>
      <c r="E106" s="13">
        <v>1</v>
      </c>
      <c r="F106" s="23">
        <f>$F$3</f>
        <v>340</v>
      </c>
      <c r="G106" s="12">
        <f>F106*E106*$F$1</f>
        <v>10.2</v>
      </c>
      <c r="H106" s="12">
        <f>E106*F106</f>
        <v>340</v>
      </c>
      <c r="I106" s="12">
        <f>H106*1.1+G106</f>
        <v>384.20000000000005</v>
      </c>
    </row>
    <row r="107" spans="1:11" ht="15">
      <c r="A107" s="11"/>
      <c r="B107" s="11"/>
      <c r="C107" s="20"/>
      <c r="D107" s="11"/>
      <c r="E107" s="21"/>
      <c r="F107" s="27"/>
      <c r="G107" s="15"/>
      <c r="H107" s="15"/>
      <c r="I107" s="15">
        <f>SUM(I105:I106)</f>
        <v>711.9000000000001</v>
      </c>
      <c r="J107" s="24">
        <v>710</v>
      </c>
      <c r="K107" s="15">
        <f>J107-I107</f>
        <v>-1.900000000000091</v>
      </c>
    </row>
    <row r="108" spans="1:9" ht="15">
      <c r="A108" t="s">
        <v>45</v>
      </c>
      <c r="C108" s="5" t="s">
        <v>6</v>
      </c>
      <c r="D108" t="s">
        <v>55</v>
      </c>
      <c r="E108" s="13">
        <v>1</v>
      </c>
      <c r="F108" s="23">
        <f>$F$2</f>
        <v>290</v>
      </c>
      <c r="G108" s="12">
        <f>F108*E108*$F$1</f>
        <v>8.7</v>
      </c>
      <c r="H108" s="12">
        <f>E108*F108</f>
        <v>290</v>
      </c>
      <c r="I108" s="12">
        <f>H108*1.1+G108</f>
        <v>327.7</v>
      </c>
    </row>
    <row r="109" spans="1:9" ht="15">
      <c r="A109" t="s">
        <v>45</v>
      </c>
      <c r="C109" s="5" t="s">
        <v>6</v>
      </c>
      <c r="D109" t="s">
        <v>22</v>
      </c>
      <c r="E109" s="13">
        <v>1</v>
      </c>
      <c r="F109" s="23">
        <f>$F$2</f>
        <v>290</v>
      </c>
      <c r="G109" s="12">
        <f>F109*E109*$F$1</f>
        <v>8.7</v>
      </c>
      <c r="H109" s="12">
        <f>E109*F109</f>
        <v>290</v>
      </c>
      <c r="I109" s="12">
        <f>H109*1.1+G109</f>
        <v>327.7</v>
      </c>
    </row>
    <row r="110" spans="1:11" ht="15">
      <c r="A110" s="11"/>
      <c r="B110" s="11"/>
      <c r="C110" s="20"/>
      <c r="D110" s="11"/>
      <c r="E110" s="21"/>
      <c r="F110" s="27"/>
      <c r="G110" s="15"/>
      <c r="H110" s="15"/>
      <c r="I110" s="15">
        <f>SUM(I108:I109)</f>
        <v>655.4</v>
      </c>
      <c r="J110" s="24">
        <v>660</v>
      </c>
      <c r="K110" s="15">
        <f>J110-I110</f>
        <v>4.600000000000023</v>
      </c>
    </row>
    <row r="111" spans="1:9" ht="15">
      <c r="A111" t="s">
        <v>49</v>
      </c>
      <c r="C111" s="5" t="s">
        <v>6</v>
      </c>
      <c r="D111" t="s">
        <v>55</v>
      </c>
      <c r="E111" s="13">
        <v>2</v>
      </c>
      <c r="F111" s="23">
        <f>$F$2</f>
        <v>290</v>
      </c>
      <c r="G111" s="12">
        <f>F111*E111*$F$1</f>
        <v>17.4</v>
      </c>
      <c r="H111" s="12">
        <f>E111*F111</f>
        <v>580</v>
      </c>
      <c r="I111" s="12">
        <f>H111*1.1+G111</f>
        <v>655.4</v>
      </c>
    </row>
    <row r="112" spans="1:9" ht="15">
      <c r="A112" t="s">
        <v>49</v>
      </c>
      <c r="C112" s="5" t="s">
        <v>6</v>
      </c>
      <c r="D112" t="s">
        <v>28</v>
      </c>
      <c r="E112" s="13">
        <v>1</v>
      </c>
      <c r="F112" s="23">
        <f>$F$2</f>
        <v>290</v>
      </c>
      <c r="G112" s="12">
        <f>F112*E112*$F$1</f>
        <v>8.7</v>
      </c>
      <c r="H112" s="12">
        <f>E112*F112</f>
        <v>290</v>
      </c>
      <c r="I112" s="12">
        <f>H112*1.1+G112</f>
        <v>327.7</v>
      </c>
    </row>
    <row r="113" spans="1:11" ht="15">
      <c r="A113" s="11"/>
      <c r="B113" s="11"/>
      <c r="C113" s="20"/>
      <c r="D113" s="11"/>
      <c r="E113" s="21"/>
      <c r="F113" s="27"/>
      <c r="G113" s="15"/>
      <c r="H113" s="15"/>
      <c r="I113" s="15">
        <f>SUM(I111:I112)</f>
        <v>983.0999999999999</v>
      </c>
      <c r="J113" s="24">
        <f>650+331</f>
        <v>981</v>
      </c>
      <c r="K113" s="15">
        <f>J113-I113</f>
        <v>-2.099999999999909</v>
      </c>
    </row>
    <row r="114" spans="1:9" ht="15">
      <c r="A114" t="s">
        <v>63</v>
      </c>
      <c r="C114" s="5" t="s">
        <v>6</v>
      </c>
      <c r="D114" t="s">
        <v>22</v>
      </c>
      <c r="E114" s="13">
        <v>1</v>
      </c>
      <c r="F114" s="23">
        <f>$F$2</f>
        <v>290</v>
      </c>
      <c r="G114" s="12">
        <f>F114*E114*$F$1</f>
        <v>8.7</v>
      </c>
      <c r="H114" s="12">
        <f>E114*F114</f>
        <v>290</v>
      </c>
      <c r="I114" s="12">
        <f>H114*1.1+G114</f>
        <v>327.7</v>
      </c>
    </row>
    <row r="115" spans="1:9" ht="15">
      <c r="A115" t="s">
        <v>63</v>
      </c>
      <c r="C115" s="5" t="s">
        <v>82</v>
      </c>
      <c r="D115" t="s">
        <v>83</v>
      </c>
      <c r="E115" s="13">
        <v>1</v>
      </c>
      <c r="F115" s="23">
        <v>2205</v>
      </c>
      <c r="G115" s="12">
        <f>F115*E115*$F$1</f>
        <v>66.14999999999999</v>
      </c>
      <c r="H115" s="12">
        <f>E115*F115</f>
        <v>2205</v>
      </c>
      <c r="I115" s="12">
        <f>H115*1.1+G115</f>
        <v>2491.65</v>
      </c>
    </row>
    <row r="116" spans="1:11" ht="15">
      <c r="A116" s="11"/>
      <c r="B116" s="11"/>
      <c r="C116" s="20"/>
      <c r="D116" s="11"/>
      <c r="E116" s="21"/>
      <c r="F116" s="27"/>
      <c r="G116" s="15"/>
      <c r="H116" s="15"/>
      <c r="I116" s="15">
        <f>SUM(I114:I115)</f>
        <v>2819.35</v>
      </c>
      <c r="J116" s="24">
        <v>2900</v>
      </c>
      <c r="K116" s="15">
        <f>J116-I116</f>
        <v>80.65000000000009</v>
      </c>
    </row>
    <row r="117" spans="1:9" ht="15">
      <c r="A117" t="s">
        <v>40</v>
      </c>
      <c r="C117" s="5" t="s">
        <v>6</v>
      </c>
      <c r="D117" t="s">
        <v>38</v>
      </c>
      <c r="E117" s="13">
        <v>1</v>
      </c>
      <c r="F117" s="23">
        <f>$F$2</f>
        <v>290</v>
      </c>
      <c r="G117" s="12">
        <f>F117*E117*$F$1</f>
        <v>8.7</v>
      </c>
      <c r="H117" s="12">
        <f>E117*F117</f>
        <v>290</v>
      </c>
      <c r="I117" s="12">
        <f>H117*1.1+G117</f>
        <v>327.7</v>
      </c>
    </row>
    <row r="118" spans="1:11" ht="15">
      <c r="A118" s="11"/>
      <c r="B118" s="11"/>
      <c r="C118" s="20"/>
      <c r="D118" s="11"/>
      <c r="E118" s="21"/>
      <c r="F118" s="27"/>
      <c r="G118" s="15"/>
      <c r="H118" s="15"/>
      <c r="I118" s="15">
        <f>SUM(I117)</f>
        <v>327.7</v>
      </c>
      <c r="J118" s="24">
        <v>328</v>
      </c>
      <c r="K118" s="15">
        <f>J118-I118</f>
        <v>0.30000000000001137</v>
      </c>
    </row>
    <row r="119" spans="1:9" ht="15">
      <c r="A119" t="s">
        <v>73</v>
      </c>
      <c r="C119" s="5" t="s">
        <v>7</v>
      </c>
      <c r="D119" t="s">
        <v>89</v>
      </c>
      <c r="E119" s="13">
        <v>1</v>
      </c>
      <c r="F119" s="23">
        <f>$F$3</f>
        <v>340</v>
      </c>
      <c r="G119" s="12">
        <f>F119*E119*$F$1</f>
        <v>10.2</v>
      </c>
      <c r="H119" s="12">
        <f>E119*F119</f>
        <v>340</v>
      </c>
      <c r="I119" s="12">
        <f>H119*1.1+G119</f>
        <v>384.20000000000005</v>
      </c>
    </row>
    <row r="120" spans="1:11" ht="15">
      <c r="A120" s="11"/>
      <c r="B120" s="11"/>
      <c r="C120" s="20"/>
      <c r="D120" s="11"/>
      <c r="E120" s="21"/>
      <c r="F120" s="27"/>
      <c r="G120" s="15"/>
      <c r="H120" s="15"/>
      <c r="I120" s="15">
        <f>SUM(I119:I119)</f>
        <v>384.20000000000005</v>
      </c>
      <c r="J120" s="24">
        <v>400</v>
      </c>
      <c r="K120" s="15">
        <f>J120-I120</f>
        <v>15.799999999999955</v>
      </c>
    </row>
    <row r="121" spans="1:9" ht="15">
      <c r="A121" t="s">
        <v>75</v>
      </c>
      <c r="C121" s="5" t="s">
        <v>7</v>
      </c>
      <c r="D121" t="s">
        <v>74</v>
      </c>
      <c r="E121" s="13">
        <v>1</v>
      </c>
      <c r="F121" s="23">
        <f>$F$3</f>
        <v>340</v>
      </c>
      <c r="G121" s="12">
        <f>F121*E121*$F$1</f>
        <v>10.2</v>
      </c>
      <c r="H121" s="12">
        <f>E121*F121</f>
        <v>340</v>
      </c>
      <c r="I121" s="12">
        <f>H121*1.1+G121</f>
        <v>384.20000000000005</v>
      </c>
    </row>
    <row r="122" spans="1:11" ht="15">
      <c r="A122" s="11"/>
      <c r="B122" s="11"/>
      <c r="C122" s="20"/>
      <c r="D122" s="11"/>
      <c r="E122" s="21"/>
      <c r="F122" s="27"/>
      <c r="G122" s="15"/>
      <c r="H122" s="15"/>
      <c r="I122" s="15">
        <f>SUM(I121)</f>
        <v>384.20000000000005</v>
      </c>
      <c r="J122" s="24">
        <v>385</v>
      </c>
      <c r="K122" s="15">
        <f>J122-I122</f>
        <v>0.7999999999999545</v>
      </c>
    </row>
    <row r="123" spans="1:9" ht="15">
      <c r="A123" t="s">
        <v>53</v>
      </c>
      <c r="C123" s="5" t="s">
        <v>6</v>
      </c>
      <c r="D123" t="s">
        <v>55</v>
      </c>
      <c r="E123" s="13">
        <v>1</v>
      </c>
      <c r="F123" s="23">
        <f>$F$2</f>
        <v>290</v>
      </c>
      <c r="G123" s="12">
        <f>F123*E123*$F$1</f>
        <v>8.7</v>
      </c>
      <c r="H123" s="12">
        <f>E123*F123</f>
        <v>290</v>
      </c>
      <c r="I123" s="12">
        <f>H123*1.1+G123</f>
        <v>327.7</v>
      </c>
    </row>
    <row r="124" spans="1:11" ht="15">
      <c r="A124" s="11"/>
      <c r="B124" s="11"/>
      <c r="C124" s="20"/>
      <c r="D124" s="11"/>
      <c r="E124" s="21"/>
      <c r="F124" s="27"/>
      <c r="G124" s="15"/>
      <c r="H124" s="15"/>
      <c r="I124" s="15">
        <f>SUM(I123)</f>
        <v>327.7</v>
      </c>
      <c r="J124" s="24">
        <v>328</v>
      </c>
      <c r="K124" s="15">
        <f>J124-I124</f>
        <v>0.30000000000001137</v>
      </c>
    </row>
    <row r="125" spans="1:9" ht="15">
      <c r="A125" s="16" t="s">
        <v>35</v>
      </c>
      <c r="C125" s="5" t="s">
        <v>6</v>
      </c>
      <c r="D125" t="s">
        <v>15</v>
      </c>
      <c r="E125" s="13">
        <v>1</v>
      </c>
      <c r="F125" s="23">
        <f>$F$2</f>
        <v>290</v>
      </c>
      <c r="G125" s="12">
        <f>F125*E125*$F$1</f>
        <v>8.7</v>
      </c>
      <c r="H125" s="12">
        <f>E125*F125</f>
        <v>290</v>
      </c>
      <c r="I125" s="12">
        <f>H125*1.1+G125</f>
        <v>327.7</v>
      </c>
    </row>
    <row r="126" spans="1:9" ht="15">
      <c r="A126" t="s">
        <v>35</v>
      </c>
      <c r="C126" s="5" t="s">
        <v>6</v>
      </c>
      <c r="D126" t="s">
        <v>22</v>
      </c>
      <c r="E126" s="13">
        <v>1</v>
      </c>
      <c r="F126" s="23">
        <f>$F$2</f>
        <v>290</v>
      </c>
      <c r="G126" s="12">
        <f>F126*E126*$F$1</f>
        <v>8.7</v>
      </c>
      <c r="H126" s="12">
        <f>E126*F126</f>
        <v>290</v>
      </c>
      <c r="I126" s="12">
        <f>H126*1.1+G126</f>
        <v>327.7</v>
      </c>
    </row>
    <row r="127" spans="1:9" ht="15">
      <c r="A127" t="s">
        <v>35</v>
      </c>
      <c r="C127" s="5" t="s">
        <v>7</v>
      </c>
      <c r="D127" t="s">
        <v>69</v>
      </c>
      <c r="E127" s="13">
        <v>1</v>
      </c>
      <c r="F127" s="23">
        <f>$F$3</f>
        <v>340</v>
      </c>
      <c r="G127" s="12">
        <f>F127*E127*$F$1</f>
        <v>10.2</v>
      </c>
      <c r="H127" s="12">
        <f>E127*F127</f>
        <v>340</v>
      </c>
      <c r="I127" s="12">
        <f>H127*1.1+G127</f>
        <v>384.20000000000005</v>
      </c>
    </row>
    <row r="128" spans="1:9" ht="15">
      <c r="A128" t="s">
        <v>35</v>
      </c>
      <c r="C128" s="5" t="s">
        <v>10</v>
      </c>
      <c r="D128" t="s">
        <v>30</v>
      </c>
      <c r="E128" s="13">
        <v>1</v>
      </c>
      <c r="F128" s="23">
        <f>$F$6</f>
        <v>250</v>
      </c>
      <c r="G128" s="12">
        <f>F128*E128*$F$1</f>
        <v>7.5</v>
      </c>
      <c r="H128" s="12">
        <f>E128*F128</f>
        <v>250</v>
      </c>
      <c r="I128" s="12">
        <f>H128*1.1+G128</f>
        <v>282.5</v>
      </c>
    </row>
    <row r="129" spans="1:11" ht="15">
      <c r="A129" s="11"/>
      <c r="B129" s="11"/>
      <c r="C129" s="20"/>
      <c r="D129" s="11"/>
      <c r="E129" s="21"/>
      <c r="F129" s="27"/>
      <c r="G129" s="15"/>
      <c r="H129" s="15"/>
      <c r="I129" s="15">
        <f>SUM(I125:I128)</f>
        <v>1322.1</v>
      </c>
      <c r="J129" s="24">
        <v>1350</v>
      </c>
      <c r="K129" s="15">
        <f>J129-I129</f>
        <v>27.90000000000009</v>
      </c>
    </row>
    <row r="130" spans="1:9" ht="15">
      <c r="A130" t="s">
        <v>21</v>
      </c>
      <c r="C130" s="5" t="s">
        <v>6</v>
      </c>
      <c r="D130" t="s">
        <v>22</v>
      </c>
      <c r="E130" s="13">
        <v>2</v>
      </c>
      <c r="F130" s="23">
        <f>$F$2</f>
        <v>290</v>
      </c>
      <c r="G130" s="12">
        <f>F130*E130*$F$1</f>
        <v>17.4</v>
      </c>
      <c r="H130" s="12">
        <f>E130*F130</f>
        <v>580</v>
      </c>
      <c r="I130" s="12">
        <f>H130*1.1+G130</f>
        <v>655.4</v>
      </c>
    </row>
    <row r="131" spans="1:9" ht="15">
      <c r="A131" t="s">
        <v>21</v>
      </c>
      <c r="C131" s="5" t="s">
        <v>6</v>
      </c>
      <c r="D131" t="s">
        <v>28</v>
      </c>
      <c r="E131" s="13">
        <v>1</v>
      </c>
      <c r="F131" s="23">
        <f>$F$2</f>
        <v>290</v>
      </c>
      <c r="G131" s="12">
        <f>F131*E131*$F$1</f>
        <v>8.7</v>
      </c>
      <c r="H131" s="12">
        <f>E131*F131</f>
        <v>290</v>
      </c>
      <c r="I131" s="12">
        <f>H131*1.1+G131</f>
        <v>327.7</v>
      </c>
    </row>
    <row r="132" spans="1:9" ht="15">
      <c r="A132" t="s">
        <v>21</v>
      </c>
      <c r="C132" s="5" t="s">
        <v>84</v>
      </c>
      <c r="D132" t="s">
        <v>85</v>
      </c>
      <c r="E132" s="13">
        <v>1</v>
      </c>
      <c r="F132" s="23">
        <v>567</v>
      </c>
      <c r="G132" s="12">
        <f>F132*E132*$F$1</f>
        <v>17.009999999999998</v>
      </c>
      <c r="H132" s="12">
        <f>E132*F132</f>
        <v>567</v>
      </c>
      <c r="I132" s="12">
        <f>H132*1.1+G132</f>
        <v>640.71</v>
      </c>
    </row>
    <row r="133" spans="1:11" ht="15">
      <c r="A133" s="11"/>
      <c r="B133" s="11"/>
      <c r="C133" s="20"/>
      <c r="D133" s="11"/>
      <c r="E133" s="21"/>
      <c r="F133" s="27"/>
      <c r="G133" s="15"/>
      <c r="H133" s="15"/>
      <c r="I133" s="15">
        <f>SUM(I130:I132)</f>
        <v>1623.81</v>
      </c>
      <c r="J133" s="24">
        <v>1625</v>
      </c>
      <c r="K133" s="15">
        <f>J133-I133</f>
        <v>1.1900000000000546</v>
      </c>
    </row>
    <row r="134" spans="1:9" ht="15">
      <c r="A134" t="s">
        <v>44</v>
      </c>
      <c r="C134" s="5" t="s">
        <v>6</v>
      </c>
      <c r="D134" t="s">
        <v>38</v>
      </c>
      <c r="E134" s="13">
        <v>1</v>
      </c>
      <c r="F134" s="23">
        <f>$F$2</f>
        <v>290</v>
      </c>
      <c r="G134" s="12">
        <f>F134*E134*$F$1</f>
        <v>8.7</v>
      </c>
      <c r="H134" s="12">
        <f>E134*F134</f>
        <v>290</v>
      </c>
      <c r="I134" s="12">
        <f>H134*1.1+G134</f>
        <v>327.7</v>
      </c>
    </row>
    <row r="135" spans="1:9" ht="15">
      <c r="A135" t="s">
        <v>44</v>
      </c>
      <c r="C135" s="5" t="s">
        <v>7</v>
      </c>
      <c r="D135" t="s">
        <v>69</v>
      </c>
      <c r="E135" s="13">
        <v>1</v>
      </c>
      <c r="F135" s="23">
        <f>$F$3</f>
        <v>340</v>
      </c>
      <c r="G135" s="12">
        <f>F135*E135*$F$1</f>
        <v>10.2</v>
      </c>
      <c r="H135" s="12">
        <f>E135*F135</f>
        <v>340</v>
      </c>
      <c r="I135" s="12">
        <f>H135*1.1+G135</f>
        <v>384.20000000000005</v>
      </c>
    </row>
    <row r="136" spans="1:11" ht="15">
      <c r="A136" s="11"/>
      <c r="B136" s="11"/>
      <c r="C136" s="20"/>
      <c r="D136" s="11"/>
      <c r="E136" s="21"/>
      <c r="F136" s="27"/>
      <c r="G136" s="15"/>
      <c r="H136" s="15"/>
      <c r="I136" s="15">
        <f>SUM(I134:I135)</f>
        <v>711.9000000000001</v>
      </c>
      <c r="J136" s="24">
        <v>720</v>
      </c>
      <c r="K136" s="15">
        <f>J136-I136</f>
        <v>8.099999999999909</v>
      </c>
    </row>
    <row r="137" spans="1:9" ht="15">
      <c r="A137" t="s">
        <v>81</v>
      </c>
      <c r="C137" s="5" t="s">
        <v>79</v>
      </c>
      <c r="D137">
        <v>104</v>
      </c>
      <c r="E137" s="13">
        <v>1</v>
      </c>
      <c r="F137" s="23">
        <f>$F$9</f>
        <v>1701</v>
      </c>
      <c r="G137" s="12">
        <f>F137*E137*$F$1</f>
        <v>51.03</v>
      </c>
      <c r="H137" s="12">
        <f>E137*F137</f>
        <v>1701</v>
      </c>
      <c r="I137" s="12">
        <f>H137*1.1+G137</f>
        <v>1922.13</v>
      </c>
    </row>
    <row r="138" spans="1:11" ht="15">
      <c r="A138" s="11"/>
      <c r="B138" s="11"/>
      <c r="C138" s="20"/>
      <c r="D138" s="11"/>
      <c r="E138" s="21"/>
      <c r="F138" s="27"/>
      <c r="G138" s="15"/>
      <c r="H138" s="15"/>
      <c r="I138" s="15">
        <f>SUM(I137)</f>
        <v>1922.13</v>
      </c>
      <c r="J138" s="24">
        <v>1930</v>
      </c>
      <c r="K138" s="15">
        <f>J138-I138</f>
        <v>7.869999999999891</v>
      </c>
    </row>
    <row r="139" spans="1:9" ht="15">
      <c r="A139" t="s">
        <v>65</v>
      </c>
      <c r="C139" s="5" t="s">
        <v>6</v>
      </c>
      <c r="D139" t="s">
        <v>22</v>
      </c>
      <c r="E139" s="13">
        <v>1</v>
      </c>
      <c r="F139" s="23">
        <f>$F$2</f>
        <v>290</v>
      </c>
      <c r="G139" s="12">
        <f>F139*E139*$F$1</f>
        <v>8.7</v>
      </c>
      <c r="H139" s="12">
        <f>E139*F139</f>
        <v>290</v>
      </c>
      <c r="I139" s="12">
        <f>H139*1.1+G139</f>
        <v>327.7</v>
      </c>
    </row>
    <row r="140" spans="1:9" ht="15">
      <c r="A140" t="s">
        <v>65</v>
      </c>
      <c r="C140" s="5" t="s">
        <v>7</v>
      </c>
      <c r="D140" t="s">
        <v>69</v>
      </c>
      <c r="E140" s="13">
        <v>1</v>
      </c>
      <c r="F140" s="23">
        <f>$F$3</f>
        <v>340</v>
      </c>
      <c r="G140" s="12">
        <f>F140*E140*$F$1</f>
        <v>10.2</v>
      </c>
      <c r="H140" s="12">
        <f>E140*F140</f>
        <v>340</v>
      </c>
      <c r="I140" s="12">
        <f>H140*1.1+G140</f>
        <v>384.20000000000005</v>
      </c>
    </row>
    <row r="141" spans="1:9" ht="15">
      <c r="A141" t="s">
        <v>65</v>
      </c>
      <c r="C141" s="5" t="s">
        <v>7</v>
      </c>
      <c r="D141" t="s">
        <v>89</v>
      </c>
      <c r="E141" s="13">
        <v>1</v>
      </c>
      <c r="F141" s="23">
        <f>$F$3</f>
        <v>340</v>
      </c>
      <c r="G141" s="12">
        <f>F141*E141*$F$1</f>
        <v>10.2</v>
      </c>
      <c r="H141" s="12">
        <f>E141*F141</f>
        <v>340</v>
      </c>
      <c r="I141" s="12">
        <f>H141*1.1+G141</f>
        <v>384.20000000000005</v>
      </c>
    </row>
    <row r="142" spans="1:11" ht="15">
      <c r="A142" s="11"/>
      <c r="B142" s="11"/>
      <c r="C142" s="20"/>
      <c r="D142" s="11"/>
      <c r="E142" s="21"/>
      <c r="F142" s="27"/>
      <c r="G142" s="15"/>
      <c r="H142" s="15"/>
      <c r="I142" s="15">
        <f>SUM(I139:I141)</f>
        <v>1096.1000000000001</v>
      </c>
      <c r="J142" s="24">
        <v>1500</v>
      </c>
      <c r="K142" s="15">
        <f>J142-I142</f>
        <v>403.89999999999986</v>
      </c>
    </row>
    <row r="143" spans="1:9" ht="15">
      <c r="A143" t="s">
        <v>54</v>
      </c>
      <c r="C143" s="5" t="s">
        <v>6</v>
      </c>
      <c r="D143" t="s">
        <v>55</v>
      </c>
      <c r="E143" s="13">
        <v>1</v>
      </c>
      <c r="F143" s="23">
        <f>$F$2</f>
        <v>290</v>
      </c>
      <c r="G143" s="12">
        <f>F143*E143*$F$1</f>
        <v>8.7</v>
      </c>
      <c r="H143" s="12">
        <f>E143*F143</f>
        <v>290</v>
      </c>
      <c r="I143" s="12">
        <f>H143*1.1+G143</f>
        <v>327.7</v>
      </c>
    </row>
    <row r="144" spans="1:9" ht="15">
      <c r="A144" t="s">
        <v>54</v>
      </c>
      <c r="C144" s="5" t="s">
        <v>7</v>
      </c>
      <c r="D144" t="s">
        <v>69</v>
      </c>
      <c r="E144" s="13">
        <v>1</v>
      </c>
      <c r="F144" s="23">
        <f>$F$3</f>
        <v>340</v>
      </c>
      <c r="G144" s="12">
        <f>F144*E144*$F$1</f>
        <v>10.2</v>
      </c>
      <c r="H144" s="12">
        <f>E144*F144</f>
        <v>340</v>
      </c>
      <c r="I144" s="12">
        <f>H144*1.1+G144</f>
        <v>384.20000000000005</v>
      </c>
    </row>
    <row r="145" spans="1:9" ht="15">
      <c r="A145" t="s">
        <v>54</v>
      </c>
      <c r="C145" s="5" t="s">
        <v>7</v>
      </c>
      <c r="D145" t="s">
        <v>89</v>
      </c>
      <c r="E145" s="13">
        <v>1</v>
      </c>
      <c r="F145" s="23">
        <f>$F$3</f>
        <v>340</v>
      </c>
      <c r="G145" s="12">
        <f>F145*E145*$F$1</f>
        <v>10.2</v>
      </c>
      <c r="H145" s="12">
        <f>E145*F145</f>
        <v>340</v>
      </c>
      <c r="I145" s="12">
        <f>H145*1.1+G145</f>
        <v>384.20000000000005</v>
      </c>
    </row>
    <row r="146" spans="1:11" ht="15">
      <c r="A146" s="11"/>
      <c r="B146" s="11"/>
      <c r="C146" s="20"/>
      <c r="D146" s="11"/>
      <c r="E146" s="21"/>
      <c r="F146" s="27"/>
      <c r="G146" s="15"/>
      <c r="H146" s="15"/>
      <c r="I146" s="15">
        <f>SUM(I143:I145)</f>
        <v>1096.1000000000001</v>
      </c>
      <c r="J146" s="24">
        <v>1100</v>
      </c>
      <c r="K146" s="15">
        <f>J146-I146</f>
        <v>3.8999999999998636</v>
      </c>
    </row>
    <row r="147" spans="1:9" ht="15">
      <c r="A147" t="s">
        <v>61</v>
      </c>
      <c r="C147" s="5" t="s">
        <v>6</v>
      </c>
      <c r="D147" t="s">
        <v>22</v>
      </c>
      <c r="E147" s="13">
        <v>1</v>
      </c>
      <c r="F147" s="23">
        <f>$F$2</f>
        <v>290</v>
      </c>
      <c r="G147" s="12">
        <f>F147*E147*$F$1</f>
        <v>8.7</v>
      </c>
      <c r="H147" s="12">
        <f>E147*F147</f>
        <v>290</v>
      </c>
      <c r="I147" s="12">
        <f>H147*1.1+G147</f>
        <v>327.7</v>
      </c>
    </row>
    <row r="148" spans="1:9" ht="15">
      <c r="A148" t="s">
        <v>61</v>
      </c>
      <c r="C148" s="5" t="s">
        <v>7</v>
      </c>
      <c r="D148" t="s">
        <v>89</v>
      </c>
      <c r="E148" s="13">
        <v>1</v>
      </c>
      <c r="F148" s="23">
        <f>$F$3</f>
        <v>340</v>
      </c>
      <c r="G148" s="12">
        <f>F148*E148*$F$1</f>
        <v>10.2</v>
      </c>
      <c r="H148" s="12">
        <f>E148*F148</f>
        <v>340</v>
      </c>
      <c r="I148" s="12">
        <f>H148*1.1+G148</f>
        <v>384.20000000000005</v>
      </c>
    </row>
    <row r="149" spans="1:9" ht="15">
      <c r="A149" t="s">
        <v>61</v>
      </c>
      <c r="C149" s="5" t="s">
        <v>7</v>
      </c>
      <c r="D149" t="s">
        <v>74</v>
      </c>
      <c r="E149" s="13">
        <v>1</v>
      </c>
      <c r="F149" s="23">
        <f>$F$3</f>
        <v>340</v>
      </c>
      <c r="G149" s="12">
        <f>F149*E149*$F$1</f>
        <v>10.2</v>
      </c>
      <c r="H149" s="12">
        <f>E149*F149</f>
        <v>340</v>
      </c>
      <c r="I149" s="12">
        <f>H149*1.1+G149</f>
        <v>384.20000000000005</v>
      </c>
    </row>
    <row r="150" spans="1:11" ht="15">
      <c r="A150" s="11"/>
      <c r="B150" s="11"/>
      <c r="C150" s="20"/>
      <c r="D150" s="11"/>
      <c r="E150" s="21"/>
      <c r="F150" s="27"/>
      <c r="G150" s="15"/>
      <c r="H150" s="15"/>
      <c r="I150" s="15">
        <f>SUM(I147:I149)</f>
        <v>1096.1000000000001</v>
      </c>
      <c r="J150" s="24">
        <v>1100</v>
      </c>
      <c r="K150" s="15">
        <f>J150-I150</f>
        <v>3.8999999999998636</v>
      </c>
    </row>
    <row r="151" spans="1:9" ht="15">
      <c r="A151" t="s">
        <v>27</v>
      </c>
      <c r="C151" s="5" t="s">
        <v>6</v>
      </c>
      <c r="D151" t="s">
        <v>15</v>
      </c>
      <c r="E151" s="13">
        <v>1</v>
      </c>
      <c r="F151" s="23">
        <f>$F$2</f>
        <v>290</v>
      </c>
      <c r="G151" s="12">
        <f>F151*E151*$F$1</f>
        <v>8.7</v>
      </c>
      <c r="H151" s="12">
        <f>E151*F151</f>
        <v>290</v>
      </c>
      <c r="I151" s="12">
        <f>H151*1.1+G151</f>
        <v>327.7</v>
      </c>
    </row>
    <row r="152" spans="1:9" ht="15">
      <c r="A152" t="s">
        <v>27</v>
      </c>
      <c r="C152" s="5" t="s">
        <v>6</v>
      </c>
      <c r="D152" t="s">
        <v>38</v>
      </c>
      <c r="E152" s="13">
        <v>1</v>
      </c>
      <c r="F152" s="23">
        <f>$F$2</f>
        <v>290</v>
      </c>
      <c r="G152" s="12">
        <f>F152*E152*$F$1</f>
        <v>8.7</v>
      </c>
      <c r="H152" s="12">
        <f>E152*F152</f>
        <v>290</v>
      </c>
      <c r="I152" s="12">
        <f>H152*1.1+G152</f>
        <v>327.7</v>
      </c>
    </row>
    <row r="153" spans="1:9" ht="15">
      <c r="A153" t="s">
        <v>27</v>
      </c>
      <c r="C153" s="5" t="s">
        <v>6</v>
      </c>
      <c r="D153" t="s">
        <v>55</v>
      </c>
      <c r="E153" s="13">
        <v>1</v>
      </c>
      <c r="F153" s="23">
        <f>$F$2</f>
        <v>290</v>
      </c>
      <c r="G153" s="12">
        <f>F153*E153*$F$1</f>
        <v>8.7</v>
      </c>
      <c r="H153" s="12">
        <f>E153*F153</f>
        <v>290</v>
      </c>
      <c r="I153" s="12">
        <f>H153*1.1+G153</f>
        <v>327.7</v>
      </c>
    </row>
    <row r="154" spans="1:9" ht="15">
      <c r="A154" t="s">
        <v>27</v>
      </c>
      <c r="C154" s="5" t="s">
        <v>6</v>
      </c>
      <c r="D154" t="s">
        <v>22</v>
      </c>
      <c r="E154" s="13">
        <v>1</v>
      </c>
      <c r="F154" s="23">
        <f>$F$2</f>
        <v>290</v>
      </c>
      <c r="G154" s="12">
        <f>F154*E154*$F$1</f>
        <v>8.7</v>
      </c>
      <c r="H154" s="12">
        <f>E154*F154</f>
        <v>290</v>
      </c>
      <c r="I154" s="12">
        <f>H154*1.1+G154</f>
        <v>327.7</v>
      </c>
    </row>
    <row r="155" spans="1:9" ht="15">
      <c r="A155" t="s">
        <v>27</v>
      </c>
      <c r="C155" s="5" t="s">
        <v>6</v>
      </c>
      <c r="D155" t="s">
        <v>28</v>
      </c>
      <c r="E155" s="13">
        <v>5</v>
      </c>
      <c r="F155" s="23">
        <f>$F$2</f>
        <v>290</v>
      </c>
      <c r="G155" s="12">
        <f>F155*E155*$F$1</f>
        <v>43.5</v>
      </c>
      <c r="H155" s="12">
        <f>E155*F155</f>
        <v>1450</v>
      </c>
      <c r="I155" s="12">
        <f>H155*1.1+G155</f>
        <v>1638.5000000000002</v>
      </c>
    </row>
    <row r="156" spans="1:11" ht="15">
      <c r="A156" s="11"/>
      <c r="B156" s="11"/>
      <c r="C156" s="20"/>
      <c r="D156" s="11"/>
      <c r="E156" s="21"/>
      <c r="F156" s="27"/>
      <c r="G156" s="15"/>
      <c r="H156" s="15"/>
      <c r="I156" s="15">
        <f>SUM(I151:I155)</f>
        <v>2949.3</v>
      </c>
      <c r="J156" s="11">
        <v>2950</v>
      </c>
      <c r="K156" s="15">
        <f>J156-I156</f>
        <v>0.6999999999998181</v>
      </c>
    </row>
    <row r="157" spans="1:9" ht="15">
      <c r="A157" t="s">
        <v>43</v>
      </c>
      <c r="C157" s="5" t="s">
        <v>6</v>
      </c>
      <c r="D157" t="s">
        <v>38</v>
      </c>
      <c r="E157" s="13">
        <v>1</v>
      </c>
      <c r="F157" s="23">
        <f>$F$2</f>
        <v>290</v>
      </c>
      <c r="G157" s="12">
        <f>F157*E157*$F$1</f>
        <v>8.7</v>
      </c>
      <c r="H157" s="12">
        <f>E157*F157</f>
        <v>290</v>
      </c>
      <c r="I157" s="12">
        <f>H157*1.1+G157</f>
        <v>327.7</v>
      </c>
    </row>
    <row r="158" spans="1:9" ht="15">
      <c r="A158" t="s">
        <v>43</v>
      </c>
      <c r="C158" s="5" t="s">
        <v>7</v>
      </c>
      <c r="D158" t="s">
        <v>69</v>
      </c>
      <c r="E158" s="13">
        <v>2</v>
      </c>
      <c r="F158" s="23">
        <f>$F$3</f>
        <v>340</v>
      </c>
      <c r="G158" s="12">
        <f>F158*E158*$F$1</f>
        <v>20.4</v>
      </c>
      <c r="H158" s="12">
        <f>E158*F158</f>
        <v>680</v>
      </c>
      <c r="I158" s="12">
        <f>H158*1.1+G158</f>
        <v>768.4000000000001</v>
      </c>
    </row>
    <row r="159" spans="1:9" ht="15">
      <c r="A159" t="s">
        <v>43</v>
      </c>
      <c r="C159" s="5" t="s">
        <v>7</v>
      </c>
      <c r="D159" t="s">
        <v>89</v>
      </c>
      <c r="E159" s="13">
        <v>1</v>
      </c>
      <c r="F159" s="23">
        <f>$F$3</f>
        <v>340</v>
      </c>
      <c r="G159" s="12">
        <f>F159*E159*$F$1</f>
        <v>10.2</v>
      </c>
      <c r="H159" s="12">
        <f>E159*F159</f>
        <v>340</v>
      </c>
      <c r="I159" s="12">
        <f>H159*1.1+G159</f>
        <v>384.20000000000005</v>
      </c>
    </row>
    <row r="160" spans="1:9" ht="15">
      <c r="A160" t="s">
        <v>43</v>
      </c>
      <c r="C160" s="5" t="s">
        <v>10</v>
      </c>
      <c r="D160" t="s">
        <v>31</v>
      </c>
      <c r="E160" s="13">
        <v>2</v>
      </c>
      <c r="F160" s="23">
        <f>$F$6</f>
        <v>250</v>
      </c>
      <c r="G160" s="12">
        <f>F160*E160*$F$1</f>
        <v>15</v>
      </c>
      <c r="H160" s="12">
        <f>E160*F160</f>
        <v>500</v>
      </c>
      <c r="I160" s="12">
        <f>H160*1.1+G160</f>
        <v>565</v>
      </c>
    </row>
    <row r="161" spans="1:11" ht="15">
      <c r="A161" s="11"/>
      <c r="B161" s="11"/>
      <c r="C161" s="20"/>
      <c r="D161" s="11"/>
      <c r="E161" s="21"/>
      <c r="F161" s="27"/>
      <c r="G161" s="15"/>
      <c r="H161" s="15"/>
      <c r="I161" s="15">
        <f>SUM(I157:I160)</f>
        <v>2045.3000000000002</v>
      </c>
      <c r="J161" s="24">
        <v>2820</v>
      </c>
      <c r="K161" s="15">
        <f>J161-I161</f>
        <v>774.6999999999998</v>
      </c>
    </row>
    <row r="162" spans="1:9" ht="15">
      <c r="A162" t="s">
        <v>32</v>
      </c>
      <c r="C162" s="5" t="s">
        <v>6</v>
      </c>
      <c r="D162" t="s">
        <v>15</v>
      </c>
      <c r="E162" s="13">
        <v>1</v>
      </c>
      <c r="F162" s="23">
        <f>$F$2</f>
        <v>290</v>
      </c>
      <c r="G162" s="12">
        <f>F162*E162*$F$1</f>
        <v>8.7</v>
      </c>
      <c r="H162" s="12">
        <f>E162*F162</f>
        <v>290</v>
      </c>
      <c r="I162" s="12">
        <f>H162*1.1+G162</f>
        <v>327.7</v>
      </c>
    </row>
    <row r="163" spans="1:9" ht="15">
      <c r="A163" t="s">
        <v>32</v>
      </c>
      <c r="C163" s="5" t="s">
        <v>7</v>
      </c>
      <c r="D163" t="s">
        <v>89</v>
      </c>
      <c r="E163" s="13">
        <v>1</v>
      </c>
      <c r="F163" s="23">
        <f>$F$3</f>
        <v>340</v>
      </c>
      <c r="G163" s="12">
        <f>F163*E163*$F$1</f>
        <v>10.2</v>
      </c>
      <c r="H163" s="12">
        <f>E163*F163</f>
        <v>340</v>
      </c>
      <c r="I163" s="12">
        <f>H163*1.1+G163</f>
        <v>384.20000000000005</v>
      </c>
    </row>
    <row r="164" spans="1:9" ht="15">
      <c r="A164" t="s">
        <v>32</v>
      </c>
      <c r="C164" s="5" t="s">
        <v>79</v>
      </c>
      <c r="D164">
        <v>86</v>
      </c>
      <c r="E164" s="13">
        <v>1</v>
      </c>
      <c r="F164" s="23">
        <f>$F$9</f>
        <v>1701</v>
      </c>
      <c r="G164" s="12">
        <f>F164*E164*$F$1</f>
        <v>51.03</v>
      </c>
      <c r="H164" s="12">
        <f>E164*F164</f>
        <v>1701</v>
      </c>
      <c r="I164" s="12">
        <f>H164*1.1+G164</f>
        <v>1922.13</v>
      </c>
    </row>
    <row r="165" spans="1:11" ht="15">
      <c r="A165" s="11"/>
      <c r="B165" s="11"/>
      <c r="C165" s="20"/>
      <c r="D165" s="11"/>
      <c r="E165" s="21"/>
      <c r="F165" s="27"/>
      <c r="G165" s="15"/>
      <c r="H165" s="15"/>
      <c r="I165" s="15">
        <f>SUM(I162:I164)</f>
        <v>2634.03</v>
      </c>
      <c r="J165" s="24">
        <v>2650</v>
      </c>
      <c r="K165" s="15">
        <f>J165-I165</f>
        <v>15.9699999999998</v>
      </c>
    </row>
    <row r="166" spans="1:9" ht="15">
      <c r="A166" t="s">
        <v>23</v>
      </c>
      <c r="C166" s="5" t="s">
        <v>6</v>
      </c>
      <c r="D166" t="s">
        <v>22</v>
      </c>
      <c r="E166" s="13">
        <v>1</v>
      </c>
      <c r="F166" s="23">
        <f>$F$2</f>
        <v>290</v>
      </c>
      <c r="G166" s="12">
        <f>F166*E166*$F$1</f>
        <v>8.7</v>
      </c>
      <c r="H166" s="12">
        <f>E166*F166</f>
        <v>290</v>
      </c>
      <c r="I166" s="12">
        <f>H166*1.1+G166</f>
        <v>327.7</v>
      </c>
    </row>
    <row r="167" spans="1:9" ht="15">
      <c r="A167" t="s">
        <v>23</v>
      </c>
      <c r="C167" s="5" t="s">
        <v>87</v>
      </c>
      <c r="D167">
        <v>3</v>
      </c>
      <c r="E167" s="13">
        <v>1</v>
      </c>
      <c r="F167" s="23"/>
      <c r="G167" s="12"/>
      <c r="H167" s="12"/>
      <c r="I167" s="12">
        <v>410</v>
      </c>
    </row>
    <row r="168" spans="1:11" ht="15">
      <c r="A168" s="11"/>
      <c r="B168" s="11"/>
      <c r="C168" s="20"/>
      <c r="D168" s="11"/>
      <c r="E168" s="21"/>
      <c r="F168" s="27"/>
      <c r="G168" s="15"/>
      <c r="H168" s="15"/>
      <c r="I168" s="15">
        <f>SUM(I166:I167)</f>
        <v>737.7</v>
      </c>
      <c r="J168" s="24">
        <v>738</v>
      </c>
      <c r="K168" s="15">
        <f>J168-I168</f>
        <v>0.2999999999999545</v>
      </c>
    </row>
    <row r="169" spans="1:9" ht="15">
      <c r="A169" t="s">
        <v>46</v>
      </c>
      <c r="C169" s="5" t="s">
        <v>6</v>
      </c>
      <c r="D169" t="s">
        <v>55</v>
      </c>
      <c r="E169" s="13">
        <v>1</v>
      </c>
      <c r="F169" s="23">
        <f>$F$2</f>
        <v>290</v>
      </c>
      <c r="G169" s="12">
        <f>F169*E169*$F$1</f>
        <v>8.7</v>
      </c>
      <c r="H169" s="12">
        <f>E169*F169</f>
        <v>290</v>
      </c>
      <c r="I169" s="12">
        <f>H169*1.1+G169</f>
        <v>327.7</v>
      </c>
    </row>
    <row r="170" spans="1:11" ht="15">
      <c r="A170" s="11"/>
      <c r="B170" s="11"/>
      <c r="C170" s="20"/>
      <c r="D170" s="11"/>
      <c r="E170" s="21"/>
      <c r="F170" s="27"/>
      <c r="G170" s="15"/>
      <c r="H170" s="15"/>
      <c r="I170" s="15">
        <f>SUM(I169)</f>
        <v>327.7</v>
      </c>
      <c r="J170" s="24">
        <v>330</v>
      </c>
      <c r="K170" s="15">
        <f>J170-I170</f>
        <v>2.3000000000000114</v>
      </c>
    </row>
    <row r="171" spans="1:9" ht="15">
      <c r="A171" t="s">
        <v>26</v>
      </c>
      <c r="C171" s="5" t="s">
        <v>6</v>
      </c>
      <c r="D171" t="s">
        <v>22</v>
      </c>
      <c r="E171" s="13">
        <v>1</v>
      </c>
      <c r="F171" s="23">
        <f>$F$2</f>
        <v>290</v>
      </c>
      <c r="G171" s="12">
        <f>F171*E171*$F$1</f>
        <v>8.7</v>
      </c>
      <c r="H171" s="12">
        <f>E171*F171</f>
        <v>290</v>
      </c>
      <c r="I171" s="12">
        <f>H171*1.1+G171</f>
        <v>327.7</v>
      </c>
    </row>
    <row r="172" spans="1:9" ht="15">
      <c r="A172" t="s">
        <v>26</v>
      </c>
      <c r="C172" s="5" t="s">
        <v>7</v>
      </c>
      <c r="D172" t="s">
        <v>72</v>
      </c>
      <c r="E172" s="13">
        <v>2</v>
      </c>
      <c r="F172" s="23">
        <f>$F$3</f>
        <v>340</v>
      </c>
      <c r="G172" s="12">
        <f>F172*E172*$F$1</f>
        <v>20.4</v>
      </c>
      <c r="H172" s="12">
        <f>E172*F172</f>
        <v>680</v>
      </c>
      <c r="I172" s="12">
        <f>H172*1.1+G172</f>
        <v>768.4000000000001</v>
      </c>
    </row>
    <row r="173" spans="1:9" ht="15">
      <c r="A173" t="s">
        <v>26</v>
      </c>
      <c r="C173" s="5" t="s">
        <v>78</v>
      </c>
      <c r="D173">
        <v>104</v>
      </c>
      <c r="E173" s="13">
        <v>1</v>
      </c>
      <c r="F173" s="23">
        <f>$F$8</f>
        <v>891</v>
      </c>
      <c r="G173" s="12">
        <f>F173*E173*$F$1</f>
        <v>26.73</v>
      </c>
      <c r="H173" s="12">
        <f>E173*F173</f>
        <v>891</v>
      </c>
      <c r="I173" s="12">
        <f>H173*1.1+G173</f>
        <v>1006.83</v>
      </c>
    </row>
    <row r="174" spans="1:11" ht="15">
      <c r="A174" s="11"/>
      <c r="B174" s="11"/>
      <c r="C174" s="20"/>
      <c r="D174" s="11"/>
      <c r="E174" s="21"/>
      <c r="F174" s="27"/>
      <c r="G174" s="15"/>
      <c r="H174" s="15"/>
      <c r="I174" s="15">
        <f>SUM(I171:I173)</f>
        <v>2102.9300000000003</v>
      </c>
      <c r="J174" s="24">
        <f>4+1097+1008</f>
        <v>2109</v>
      </c>
      <c r="K174" s="15">
        <f>J174-I174</f>
        <v>6.069999999999709</v>
      </c>
    </row>
    <row r="175" spans="1:9" ht="15">
      <c r="A175" t="s">
        <v>52</v>
      </c>
      <c r="C175" s="5" t="s">
        <v>6</v>
      </c>
      <c r="D175" t="s">
        <v>55</v>
      </c>
      <c r="E175" s="13">
        <v>1</v>
      </c>
      <c r="F175" s="23">
        <f>$F$2</f>
        <v>290</v>
      </c>
      <c r="G175" s="12">
        <f>F175*E175*$F$1</f>
        <v>8.7</v>
      </c>
      <c r="H175" s="12">
        <f>E175*F175</f>
        <v>290</v>
      </c>
      <c r="I175" s="12">
        <f>H175*1.1+G175</f>
        <v>327.7</v>
      </c>
    </row>
    <row r="176" spans="1:9" ht="15">
      <c r="A176" t="s">
        <v>52</v>
      </c>
      <c r="C176" s="5" t="s">
        <v>7</v>
      </c>
      <c r="D176" t="s">
        <v>89</v>
      </c>
      <c r="E176" s="13">
        <v>2</v>
      </c>
      <c r="F176" s="23">
        <f>$F$3</f>
        <v>340</v>
      </c>
      <c r="G176" s="12">
        <f>F176*E176*$F$1</f>
        <v>20.4</v>
      </c>
      <c r="H176" s="12">
        <f>E176*F176</f>
        <v>680</v>
      </c>
      <c r="I176" s="12">
        <f>H176*1.1+G176</f>
        <v>768.4000000000001</v>
      </c>
    </row>
    <row r="177" spans="1:11" ht="15">
      <c r="A177" s="11"/>
      <c r="B177" s="11"/>
      <c r="C177" s="20"/>
      <c r="D177" s="11"/>
      <c r="E177" s="21"/>
      <c r="F177" s="27"/>
      <c r="G177" s="15"/>
      <c r="H177" s="15"/>
      <c r="I177" s="15">
        <f>SUM(I175:I176)</f>
        <v>1096.1000000000001</v>
      </c>
      <c r="J177" s="24">
        <v>1097</v>
      </c>
      <c r="K177" s="15">
        <f>J177-I177</f>
        <v>0.8999999999998636</v>
      </c>
    </row>
    <row r="178" spans="1:9" ht="15">
      <c r="A178" t="s">
        <v>88</v>
      </c>
      <c r="C178" s="5" t="s">
        <v>6</v>
      </c>
      <c r="D178" t="s">
        <v>55</v>
      </c>
      <c r="E178" s="13">
        <v>1</v>
      </c>
      <c r="F178" s="23">
        <f>$F$2</f>
        <v>290</v>
      </c>
      <c r="G178" s="12">
        <f>F178*E178*$F$1</f>
        <v>8.7</v>
      </c>
      <c r="H178" s="12">
        <f>E178*F178</f>
        <v>290</v>
      </c>
      <c r="I178" s="12">
        <f>H178*1.1+G178</f>
        <v>327.7</v>
      </c>
    </row>
    <row r="179" spans="1:11" ht="15">
      <c r="A179" s="11"/>
      <c r="B179" s="11"/>
      <c r="C179" s="20"/>
      <c r="D179" s="11"/>
      <c r="E179" s="21"/>
      <c r="F179" s="27"/>
      <c r="G179" s="15"/>
      <c r="H179" s="15"/>
      <c r="I179" s="15">
        <f>SUM(I178:I178)</f>
        <v>327.7</v>
      </c>
      <c r="J179" s="24">
        <v>330</v>
      </c>
      <c r="K179" s="15">
        <f>J179-I179</f>
        <v>2.3000000000000114</v>
      </c>
    </row>
    <row r="180" spans="1:9" ht="15">
      <c r="A180" t="s">
        <v>109</v>
      </c>
      <c r="C180" s="5" t="s">
        <v>7</v>
      </c>
      <c r="D180" t="s">
        <v>71</v>
      </c>
      <c r="E180" s="13">
        <v>1</v>
      </c>
      <c r="F180" s="23">
        <f>$F$3</f>
        <v>340</v>
      </c>
      <c r="G180" s="12">
        <f>F180*E180*$F$1</f>
        <v>10.2</v>
      </c>
      <c r="H180" s="12">
        <f>E180*F180</f>
        <v>340</v>
      </c>
      <c r="I180" s="12">
        <f>H180*1.1+G180</f>
        <v>384.20000000000005</v>
      </c>
    </row>
    <row r="181" spans="1:9" ht="15">
      <c r="A181" t="s">
        <v>109</v>
      </c>
      <c r="C181" s="5" t="s">
        <v>7</v>
      </c>
      <c r="D181" t="s">
        <v>69</v>
      </c>
      <c r="E181" s="13">
        <v>1</v>
      </c>
      <c r="F181" s="23">
        <f>$F$3</f>
        <v>340</v>
      </c>
      <c r="G181" s="12">
        <f>F181*E181*$F$1</f>
        <v>10.2</v>
      </c>
      <c r="H181" s="12">
        <f>E181*F181</f>
        <v>340</v>
      </c>
      <c r="I181" s="12">
        <f>H181*1.1+G181</f>
        <v>384.20000000000005</v>
      </c>
    </row>
    <row r="182" spans="1:11" ht="15">
      <c r="A182" s="11"/>
      <c r="B182" s="11"/>
      <c r="C182" s="20"/>
      <c r="D182" s="11"/>
      <c r="E182" s="21"/>
      <c r="F182" s="27"/>
      <c r="G182" s="15"/>
      <c r="H182" s="15"/>
      <c r="I182" s="15">
        <f>SUM(I180:I181)</f>
        <v>768.4000000000001</v>
      </c>
      <c r="J182" s="24">
        <v>800</v>
      </c>
      <c r="K182" s="15">
        <f>J182-I182</f>
        <v>31.59999999999991</v>
      </c>
    </row>
    <row r="183" spans="1:9" ht="15">
      <c r="A183" s="12" t="s">
        <v>110</v>
      </c>
      <c r="C183" s="5" t="s">
        <v>7</v>
      </c>
      <c r="D183" t="s">
        <v>69</v>
      </c>
      <c r="E183" s="13">
        <v>2</v>
      </c>
      <c r="F183" s="23">
        <f>$F$3</f>
        <v>340</v>
      </c>
      <c r="G183" s="12">
        <f>F183*E183*$F$1</f>
        <v>20.4</v>
      </c>
      <c r="H183" s="12">
        <f>E183*F183</f>
        <v>680</v>
      </c>
      <c r="I183" s="12">
        <f>H183*1.1+G183</f>
        <v>768.4000000000001</v>
      </c>
    </row>
    <row r="184" spans="1:11" ht="15">
      <c r="A184" s="11"/>
      <c r="B184" s="11"/>
      <c r="C184" s="20"/>
      <c r="D184" s="11"/>
      <c r="E184" s="21"/>
      <c r="F184" s="27"/>
      <c r="G184" s="15"/>
      <c r="H184" s="15"/>
      <c r="I184" s="15">
        <f>SUM(I183:I183)</f>
        <v>768.4000000000001</v>
      </c>
      <c r="J184" s="24">
        <v>770</v>
      </c>
      <c r="K184" s="15">
        <f>J184-I184</f>
        <v>1.599999999999909</v>
      </c>
    </row>
    <row r="204" ht="15">
      <c r="F204" s="13"/>
    </row>
    <row r="205" ht="15">
      <c r="F205" s="13"/>
    </row>
    <row r="206" ht="15">
      <c r="F206" s="13"/>
    </row>
    <row r="207" ht="15">
      <c r="F207" s="13"/>
    </row>
    <row r="208" ht="15">
      <c r="F208" s="13"/>
    </row>
    <row r="209" ht="15">
      <c r="F209" s="13"/>
    </row>
    <row r="210" ht="15">
      <c r="F210" s="13"/>
    </row>
    <row r="211" ht="15">
      <c r="F211" s="13"/>
    </row>
    <row r="212" ht="15">
      <c r="F212" s="13"/>
    </row>
    <row r="213" ht="15">
      <c r="F213" s="13"/>
    </row>
    <row r="214" ht="15">
      <c r="F214" s="13"/>
    </row>
    <row r="215" ht="15">
      <c r="F215" s="13"/>
    </row>
    <row r="216" ht="15">
      <c r="F216" s="13"/>
    </row>
    <row r="217" ht="15">
      <c r="F217" s="13"/>
    </row>
    <row r="218" ht="15">
      <c r="F218" s="13"/>
    </row>
    <row r="219" ht="15">
      <c r="F219" s="13"/>
    </row>
    <row r="220" ht="15">
      <c r="F220" s="13"/>
    </row>
    <row r="221" ht="15">
      <c r="F221" s="13"/>
    </row>
    <row r="222" ht="15">
      <c r="F222" s="13"/>
    </row>
    <row r="223" ht="15">
      <c r="F223" s="13"/>
    </row>
    <row r="224" ht="15">
      <c r="F224" s="13"/>
    </row>
    <row r="225" ht="15">
      <c r="F225" s="13"/>
    </row>
    <row r="226" ht="15">
      <c r="F226" s="13"/>
    </row>
    <row r="227" ht="15">
      <c r="F227" s="13"/>
    </row>
    <row r="228" ht="15">
      <c r="F228" s="13"/>
    </row>
    <row r="229" ht="15">
      <c r="F229" s="13"/>
    </row>
    <row r="230" ht="15">
      <c r="F230" s="13"/>
    </row>
    <row r="231" ht="15">
      <c r="F231" s="13"/>
    </row>
    <row r="232" ht="15">
      <c r="F232" s="13"/>
    </row>
    <row r="233" ht="15">
      <c r="F233" s="13"/>
    </row>
    <row r="234" ht="15">
      <c r="F234" s="13"/>
    </row>
    <row r="235" ht="15">
      <c r="F235" s="13"/>
    </row>
    <row r="236" ht="15">
      <c r="F236" s="13"/>
    </row>
    <row r="237" ht="15">
      <c r="F237" s="13"/>
    </row>
    <row r="238" ht="15">
      <c r="F238" s="13"/>
    </row>
    <row r="239" ht="15">
      <c r="F239" s="13"/>
    </row>
    <row r="240" ht="15">
      <c r="F240" s="13"/>
    </row>
    <row r="241" ht="15">
      <c r="F241" s="13"/>
    </row>
    <row r="242" ht="15">
      <c r="F242" s="13"/>
    </row>
    <row r="243" ht="15">
      <c r="F243" s="13"/>
    </row>
    <row r="244" ht="15">
      <c r="F244" s="13"/>
    </row>
    <row r="245" ht="15">
      <c r="F245" s="13"/>
    </row>
    <row r="246" ht="15">
      <c r="F246" s="13"/>
    </row>
    <row r="247" ht="15">
      <c r="F247" s="13"/>
    </row>
    <row r="248" ht="15">
      <c r="F248" s="13"/>
    </row>
    <row r="249" ht="15">
      <c r="F249" s="13"/>
    </row>
    <row r="250" ht="15">
      <c r="F250" s="13"/>
    </row>
    <row r="251" ht="15">
      <c r="F251" s="13"/>
    </row>
    <row r="252" ht="15">
      <c r="F252" s="13"/>
    </row>
    <row r="253" ht="15">
      <c r="F253" s="13"/>
    </row>
    <row r="254" ht="15">
      <c r="F254" s="13"/>
    </row>
    <row r="255" ht="15">
      <c r="F255" s="13"/>
    </row>
    <row r="256" ht="15">
      <c r="F256" s="13"/>
    </row>
  </sheetData>
  <sheetProtection/>
  <autoFilter ref="A11:J184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8"/>
  <sheetViews>
    <sheetView zoomScalePageLayoutView="0" workbookViewId="0" topLeftCell="A7">
      <selection activeCell="B22" sqref="B22:B28"/>
    </sheetView>
  </sheetViews>
  <sheetFormatPr defaultColWidth="9.140625" defaultRowHeight="15"/>
  <sheetData>
    <row r="1" spans="4:14" ht="75">
      <c r="D1" s="13"/>
      <c r="E1" s="13"/>
      <c r="F1" s="13"/>
      <c r="K1" s="12"/>
      <c r="M1" t="s">
        <v>97</v>
      </c>
      <c r="N1" s="25" t="s">
        <v>98</v>
      </c>
    </row>
    <row r="2" spans="4:14" ht="60">
      <c r="D2" s="13"/>
      <c r="E2" s="13"/>
      <c r="F2" s="13"/>
      <c r="K2" s="12"/>
      <c r="M2" t="s">
        <v>99</v>
      </c>
      <c r="N2" s="25" t="s">
        <v>96</v>
      </c>
    </row>
    <row r="3" spans="4:14" ht="75">
      <c r="D3" s="13"/>
      <c r="E3" s="13"/>
      <c r="F3" s="13"/>
      <c r="K3" s="12"/>
      <c r="M3" t="s">
        <v>100</v>
      </c>
      <c r="N3" s="25" t="s">
        <v>101</v>
      </c>
    </row>
    <row r="4" spans="4:14" ht="15">
      <c r="D4" s="13"/>
      <c r="E4" s="13"/>
      <c r="F4" s="13"/>
      <c r="K4" s="12"/>
      <c r="M4" t="s">
        <v>102</v>
      </c>
      <c r="N4" s="25">
        <v>4.74228109440399E+19</v>
      </c>
    </row>
    <row r="5" spans="4:14" ht="30">
      <c r="D5" s="13"/>
      <c r="E5" s="13"/>
      <c r="F5" s="13"/>
      <c r="K5" s="12"/>
      <c r="M5" t="s">
        <v>103</v>
      </c>
      <c r="N5" s="25" t="s">
        <v>104</v>
      </c>
    </row>
    <row r="6" spans="4:14" ht="240">
      <c r="D6" s="13"/>
      <c r="E6" s="13"/>
      <c r="F6" s="13"/>
      <c r="K6" s="12"/>
      <c r="M6" t="s">
        <v>105</v>
      </c>
      <c r="N6" s="25" t="s">
        <v>106</v>
      </c>
    </row>
    <row r="7" spans="4:14" ht="15">
      <c r="D7" s="13"/>
      <c r="E7" s="13"/>
      <c r="F7" s="13"/>
      <c r="K7" s="12"/>
      <c r="M7" t="s">
        <v>107</v>
      </c>
      <c r="N7" s="25">
        <v>48650118.1</v>
      </c>
    </row>
    <row r="8" spans="4:14" ht="15">
      <c r="D8" s="13"/>
      <c r="E8" s="13"/>
      <c r="F8" s="13"/>
      <c r="K8" s="12"/>
      <c r="M8" t="s">
        <v>108</v>
      </c>
      <c r="N8" s="26">
        <v>40528.46398148148</v>
      </c>
    </row>
    <row r="9" spans="4:11" ht="15">
      <c r="D9" s="13"/>
      <c r="E9" s="13"/>
      <c r="F9" s="13"/>
      <c r="K9" s="12"/>
    </row>
    <row r="10" spans="4:11" ht="15">
      <c r="D10" s="13"/>
      <c r="E10" s="13"/>
      <c r="F10" s="13"/>
      <c r="K10" s="12"/>
    </row>
    <row r="11" spans="4:11" ht="15">
      <c r="D11" s="13"/>
      <c r="E11" s="13"/>
      <c r="F11" s="13"/>
      <c r="K11" s="12"/>
    </row>
    <row r="12" spans="4:11" ht="15">
      <c r="D12" s="13"/>
      <c r="E12" s="13"/>
      <c r="F12" s="13"/>
      <c r="K12" s="12"/>
    </row>
    <row r="13" spans="4:11" ht="15">
      <c r="D13" s="13"/>
      <c r="E13" s="13"/>
      <c r="F13" s="13"/>
      <c r="K13" s="12"/>
    </row>
    <row r="14" spans="4:11" ht="15">
      <c r="D14" s="13"/>
      <c r="E14" s="13"/>
      <c r="F14" s="13"/>
      <c r="K14" s="12"/>
    </row>
    <row r="15" spans="4:11" ht="15">
      <c r="D15" s="13"/>
      <c r="E15" s="13"/>
      <c r="F15" s="13"/>
      <c r="K15" s="12"/>
    </row>
    <row r="16" spans="4:11" ht="15">
      <c r="D16" s="13"/>
      <c r="E16" s="13"/>
      <c r="F16" s="13"/>
      <c r="K16" s="12"/>
    </row>
    <row r="17" spans="4:11" ht="15">
      <c r="D17" s="13"/>
      <c r="E17" s="13"/>
      <c r="F17" s="13"/>
      <c r="K17" s="12"/>
    </row>
    <row r="18" spans="4:11" ht="15">
      <c r="D18" s="13"/>
      <c r="E18" s="13"/>
      <c r="F18" s="13"/>
      <c r="K18" s="12"/>
    </row>
    <row r="19" spans="4:11" ht="15">
      <c r="D19" s="13"/>
      <c r="E19" s="13"/>
      <c r="F19" s="13"/>
      <c r="K19" s="12"/>
    </row>
    <row r="22" ht="15">
      <c r="B22" s="16" t="s">
        <v>90</v>
      </c>
    </row>
    <row r="23" ht="15">
      <c r="B23" s="16" t="s">
        <v>91</v>
      </c>
    </row>
    <row r="24" ht="15">
      <c r="B24" s="16" t="s">
        <v>92</v>
      </c>
    </row>
    <row r="25" ht="15">
      <c r="B25" s="16" t="s">
        <v>93</v>
      </c>
    </row>
    <row r="26" ht="15">
      <c r="B26" s="16" t="s">
        <v>94</v>
      </c>
    </row>
    <row r="27" ht="15">
      <c r="B27" s="16" t="s">
        <v>95</v>
      </c>
    </row>
    <row r="28" ht="15">
      <c r="B28" s="1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2010-10-27T06:26:20Z</cp:lastPrinted>
  <dcterms:created xsi:type="dcterms:W3CDTF">2010-07-14T04:16:13Z</dcterms:created>
  <dcterms:modified xsi:type="dcterms:W3CDTF">2010-12-21T04:44:09Z</dcterms:modified>
  <cp:category/>
  <cp:version/>
  <cp:contentType/>
  <cp:contentStatus/>
</cp:coreProperties>
</file>