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Энвиросакс и японские" sheetId="1" r:id="rId1"/>
  </sheets>
  <definedNames>
    <definedName name="_xlnm._FilterDatabase" localSheetId="0" hidden="1">'Энвиросакс и японские'!$A$16:$O$17</definedName>
  </definedNames>
  <calcPr fullCalcOnLoad="1" refMode="R1C1"/>
</workbook>
</file>

<file path=xl/sharedStrings.xml><?xml version="1.0" encoding="utf-8"?>
<sst xmlns="http://schemas.openxmlformats.org/spreadsheetml/2006/main" count="80" uniqueCount="48">
  <si>
    <t>Курс $+1р</t>
  </si>
  <si>
    <t>внутренний курс поставщика</t>
  </si>
  <si>
    <t>сумка в рядах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</si>
  <si>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</si>
  <si>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</si>
  <si>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</si>
  <si>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</si>
  <si>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</si>
  <si>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</si>
  <si>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</si>
  <si>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</si>
  <si>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</si>
  <si>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</si>
  <si>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</si>
  <si>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</si>
  <si>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оплата</t>
  </si>
  <si>
    <t>вид оплаты</t>
  </si>
  <si>
    <t>сумка путешественника</t>
  </si>
  <si>
    <t>с орг</t>
  </si>
  <si>
    <t>с орг и тр</t>
  </si>
  <si>
    <t>Сальдо</t>
  </si>
  <si>
    <t>ТР</t>
  </si>
  <si>
    <t>сумка серфера</t>
  </si>
  <si>
    <t>сумка графика без рядов</t>
  </si>
  <si>
    <t>сумка детская</t>
  </si>
  <si>
    <t xml:space="preserve">ANIMAL PLANET KIDS </t>
  </si>
  <si>
    <t>один ряд</t>
  </si>
  <si>
    <t>три ряда</t>
  </si>
  <si>
    <t>после темноты</t>
  </si>
  <si>
    <t>Пристрой</t>
  </si>
  <si>
    <r>
      <t>Ribulka</t>
    </r>
    <r>
      <rPr>
        <sz val="9"/>
        <color indexed="8"/>
        <rFont val="Verdana"/>
        <family val="2"/>
      </rPr>
      <t xml:space="preserve"> </t>
    </r>
  </si>
  <si>
    <t>минисумка</t>
  </si>
  <si>
    <t xml:space="preserve">mila-401 </t>
  </si>
  <si>
    <r>
      <t>ile</t>
    </r>
    <r>
      <rPr>
        <sz val="9"/>
        <color indexed="8"/>
        <rFont val="Verdana"/>
        <family val="2"/>
      </rPr>
      <t xml:space="preserve"> </t>
    </r>
  </si>
  <si>
    <t>роза</t>
  </si>
  <si>
    <t>два ряда</t>
  </si>
  <si>
    <t>саванна</t>
  </si>
  <si>
    <t>Нафаня</t>
  </si>
  <si>
    <t>пираты В18</t>
  </si>
  <si>
    <t>Оленюшка</t>
  </si>
  <si>
    <t>баклажан В18</t>
  </si>
  <si>
    <t>вингнат В4</t>
  </si>
  <si>
    <t>толстячок В7</t>
  </si>
  <si>
    <t>власть цветов В7</t>
  </si>
  <si>
    <t>сладость В15</t>
  </si>
  <si>
    <t>матрешка В16</t>
  </si>
  <si>
    <t>цирк В17</t>
  </si>
  <si>
    <t>машины В19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</si>
</sst>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00000000"/>
    <numFmt numFmtId="171" formatCode="0.0000"/>
    <numFmt numFmtId="172" formatCode="0.000000000000"/>
    <numFmt numFmtId="173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ourier New"/>
      <family val="3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ourier New"/>
      <family val="3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rgb="FFFF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0" xfId="0" applyNumberFormat="1" applyFont="1" applyAlignment="1">
      <alignment/>
    </xf>
    <xf numFmtId="0" fontId="23" fillId="0" borderId="10" xfId="0" applyFont="1" applyFill="1" applyBorder="1" applyAlignment="1">
      <alignment/>
    </xf>
    <xf numFmtId="0" fontId="47" fillId="0" borderId="0" xfId="0" applyFont="1" applyAlignment="1">
      <alignment/>
    </xf>
    <xf numFmtId="14" fontId="23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3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1" fontId="2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K41" sqref="K41"/>
    </sheetView>
  </sheetViews>
  <sheetFormatPr defaultColWidth="9.140625" defaultRowHeight="15"/>
  <cols>
    <col min="1" max="1" width="10.140625" style="1" customWidth="1"/>
    <col min="2" max="2" width="2.140625" style="1" customWidth="1"/>
    <col min="3" max="3" width="17.7109375" style="1" customWidth="1"/>
    <col min="4" max="4" width="12.00390625" style="4" customWidth="1"/>
    <col min="5" max="5" width="4.7109375" style="4" customWidth="1"/>
    <col min="6" max="6" width="7.28125" style="4" customWidth="1"/>
    <col min="7" max="7" width="3.7109375" style="4" customWidth="1"/>
    <col min="8" max="8" width="5.8515625" style="4" customWidth="1"/>
    <col min="9" max="10" width="5.8515625" style="1" customWidth="1"/>
    <col min="11" max="11" width="19.00390625" style="1" customWidth="1"/>
    <col min="12" max="12" width="6.57421875" style="6" customWidth="1"/>
    <col min="13" max="13" width="15.28125" style="1" hidden="1" customWidth="1"/>
    <col min="14" max="15" width="0" style="1" hidden="1" customWidth="1"/>
    <col min="16" max="16384" width="9.140625" style="1" customWidth="1"/>
  </cols>
  <sheetData>
    <row r="1" spans="1:12" ht="15">
      <c r="A1" s="12"/>
      <c r="C1" s="1" t="s">
        <v>21</v>
      </c>
      <c r="E1" s="4">
        <v>0.0187</v>
      </c>
      <c r="L1" s="11"/>
    </row>
    <row r="2" spans="1:9" ht="15">
      <c r="A2" s="14"/>
      <c r="C2" s="4" t="s">
        <v>0</v>
      </c>
      <c r="D2" s="4">
        <v>32.777</v>
      </c>
      <c r="F2" s="5" t="s">
        <v>1</v>
      </c>
      <c r="G2" s="5"/>
      <c r="H2" s="5"/>
      <c r="I2" s="5"/>
    </row>
    <row r="3" spans="2:12" s="2" customFormat="1" ht="12" hidden="1">
      <c r="B3" s="2" t="s">
        <v>2</v>
      </c>
      <c r="D3" s="7">
        <v>7.7</v>
      </c>
      <c r="E3" s="8">
        <f>$D$2</f>
        <v>32.777</v>
      </c>
      <c r="F3" s="8">
        <v>252.97</v>
      </c>
      <c r="G3" s="8"/>
      <c r="H3" s="8">
        <v>230.62</v>
      </c>
      <c r="I3" s="8">
        <f>F3*1.15</f>
        <v>290.91549999999995</v>
      </c>
      <c r="L3" s="9"/>
    </row>
    <row r="4" spans="2:12" s="2" customFormat="1" ht="12" hidden="1">
      <c r="B4" s="2" t="s">
        <v>23</v>
      </c>
      <c r="D4" s="7">
        <v>8.8</v>
      </c>
      <c r="E4" s="8">
        <f aca="true" t="shared" si="0" ref="E4:E14">$D$2</f>
        <v>32.777</v>
      </c>
      <c r="F4" s="8">
        <f>D4*E4</f>
        <v>288.43760000000003</v>
      </c>
      <c r="G4" s="8"/>
      <c r="H4" s="8"/>
      <c r="I4" s="8">
        <f>F4*1.15</f>
        <v>331.70324</v>
      </c>
      <c r="L4" s="9"/>
    </row>
    <row r="5" spans="2:12" s="2" customFormat="1" ht="12" hidden="1">
      <c r="B5" s="2" t="s">
        <v>24</v>
      </c>
      <c r="D5" s="7">
        <v>8.8</v>
      </c>
      <c r="E5" s="8">
        <f t="shared" si="0"/>
        <v>32.777</v>
      </c>
      <c r="F5" s="8">
        <f>D5*E5</f>
        <v>288.43760000000003</v>
      </c>
      <c r="G5" s="8"/>
      <c r="H5" s="8"/>
      <c r="I5" s="8">
        <f>F5*1.15</f>
        <v>331.70324</v>
      </c>
      <c r="L5" s="9"/>
    </row>
    <row r="6" spans="2:12" s="2" customFormat="1" ht="12" hidden="1">
      <c r="B6" s="2" t="s">
        <v>17</v>
      </c>
      <c r="D6" s="7">
        <v>7</v>
      </c>
      <c r="E6" s="8">
        <f t="shared" si="0"/>
        <v>32.777</v>
      </c>
      <c r="F6" s="8">
        <v>229.973</v>
      </c>
      <c r="G6" s="8"/>
      <c r="H6" s="7">
        <v>209.65</v>
      </c>
      <c r="I6" s="8">
        <f>F6*1.3</f>
        <v>298.9649</v>
      </c>
      <c r="K6" s="11"/>
      <c r="L6" s="13"/>
    </row>
    <row r="7" spans="2:12" s="2" customFormat="1" ht="12" hidden="1">
      <c r="B7" s="2" t="s">
        <v>22</v>
      </c>
      <c r="D7" s="7">
        <f>23/3</f>
        <v>7.666666666666667</v>
      </c>
      <c r="E7" s="8">
        <f t="shared" si="0"/>
        <v>32.777</v>
      </c>
      <c r="F7" s="8">
        <f>E7*D7</f>
        <v>251.29033333333336</v>
      </c>
      <c r="G7" s="8"/>
      <c r="H7" s="7"/>
      <c r="I7" s="8">
        <f>F7*1.3</f>
        <v>326.6774333333334</v>
      </c>
      <c r="L7" s="9"/>
    </row>
    <row r="8" spans="2:12" s="2" customFormat="1" ht="12" hidden="1">
      <c r="B8" s="2" t="s">
        <v>3</v>
      </c>
      <c r="D8" s="7">
        <v>24.95</v>
      </c>
      <c r="E8" s="8">
        <f t="shared" si="0"/>
        <v>32.777</v>
      </c>
      <c r="F8" s="8">
        <f aca="true" t="shared" si="1" ref="F8:F13">E8*D8</f>
        <v>817.78615</v>
      </c>
      <c r="G8" s="8"/>
      <c r="H8" s="8"/>
      <c r="I8" s="8">
        <f>F8*1.1</f>
        <v>899.5647650000001</v>
      </c>
      <c r="L8" s="9"/>
    </row>
    <row r="9" spans="2:12" s="2" customFormat="1" ht="12" hidden="1">
      <c r="B9" s="2" t="s">
        <v>4</v>
      </c>
      <c r="D9" s="7">
        <v>11</v>
      </c>
      <c r="E9" s="8">
        <f t="shared" si="0"/>
        <v>32.777</v>
      </c>
      <c r="F9" s="8">
        <f t="shared" si="1"/>
        <v>360.547</v>
      </c>
      <c r="G9" s="8"/>
      <c r="H9" s="8"/>
      <c r="I9" s="8">
        <f aca="true" t="shared" si="2" ref="I9:I14">F9*1.15</f>
        <v>414.62905</v>
      </c>
      <c r="L9" s="9"/>
    </row>
    <row r="10" spans="2:12" s="2" customFormat="1" ht="12" hidden="1">
      <c r="B10" s="2" t="s">
        <v>5</v>
      </c>
      <c r="D10" s="7">
        <v>13.5</v>
      </c>
      <c r="E10" s="8">
        <f t="shared" si="0"/>
        <v>32.777</v>
      </c>
      <c r="F10" s="8">
        <v>443.52</v>
      </c>
      <c r="G10" s="8"/>
      <c r="H10" s="8"/>
      <c r="I10" s="8">
        <f t="shared" si="2"/>
        <v>510.04799999999994</v>
      </c>
      <c r="L10" s="9"/>
    </row>
    <row r="11" spans="2:12" s="2" customFormat="1" ht="12" hidden="1">
      <c r="B11" s="2" t="s">
        <v>6</v>
      </c>
      <c r="D11" s="7">
        <v>5.5</v>
      </c>
      <c r="E11" s="8">
        <f t="shared" si="0"/>
        <v>32.777</v>
      </c>
      <c r="F11" s="8">
        <f t="shared" si="1"/>
        <v>180.2735</v>
      </c>
      <c r="G11" s="8"/>
      <c r="H11" s="8"/>
      <c r="I11" s="8">
        <f t="shared" si="2"/>
        <v>207.314525</v>
      </c>
      <c r="L11" s="9"/>
    </row>
    <row r="12" spans="2:12" s="2" customFormat="1" ht="12" hidden="1">
      <c r="B12" s="2" t="s">
        <v>7</v>
      </c>
      <c r="D12" s="7">
        <v>6</v>
      </c>
      <c r="E12" s="8">
        <f t="shared" si="0"/>
        <v>32.777</v>
      </c>
      <c r="F12" s="8">
        <f>D12*E12</f>
        <v>196.662</v>
      </c>
      <c r="G12" s="8"/>
      <c r="H12" s="8"/>
      <c r="I12" s="8">
        <f t="shared" si="2"/>
        <v>226.16129999999998</v>
      </c>
      <c r="L12" s="9"/>
    </row>
    <row r="13" spans="2:12" s="2" customFormat="1" ht="12" hidden="1">
      <c r="B13" s="2" t="s">
        <v>8</v>
      </c>
      <c r="D13" s="7">
        <v>1.95</v>
      </c>
      <c r="E13" s="8">
        <f t="shared" si="0"/>
        <v>32.777</v>
      </c>
      <c r="F13" s="8">
        <f t="shared" si="1"/>
        <v>63.91515</v>
      </c>
      <c r="G13" s="8"/>
      <c r="H13" s="8"/>
      <c r="I13" s="8">
        <f t="shared" si="2"/>
        <v>73.5024225</v>
      </c>
      <c r="L13" s="9"/>
    </row>
    <row r="14" spans="2:12" s="2" customFormat="1" ht="12" hidden="1">
      <c r="B14" s="2" t="s">
        <v>25</v>
      </c>
      <c r="D14" s="7">
        <v>9</v>
      </c>
      <c r="E14" s="8">
        <f t="shared" si="0"/>
        <v>32.777</v>
      </c>
      <c r="F14" s="8">
        <v>295.68</v>
      </c>
      <c r="G14" s="8"/>
      <c r="H14" s="8"/>
      <c r="I14" s="8">
        <f t="shared" si="2"/>
        <v>340.032</v>
      </c>
      <c r="L14" s="9"/>
    </row>
    <row r="15" spans="4:12" s="2" customFormat="1" ht="12">
      <c r="D15" s="7"/>
      <c r="E15" s="8"/>
      <c r="F15" s="8"/>
      <c r="G15" s="8"/>
      <c r="H15" s="8"/>
      <c r="I15" s="8"/>
      <c r="K15" s="11"/>
      <c r="L15" s="9"/>
    </row>
    <row r="16" spans="1:12" ht="15">
      <c r="A16" s="1" t="s">
        <v>9</v>
      </c>
      <c r="B16" s="1" t="s">
        <v>10</v>
      </c>
      <c r="C16" s="1" t="s">
        <v>11</v>
      </c>
      <c r="D16" s="4" t="s">
        <v>12</v>
      </c>
      <c r="E16" s="4" t="s">
        <v>13</v>
      </c>
      <c r="F16" s="5" t="s">
        <v>14</v>
      </c>
      <c r="G16" s="5" t="s">
        <v>21</v>
      </c>
      <c r="H16" s="3" t="s">
        <v>18</v>
      </c>
      <c r="I16" s="3" t="s">
        <v>19</v>
      </c>
      <c r="J16" s="1" t="s">
        <v>15</v>
      </c>
      <c r="K16" s="1" t="s">
        <v>16</v>
      </c>
      <c r="L16" s="6" t="s">
        <v>20</v>
      </c>
    </row>
    <row r="17" spans="1:13" ht="15">
      <c r="A17" s="17" t="s">
        <v>33</v>
      </c>
      <c r="C17" s="2" t="s">
        <v>22</v>
      </c>
      <c r="D17" s="4" t="s">
        <v>26</v>
      </c>
      <c r="E17" s="4">
        <v>3</v>
      </c>
      <c r="F17" s="4">
        <v>160</v>
      </c>
      <c r="G17" s="6">
        <f>E17*F17*$E$1</f>
        <v>8.976</v>
      </c>
      <c r="H17" s="6">
        <f>F17*E17*1.15</f>
        <v>552</v>
      </c>
      <c r="I17" s="6">
        <f>H17+G17</f>
        <v>560.976</v>
      </c>
      <c r="M17" s="15">
        <f>E17*F17</f>
        <v>480</v>
      </c>
    </row>
    <row r="18" spans="1:12" ht="15">
      <c r="A18" s="19"/>
      <c r="B18" s="16"/>
      <c r="C18" s="16"/>
      <c r="D18" s="10"/>
      <c r="E18" s="10"/>
      <c r="F18" s="10"/>
      <c r="G18" s="20"/>
      <c r="H18" s="20"/>
      <c r="I18" s="20">
        <f>SUM(I17:I17)</f>
        <v>560.976</v>
      </c>
      <c r="J18" s="16"/>
      <c r="K18" s="16"/>
      <c r="L18" s="20">
        <f>J18-I18</f>
        <v>-560.976</v>
      </c>
    </row>
    <row r="19" spans="1:9" ht="15">
      <c r="A19" s="17" t="s">
        <v>32</v>
      </c>
      <c r="C19" s="2" t="s">
        <v>22</v>
      </c>
      <c r="D19" s="4" t="s">
        <v>26</v>
      </c>
      <c r="E19" s="4">
        <v>3</v>
      </c>
      <c r="F19" s="4">
        <v>160</v>
      </c>
      <c r="G19" s="6">
        <f>E19*F19*$E$1</f>
        <v>8.976</v>
      </c>
      <c r="H19" s="6">
        <f>F19*E19*1.15</f>
        <v>552</v>
      </c>
      <c r="I19" s="6">
        <f>H19+G19</f>
        <v>560.976</v>
      </c>
    </row>
    <row r="20" spans="1:9" ht="15">
      <c r="A20" s="17" t="s">
        <v>32</v>
      </c>
      <c r="C20" s="1" t="s">
        <v>34</v>
      </c>
      <c r="D20" s="4" t="s">
        <v>35</v>
      </c>
      <c r="E20" s="4">
        <v>10</v>
      </c>
      <c r="F20" s="4">
        <v>160</v>
      </c>
      <c r="G20" s="6">
        <f>E20*F20*$E$1</f>
        <v>29.92</v>
      </c>
      <c r="H20" s="6">
        <f>F20*E20*1.15</f>
        <v>1839.9999999999998</v>
      </c>
      <c r="I20" s="6">
        <f>H20+G20</f>
        <v>1869.9199999999998</v>
      </c>
    </row>
    <row r="21" spans="1:9" ht="15">
      <c r="A21" s="17" t="s">
        <v>32</v>
      </c>
      <c r="C21" s="1" t="s">
        <v>36</v>
      </c>
      <c r="D21" s="4" t="s">
        <v>35</v>
      </c>
      <c r="E21" s="4">
        <v>10</v>
      </c>
      <c r="F21" s="4">
        <v>160</v>
      </c>
      <c r="G21" s="6">
        <f>E21*F21*$E$1</f>
        <v>29.92</v>
      </c>
      <c r="H21" s="6">
        <f>F21*E21*1.15</f>
        <v>1839.9999999999998</v>
      </c>
      <c r="I21" s="6">
        <f>H21+G21</f>
        <v>1869.9199999999998</v>
      </c>
    </row>
    <row r="22" spans="1:12" ht="15">
      <c r="A22" s="19"/>
      <c r="B22" s="16"/>
      <c r="C22" s="16"/>
      <c r="D22" s="10"/>
      <c r="E22" s="10"/>
      <c r="F22" s="10"/>
      <c r="G22" s="20"/>
      <c r="H22" s="20"/>
      <c r="I22" s="20">
        <f>SUM(I19:I21)</f>
        <v>4300.816</v>
      </c>
      <c r="J22" s="16"/>
      <c r="K22" s="16"/>
      <c r="L22" s="20">
        <f>J22-I22</f>
        <v>-4300.816</v>
      </c>
    </row>
    <row r="23" spans="1:9" ht="15">
      <c r="A23" s="17" t="s">
        <v>30</v>
      </c>
      <c r="C23" s="1" t="s">
        <v>31</v>
      </c>
      <c r="D23" s="4">
        <v>2</v>
      </c>
      <c r="E23" s="4">
        <v>1</v>
      </c>
      <c r="F23" s="5">
        <f>$F$12</f>
        <v>196.662</v>
      </c>
      <c r="G23" s="6">
        <f>E23*F23*$E$1</f>
        <v>3.6775794000000004</v>
      </c>
      <c r="H23" s="6">
        <f>F23*E23*1.15</f>
        <v>226.16129999999998</v>
      </c>
      <c r="I23" s="6">
        <f>H23+G23</f>
        <v>229.8388794</v>
      </c>
    </row>
    <row r="24" spans="1:9" ht="15">
      <c r="A24" s="17" t="s">
        <v>30</v>
      </c>
      <c r="C24" s="1" t="s">
        <v>28</v>
      </c>
      <c r="D24" s="4" t="s">
        <v>26</v>
      </c>
      <c r="E24" s="4">
        <v>5</v>
      </c>
      <c r="F24" s="4">
        <v>160</v>
      </c>
      <c r="G24" s="6">
        <f>E24*F24*$E$1</f>
        <v>14.96</v>
      </c>
      <c r="H24" s="6">
        <f>F24*E24*1.15</f>
        <v>919.9999999999999</v>
      </c>
      <c r="I24" s="6">
        <f>H24+G24</f>
        <v>934.9599999999999</v>
      </c>
    </row>
    <row r="25" spans="1:9" ht="15">
      <c r="A25" s="17" t="s">
        <v>30</v>
      </c>
      <c r="C25" s="1" t="s">
        <v>38</v>
      </c>
      <c r="E25" s="4">
        <v>1</v>
      </c>
      <c r="F25" s="5">
        <f>$F$5</f>
        <v>288.43760000000003</v>
      </c>
      <c r="G25" s="6">
        <f>E25*F25*$E$1</f>
        <v>5.393783120000001</v>
      </c>
      <c r="H25" s="6">
        <f>F25*E25*1.15</f>
        <v>331.70324</v>
      </c>
      <c r="I25" s="6">
        <f>H25+G25</f>
        <v>337.09702312</v>
      </c>
    </row>
    <row r="26" spans="1:12" ht="15">
      <c r="A26" s="19"/>
      <c r="B26" s="16"/>
      <c r="C26" s="16"/>
      <c r="D26" s="10"/>
      <c r="E26" s="10"/>
      <c r="F26" s="10"/>
      <c r="G26" s="20"/>
      <c r="H26" s="20"/>
      <c r="I26" s="20">
        <f>SUM(I23:I25)</f>
        <v>1501.8959025199997</v>
      </c>
      <c r="J26" s="16"/>
      <c r="K26" s="16"/>
      <c r="L26" s="20">
        <f>J26-I26</f>
        <v>-1501.8959025199997</v>
      </c>
    </row>
    <row r="27" spans="1:9" ht="15">
      <c r="A27" s="18" t="s">
        <v>37</v>
      </c>
      <c r="C27" s="1" t="s">
        <v>28</v>
      </c>
      <c r="D27" s="4" t="s">
        <v>26</v>
      </c>
      <c r="E27" s="4">
        <v>5</v>
      </c>
      <c r="F27" s="4">
        <v>160</v>
      </c>
      <c r="G27" s="6">
        <f>E27*F27*$E$1</f>
        <v>14.96</v>
      </c>
      <c r="H27" s="6">
        <f>F27*E27*1.15</f>
        <v>919.9999999999999</v>
      </c>
      <c r="I27" s="6">
        <f>H27+G27</f>
        <v>934.9599999999999</v>
      </c>
    </row>
    <row r="28" spans="1:9" ht="15">
      <c r="A28" s="18" t="s">
        <v>37</v>
      </c>
      <c r="C28" s="1" t="s">
        <v>36</v>
      </c>
      <c r="D28" s="4" t="s">
        <v>26</v>
      </c>
      <c r="E28" s="4">
        <v>5</v>
      </c>
      <c r="F28" s="4">
        <v>160</v>
      </c>
      <c r="G28" s="6">
        <f>E28*F28*$E$1</f>
        <v>14.96</v>
      </c>
      <c r="H28" s="6">
        <f>F28*E28*1.15</f>
        <v>919.9999999999999</v>
      </c>
      <c r="I28" s="6">
        <f>H28+G28</f>
        <v>934.9599999999999</v>
      </c>
    </row>
    <row r="29" spans="1:12" ht="15">
      <c r="A29" s="19"/>
      <c r="B29" s="16"/>
      <c r="C29" s="16"/>
      <c r="D29" s="10"/>
      <c r="E29" s="10"/>
      <c r="F29" s="10"/>
      <c r="G29" s="20"/>
      <c r="H29" s="20"/>
      <c r="I29" s="20">
        <f>SUM(I27:I28)</f>
        <v>1869.9199999999998</v>
      </c>
      <c r="J29" s="16"/>
      <c r="K29" s="16"/>
      <c r="L29" s="20">
        <f>J29-I29</f>
        <v>-1869.9199999999998</v>
      </c>
    </row>
    <row r="30" spans="1:9" ht="15">
      <c r="A30" s="18" t="s">
        <v>39</v>
      </c>
      <c r="C30" s="1" t="s">
        <v>40</v>
      </c>
      <c r="E30" s="4">
        <v>1</v>
      </c>
      <c r="F30" s="5">
        <f>$F$4</f>
        <v>288.43760000000003</v>
      </c>
      <c r="G30" s="6">
        <f>E30*F30*$E$1</f>
        <v>5.393783120000001</v>
      </c>
      <c r="H30" s="6">
        <f>F30*E30*1.15</f>
        <v>331.70324</v>
      </c>
      <c r="I30" s="6">
        <f>H30+G30</f>
        <v>337.09702312</v>
      </c>
    </row>
    <row r="31" spans="1:12" ht="15">
      <c r="A31" s="19"/>
      <c r="B31" s="16"/>
      <c r="C31" s="16"/>
      <c r="D31" s="10"/>
      <c r="E31" s="10"/>
      <c r="F31" s="10"/>
      <c r="G31" s="20"/>
      <c r="H31" s="20"/>
      <c r="I31" s="20">
        <f>SUM(I30:I30)</f>
        <v>337.09702312</v>
      </c>
      <c r="J31" s="16"/>
      <c r="K31" s="16"/>
      <c r="L31" s="20">
        <f>J31-I31</f>
        <v>-337.09702312</v>
      </c>
    </row>
    <row r="32" spans="1:9" ht="15">
      <c r="A32" s="1" t="s">
        <v>29</v>
      </c>
      <c r="C32" s="1" t="s">
        <v>41</v>
      </c>
      <c r="E32" s="4">
        <v>2</v>
      </c>
      <c r="F32" s="5">
        <f>$F$5</f>
        <v>288.43760000000003</v>
      </c>
      <c r="G32" s="6">
        <f>E32*F32*$E$1</f>
        <v>10.787566240000002</v>
      </c>
      <c r="H32" s="6">
        <f>F32*E32*1.15</f>
        <v>663.40648</v>
      </c>
      <c r="I32" s="6">
        <f>H32+G32</f>
        <v>674.19404624</v>
      </c>
    </row>
    <row r="33" spans="1:9" ht="15">
      <c r="A33" s="1" t="s">
        <v>29</v>
      </c>
      <c r="C33" s="1" t="s">
        <v>42</v>
      </c>
      <c r="E33" s="4">
        <v>2</v>
      </c>
      <c r="F33" s="5">
        <f>$F$5</f>
        <v>288.43760000000003</v>
      </c>
      <c r="G33" s="6">
        <f>E33*F33*$E$1</f>
        <v>10.787566240000002</v>
      </c>
      <c r="H33" s="6">
        <f>F33*E33*1.15</f>
        <v>663.40648</v>
      </c>
      <c r="I33" s="6">
        <f>H33+G33</f>
        <v>674.19404624</v>
      </c>
    </row>
    <row r="34" spans="1:9" ht="15">
      <c r="A34" s="1" t="s">
        <v>29</v>
      </c>
      <c r="C34" s="1" t="s">
        <v>43</v>
      </c>
      <c r="E34" s="4">
        <v>2</v>
      </c>
      <c r="F34" s="5">
        <f>$F$5</f>
        <v>288.43760000000003</v>
      </c>
      <c r="G34" s="6">
        <f>E34*F34*$E$1</f>
        <v>10.787566240000002</v>
      </c>
      <c r="H34" s="6">
        <f>F34*E34*1.15</f>
        <v>663.40648</v>
      </c>
      <c r="I34" s="6">
        <f>H34+G34</f>
        <v>674.19404624</v>
      </c>
    </row>
    <row r="35" spans="1:9" ht="15">
      <c r="A35" s="1" t="s">
        <v>29</v>
      </c>
      <c r="C35" s="1" t="s">
        <v>44</v>
      </c>
      <c r="E35" s="4">
        <v>1</v>
      </c>
      <c r="F35" s="5">
        <f>$F$5</f>
        <v>288.43760000000003</v>
      </c>
      <c r="G35" s="6">
        <f>E35*F35*$E$1</f>
        <v>5.393783120000001</v>
      </c>
      <c r="H35" s="6">
        <f>F35*E35*1.15</f>
        <v>331.70324</v>
      </c>
      <c r="I35" s="6">
        <f>H35+G35</f>
        <v>337.09702312</v>
      </c>
    </row>
    <row r="36" spans="1:9" ht="15">
      <c r="A36" s="1" t="s">
        <v>29</v>
      </c>
      <c r="C36" s="1" t="s">
        <v>45</v>
      </c>
      <c r="E36" s="4">
        <v>1</v>
      </c>
      <c r="F36" s="5">
        <f>$F$5</f>
        <v>288.43760000000003</v>
      </c>
      <c r="G36" s="6">
        <f>E36*F36*$E$1</f>
        <v>5.393783120000001</v>
      </c>
      <c r="H36" s="6">
        <f>F36*E36*1.15</f>
        <v>331.70324</v>
      </c>
      <c r="I36" s="6">
        <f>H36+G36</f>
        <v>337.09702312</v>
      </c>
    </row>
    <row r="37" spans="1:9" ht="15">
      <c r="A37" s="1" t="s">
        <v>29</v>
      </c>
      <c r="C37" s="1" t="s">
        <v>46</v>
      </c>
      <c r="E37" s="4">
        <v>1</v>
      </c>
      <c r="F37" s="5">
        <f>$F$5</f>
        <v>288.43760000000003</v>
      </c>
      <c r="G37" s="6">
        <f>E37*F37*$E$1</f>
        <v>5.393783120000001</v>
      </c>
      <c r="H37" s="6">
        <f>F37*E37*1.15</f>
        <v>331.70324</v>
      </c>
      <c r="I37" s="6">
        <f>H37+G37</f>
        <v>337.09702312</v>
      </c>
    </row>
    <row r="38" spans="1:9" ht="15">
      <c r="A38" s="1" t="s">
        <v>29</v>
      </c>
      <c r="C38" s="1" t="s">
        <v>47</v>
      </c>
      <c r="E38" s="4">
        <v>1</v>
      </c>
      <c r="F38" s="5">
        <f>$F$5</f>
        <v>288.43760000000003</v>
      </c>
      <c r="G38" s="6">
        <f>E38*F38*$E$1</f>
        <v>5.393783120000001</v>
      </c>
      <c r="H38" s="6">
        <f>F38*E38*1.15</f>
        <v>331.70324</v>
      </c>
      <c r="I38" s="6">
        <f>H38+G38</f>
        <v>337.09702312</v>
      </c>
    </row>
    <row r="39" spans="1:9" ht="15">
      <c r="A39" s="1" t="s">
        <v>29</v>
      </c>
      <c r="C39" s="1" t="s">
        <v>36</v>
      </c>
      <c r="D39" s="4" t="s">
        <v>27</v>
      </c>
      <c r="E39" s="4">
        <v>15</v>
      </c>
      <c r="F39" s="4">
        <v>160</v>
      </c>
      <c r="G39" s="6">
        <f>E39*F39*$E$1</f>
        <v>44.88</v>
      </c>
      <c r="H39" s="6">
        <f>F39*E39*1.15</f>
        <v>2760</v>
      </c>
      <c r="I39" s="6">
        <f>H39+G39</f>
        <v>2804.88</v>
      </c>
    </row>
    <row r="40" spans="1:9" ht="15">
      <c r="A40" s="1" t="s">
        <v>29</v>
      </c>
      <c r="C40" s="1" t="s">
        <v>34</v>
      </c>
      <c r="D40" s="4" t="s">
        <v>27</v>
      </c>
      <c r="E40" s="4">
        <v>15</v>
      </c>
      <c r="F40" s="4">
        <v>160</v>
      </c>
      <c r="G40" s="6">
        <f>E40*F40*$E$1</f>
        <v>44.88</v>
      </c>
      <c r="H40" s="6">
        <f>F40*E40*1.15</f>
        <v>2760</v>
      </c>
      <c r="I40" s="6">
        <f>H40+G40</f>
        <v>2804.88</v>
      </c>
    </row>
    <row r="41" spans="1:9" ht="15">
      <c r="A41" s="1" t="s">
        <v>29</v>
      </c>
      <c r="C41" s="1" t="s">
        <v>28</v>
      </c>
      <c r="D41" s="4" t="s">
        <v>27</v>
      </c>
      <c r="E41" s="4">
        <v>15</v>
      </c>
      <c r="F41" s="4">
        <v>160</v>
      </c>
      <c r="G41" s="6">
        <f>E41*F41*$E$1</f>
        <v>44.88</v>
      </c>
      <c r="H41" s="6">
        <f>F41*E41*1.15</f>
        <v>2760</v>
      </c>
      <c r="I41" s="6">
        <f>H41+G41</f>
        <v>2804.88</v>
      </c>
    </row>
    <row r="42" spans="1:9" ht="15">
      <c r="A42" s="1" t="s">
        <v>29</v>
      </c>
      <c r="C42" s="2" t="s">
        <v>22</v>
      </c>
      <c r="D42" s="4" t="s">
        <v>35</v>
      </c>
      <c r="E42" s="4">
        <v>6</v>
      </c>
      <c r="F42" s="4">
        <v>160</v>
      </c>
      <c r="G42" s="6">
        <f>E42*F42*$E$1</f>
        <v>17.952</v>
      </c>
      <c r="H42" s="6">
        <f>F42*E42*1.15</f>
        <v>1104</v>
      </c>
      <c r="I42" s="6">
        <f>H42+G42</f>
        <v>1121.952</v>
      </c>
    </row>
    <row r="43" spans="1:12" ht="15">
      <c r="A43" s="19"/>
      <c r="B43" s="16"/>
      <c r="C43" s="16"/>
      <c r="D43" s="10"/>
      <c r="E43" s="10"/>
      <c r="F43" s="10"/>
      <c r="G43" s="20"/>
      <c r="H43" s="20"/>
      <c r="I43" s="20">
        <f>SUM(I32:I42)</f>
        <v>12907.5622312</v>
      </c>
      <c r="J43" s="16"/>
      <c r="K43" s="20"/>
      <c r="L43" s="20">
        <f>J43-I43</f>
        <v>-12907.5622312</v>
      </c>
    </row>
    <row r="44" spans="7:9" ht="15">
      <c r="G44" s="6"/>
      <c r="I44" s="6"/>
    </row>
  </sheetData>
  <sheetProtection/>
  <autoFilter ref="A16:O17"/>
  <printOptions/>
  <pageMargins left="0.24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2012-04-11T16:18:24Z</cp:lastPrinted>
  <dcterms:created xsi:type="dcterms:W3CDTF">2010-07-14T04:16:13Z</dcterms:created>
  <dcterms:modified xsi:type="dcterms:W3CDTF">2012-09-12T16:18:58Z</dcterms:modified>
  <cp:category/>
  <cp:version/>
  <cp:contentType/>
  <cp:contentStatus/>
</cp:coreProperties>
</file>