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</sheets>
  <definedNames>
    <definedName name="_xlnm._FilterDatabase" localSheetId="0" hidden="1">'Энвиросакс и японские'!$A$15:$N$17</definedName>
  </definedNames>
  <calcPr fullCalcOnLoad="1" refMode="R1C1"/>
</workbook>
</file>

<file path=xl/sharedStrings.xml><?xml version="1.0" encoding="utf-8"?>
<sst xmlns="http://schemas.openxmlformats.org/spreadsheetml/2006/main" count="75" uniqueCount="39">
  <si>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</si>
  <si>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</si>
  <si>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</si>
  <si>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</si>
  <si>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</si>
  <si>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</si>
  <si>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</si>
  <si>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</si>
  <si>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</si>
  <si>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</si>
  <si>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</si>
  <si>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</si>
  <si>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</si>
  <si>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</si>
  <si>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</si>
  <si>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</si>
  <si>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</si>
  <si>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с орг</t>
  </si>
  <si>
    <t>с орг и тр</t>
  </si>
  <si>
    <t>Сальдо</t>
  </si>
  <si>
    <t>ТР</t>
  </si>
  <si>
    <t>сумка серфера</t>
  </si>
  <si>
    <t>сумка графика без рядов</t>
  </si>
  <si>
    <t>сумка детская</t>
  </si>
  <si>
    <t>Сосенка</t>
  </si>
  <si>
    <t>Aika</t>
  </si>
  <si>
    <t>роза</t>
  </si>
  <si>
    <t>Пристрой</t>
  </si>
  <si>
    <t>слинг</t>
  </si>
  <si>
    <t>Kostumersha</t>
  </si>
  <si>
    <t>ряд</t>
  </si>
  <si>
    <t>Rita26</t>
  </si>
  <si>
    <t>после темноты</t>
  </si>
  <si>
    <t xml:space="preserve">mila-401 </t>
  </si>
  <si>
    <t>саванн</t>
  </si>
  <si>
    <t>номанд</t>
  </si>
  <si>
    <t>2 ряда</t>
  </si>
  <si>
    <t>Единица</t>
  </si>
  <si>
    <t>nadrugoiplanete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</si>
</sst>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0" fontId="44" fillId="0" borderId="0" xfId="0" applyFont="1" applyAlignment="1">
      <alignment/>
    </xf>
    <xf numFmtId="14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3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P39" sqref="P39"/>
    </sheetView>
  </sheetViews>
  <sheetFormatPr defaultColWidth="9.140625" defaultRowHeight="15"/>
  <cols>
    <col min="1" max="1" width="15.7109375" style="1" customWidth="1"/>
    <col min="2" max="2" width="2.140625" style="1" customWidth="1"/>
    <col min="3" max="3" width="17.710937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6.57421875" style="6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2"/>
      <c r="C1" s="1" t="s">
        <v>20</v>
      </c>
      <c r="E1" s="4">
        <v>0.0265</v>
      </c>
      <c r="K1" s="11"/>
    </row>
    <row r="2" spans="1:9" ht="15">
      <c r="A2" s="14"/>
      <c r="C2" s="4" t="s">
        <v>0</v>
      </c>
      <c r="D2" s="4">
        <v>33.59</v>
      </c>
      <c r="F2" s="5" t="s">
        <v>1</v>
      </c>
      <c r="G2" s="5"/>
      <c r="H2" s="5"/>
      <c r="I2" s="5"/>
    </row>
    <row r="3" spans="2:11" s="2" customFormat="1" ht="12" hidden="1">
      <c r="B3" s="2" t="s">
        <v>2</v>
      </c>
      <c r="D3" s="7">
        <v>7.3</v>
      </c>
      <c r="E3" s="8">
        <f>$D$2</f>
        <v>33.59</v>
      </c>
      <c r="F3" s="8">
        <v>249.42</v>
      </c>
      <c r="G3" s="8"/>
      <c r="H3" s="8">
        <v>230.62</v>
      </c>
      <c r="I3" s="8">
        <f>F3*1.15</f>
        <v>286.83299999999997</v>
      </c>
      <c r="K3" s="9"/>
    </row>
    <row r="4" spans="2:11" s="2" customFormat="1" ht="12" hidden="1">
      <c r="B4" s="2" t="s">
        <v>22</v>
      </c>
      <c r="D4" s="7">
        <v>8.3</v>
      </c>
      <c r="E4" s="8">
        <f aca="true" t="shared" si="0" ref="E4:E13">$D$2</f>
        <v>33.59</v>
      </c>
      <c r="F4" s="8">
        <f>D4*E4</f>
        <v>278.797</v>
      </c>
      <c r="G4" s="8"/>
      <c r="H4" s="8"/>
      <c r="I4" s="8">
        <f>F4*1.15</f>
        <v>320.61655</v>
      </c>
      <c r="K4" s="9"/>
    </row>
    <row r="5" spans="2:11" s="2" customFormat="1" ht="12" hidden="1">
      <c r="B5" s="2" t="s">
        <v>23</v>
      </c>
      <c r="D5" s="7">
        <v>8.8</v>
      </c>
      <c r="E5" s="8">
        <f t="shared" si="0"/>
        <v>33.59</v>
      </c>
      <c r="F5" s="8">
        <v>285.05</v>
      </c>
      <c r="G5" s="8"/>
      <c r="H5" s="8"/>
      <c r="I5" s="8">
        <f>F5*1.15</f>
        <v>327.8075</v>
      </c>
      <c r="K5" s="9"/>
    </row>
    <row r="6" spans="2:11" s="2" customFormat="1" ht="12" hidden="1">
      <c r="B6" s="2" t="s">
        <v>16</v>
      </c>
      <c r="D6" s="7">
        <v>7</v>
      </c>
      <c r="E6" s="8">
        <f t="shared" si="0"/>
        <v>33.59</v>
      </c>
      <c r="F6" s="8">
        <v>226.74</v>
      </c>
      <c r="G6" s="8"/>
      <c r="H6" s="7">
        <v>209.65</v>
      </c>
      <c r="I6" s="8">
        <f>F6*1.3</f>
        <v>294.762</v>
      </c>
      <c r="K6" s="13"/>
    </row>
    <row r="7" spans="2:11" s="2" customFormat="1" ht="12" hidden="1">
      <c r="B7" s="2" t="s">
        <v>21</v>
      </c>
      <c r="D7" s="7">
        <v>9.3</v>
      </c>
      <c r="E7" s="8">
        <f t="shared" si="0"/>
        <v>33.59</v>
      </c>
      <c r="F7" s="8">
        <f>E7*D7</f>
        <v>312.38700000000006</v>
      </c>
      <c r="G7" s="8"/>
      <c r="H7" s="7"/>
      <c r="I7" s="8">
        <f>F7*1.3</f>
        <v>406.1031000000001</v>
      </c>
      <c r="K7" s="9"/>
    </row>
    <row r="8" spans="2:11" s="2" customFormat="1" ht="12" hidden="1">
      <c r="B8" s="2" t="s">
        <v>3</v>
      </c>
      <c r="D8" s="7">
        <v>24.95</v>
      </c>
      <c r="E8" s="8">
        <f t="shared" si="0"/>
        <v>33.59</v>
      </c>
      <c r="F8" s="8">
        <f aca="true" t="shared" si="1" ref="F8:F13">E8*D8</f>
        <v>838.0705</v>
      </c>
      <c r="G8" s="8"/>
      <c r="H8" s="8"/>
      <c r="I8" s="8">
        <f>F8*1.1</f>
        <v>921.8775500000002</v>
      </c>
      <c r="K8" s="9"/>
    </row>
    <row r="9" spans="2:11" s="2" customFormat="1" ht="12" hidden="1">
      <c r="B9" s="2" t="s">
        <v>4</v>
      </c>
      <c r="D9" s="7">
        <v>10.95</v>
      </c>
      <c r="E9" s="8">
        <f t="shared" si="0"/>
        <v>33.59</v>
      </c>
      <c r="F9" s="8">
        <f t="shared" si="1"/>
        <v>367.8105</v>
      </c>
      <c r="G9" s="8"/>
      <c r="H9" s="8"/>
      <c r="I9" s="8">
        <f>F9*1.15</f>
        <v>422.98207499999995</v>
      </c>
      <c r="K9" s="9"/>
    </row>
    <row r="10" spans="2:11" s="2" customFormat="1" ht="12" hidden="1">
      <c r="B10" s="2" t="s">
        <v>5</v>
      </c>
      <c r="D10" s="7">
        <v>13.95</v>
      </c>
      <c r="E10" s="8">
        <f t="shared" si="0"/>
        <v>33.59</v>
      </c>
      <c r="F10" s="8">
        <v>468.53</v>
      </c>
      <c r="G10" s="8"/>
      <c r="H10" s="8"/>
      <c r="I10" s="8">
        <f>F10*1.15</f>
        <v>538.8095</v>
      </c>
      <c r="K10" s="9"/>
    </row>
    <row r="11" spans="2:11" s="2" customFormat="1" ht="12" hidden="1">
      <c r="B11" s="2" t="s">
        <v>6</v>
      </c>
      <c r="D11" s="7">
        <v>5.5</v>
      </c>
      <c r="E11" s="8">
        <f t="shared" si="0"/>
        <v>33.59</v>
      </c>
      <c r="F11" s="8">
        <f t="shared" si="1"/>
        <v>184.745</v>
      </c>
      <c r="G11" s="8"/>
      <c r="H11" s="8"/>
      <c r="I11" s="8">
        <f>F11*1.15</f>
        <v>212.45675</v>
      </c>
      <c r="K11" s="9"/>
    </row>
    <row r="12" spans="2:11" s="2" customFormat="1" ht="12" hidden="1">
      <c r="B12" s="2" t="s">
        <v>7</v>
      </c>
      <c r="D12" s="7">
        <v>6</v>
      </c>
      <c r="E12" s="8">
        <f t="shared" si="0"/>
        <v>33.59</v>
      </c>
      <c r="F12" s="8">
        <f t="shared" si="1"/>
        <v>201.54000000000002</v>
      </c>
      <c r="G12" s="8"/>
      <c r="H12" s="8"/>
      <c r="I12" s="8">
        <f>F12*1.15</f>
        <v>231.77100000000002</v>
      </c>
      <c r="K12" s="9"/>
    </row>
    <row r="13" spans="2:11" s="2" customFormat="1" ht="12" hidden="1">
      <c r="B13" s="2" t="s">
        <v>8</v>
      </c>
      <c r="D13" s="7">
        <v>1.95</v>
      </c>
      <c r="E13" s="8">
        <f t="shared" si="0"/>
        <v>33.59</v>
      </c>
      <c r="F13" s="8">
        <f t="shared" si="1"/>
        <v>65.5005</v>
      </c>
      <c r="G13" s="8"/>
      <c r="H13" s="8"/>
      <c r="I13" s="8">
        <f>F13*1.15</f>
        <v>75.325575</v>
      </c>
      <c r="K13" s="9"/>
    </row>
    <row r="14" spans="4:11" s="2" customFormat="1" ht="12">
      <c r="D14" s="7"/>
      <c r="E14" s="8"/>
      <c r="F14" s="8"/>
      <c r="G14" s="8"/>
      <c r="H14" s="8"/>
      <c r="I14" s="8"/>
      <c r="K14" s="9"/>
    </row>
    <row r="15" spans="1:11" ht="15">
      <c r="A15" s="1" t="s">
        <v>9</v>
      </c>
      <c r="B15" s="1" t="s">
        <v>10</v>
      </c>
      <c r="C15" s="1" t="s">
        <v>11</v>
      </c>
      <c r="D15" s="4" t="s">
        <v>12</v>
      </c>
      <c r="E15" s="4" t="s">
        <v>13</v>
      </c>
      <c r="F15" s="5" t="s">
        <v>14</v>
      </c>
      <c r="G15" s="5" t="s">
        <v>20</v>
      </c>
      <c r="H15" s="3" t="s">
        <v>17</v>
      </c>
      <c r="I15" s="3" t="s">
        <v>18</v>
      </c>
      <c r="J15" s="1" t="s">
        <v>15</v>
      </c>
      <c r="K15" s="6" t="s">
        <v>19</v>
      </c>
    </row>
    <row r="16" spans="1:9" ht="15">
      <c r="A16" s="4" t="s">
        <v>25</v>
      </c>
      <c r="C16" s="1" t="s">
        <v>35</v>
      </c>
      <c r="D16" s="4">
        <v>2</v>
      </c>
      <c r="E16" s="4">
        <v>1</v>
      </c>
      <c r="F16" s="5">
        <v>200</v>
      </c>
      <c r="G16" s="6">
        <f>E16*F16*$E$1</f>
        <v>5.3</v>
      </c>
      <c r="H16" s="6">
        <f>F16*E16*1.15</f>
        <v>229.99999999999997</v>
      </c>
      <c r="I16" s="6">
        <f>H16+G16</f>
        <v>235.29999999999998</v>
      </c>
    </row>
    <row r="17" spans="1:12" ht="15">
      <c r="A17" s="4" t="s">
        <v>25</v>
      </c>
      <c r="C17" s="1" t="s">
        <v>35</v>
      </c>
      <c r="D17" s="4">
        <v>3</v>
      </c>
      <c r="E17" s="4">
        <v>1</v>
      </c>
      <c r="F17" s="5">
        <v>200</v>
      </c>
      <c r="G17" s="6">
        <f>E17*F17*$E$1</f>
        <v>5.3</v>
      </c>
      <c r="H17" s="6">
        <f>F17*E17*1.15</f>
        <v>229.99999999999997</v>
      </c>
      <c r="I17" s="6">
        <f>H17+G17</f>
        <v>235.29999999999998</v>
      </c>
      <c r="L17" s="15">
        <f>E17*F17</f>
        <v>200</v>
      </c>
    </row>
    <row r="18" spans="1:9" ht="15">
      <c r="A18" s="4" t="s">
        <v>25</v>
      </c>
      <c r="C18" s="1" t="s">
        <v>35</v>
      </c>
      <c r="D18" s="4">
        <v>4</v>
      </c>
      <c r="E18" s="4">
        <v>1</v>
      </c>
      <c r="F18" s="5">
        <v>200</v>
      </c>
      <c r="G18" s="6">
        <f>E18*F18*$E$1</f>
        <v>5.3</v>
      </c>
      <c r="H18" s="6">
        <f>F18*E18*1.15</f>
        <v>229.99999999999997</v>
      </c>
      <c r="I18" s="6">
        <f>H18+G18</f>
        <v>235.29999999999998</v>
      </c>
    </row>
    <row r="19" spans="1:11" ht="15">
      <c r="A19" s="3"/>
      <c r="B19" s="16"/>
      <c r="C19" s="16"/>
      <c r="D19" s="10"/>
      <c r="E19" s="10"/>
      <c r="F19" s="10"/>
      <c r="G19" s="10"/>
      <c r="H19" s="10"/>
      <c r="I19" s="17">
        <f>SUM(I16:I18)</f>
        <v>705.9</v>
      </c>
      <c r="J19" s="16">
        <v>630</v>
      </c>
      <c r="K19" s="17">
        <f>J19-I19</f>
        <v>-75.89999999999998</v>
      </c>
    </row>
    <row r="20" spans="1:9" ht="15">
      <c r="A20" s="4" t="s">
        <v>29</v>
      </c>
      <c r="C20" s="1" t="s">
        <v>16</v>
      </c>
      <c r="D20" s="4" t="s">
        <v>30</v>
      </c>
      <c r="E20" s="4">
        <v>5</v>
      </c>
      <c r="F20" s="5">
        <v>200</v>
      </c>
      <c r="G20" s="6">
        <f>E20*F20*$E$1</f>
        <v>26.5</v>
      </c>
      <c r="H20" s="6">
        <f>F20*E20*1.15</f>
        <v>1150</v>
      </c>
      <c r="I20" s="6">
        <f>H20+G20</f>
        <v>1176.5</v>
      </c>
    </row>
    <row r="21" spans="1:11" ht="15">
      <c r="A21" s="10"/>
      <c r="B21" s="16"/>
      <c r="C21" s="16"/>
      <c r="D21" s="10"/>
      <c r="E21" s="10"/>
      <c r="F21" s="18"/>
      <c r="G21" s="17"/>
      <c r="H21" s="17"/>
      <c r="I21" s="17">
        <f>SUM(I20)</f>
        <v>1176.5</v>
      </c>
      <c r="J21" s="16"/>
      <c r="K21" s="17">
        <f>J21-I21</f>
        <v>-1176.5</v>
      </c>
    </row>
    <row r="22" spans="1:9" ht="15">
      <c r="A22" s="4" t="s">
        <v>33</v>
      </c>
      <c r="C22" s="1" t="s">
        <v>26</v>
      </c>
      <c r="D22" s="4" t="s">
        <v>30</v>
      </c>
      <c r="E22" s="4">
        <v>5</v>
      </c>
      <c r="F22" s="5">
        <v>200</v>
      </c>
      <c r="G22" s="6">
        <f>E22*F22*$E$1</f>
        <v>26.5</v>
      </c>
      <c r="H22" s="6">
        <f>F22*E22*1.15</f>
        <v>1150</v>
      </c>
      <c r="I22" s="6">
        <f>H22+G22</f>
        <v>1176.5</v>
      </c>
    </row>
    <row r="23" spans="1:9" ht="15">
      <c r="A23" s="4" t="s">
        <v>33</v>
      </c>
      <c r="C23" s="1" t="s">
        <v>34</v>
      </c>
      <c r="D23" s="4" t="s">
        <v>30</v>
      </c>
      <c r="E23" s="4">
        <v>5</v>
      </c>
      <c r="F23" s="5">
        <v>200</v>
      </c>
      <c r="G23" s="6">
        <f>E23*F23*$E$1</f>
        <v>26.5</v>
      </c>
      <c r="H23" s="6">
        <f>F23*E23*1.15</f>
        <v>1150</v>
      </c>
      <c r="I23" s="6">
        <f>H23+G23</f>
        <v>1176.5</v>
      </c>
    </row>
    <row r="24" spans="1:9" ht="15">
      <c r="A24" s="4" t="s">
        <v>33</v>
      </c>
      <c r="C24" s="1" t="s">
        <v>35</v>
      </c>
      <c r="D24" s="4" t="s">
        <v>36</v>
      </c>
      <c r="E24" s="4">
        <v>10</v>
      </c>
      <c r="F24" s="5">
        <v>200</v>
      </c>
      <c r="G24" s="6">
        <f>E24*F24*$E$1</f>
        <v>53</v>
      </c>
      <c r="H24" s="6">
        <f>F24*E24*1.15</f>
        <v>2300</v>
      </c>
      <c r="I24" s="6">
        <f>H24+G24</f>
        <v>2353</v>
      </c>
    </row>
    <row r="25" spans="1:11" ht="15">
      <c r="A25" s="3"/>
      <c r="B25" s="16"/>
      <c r="C25" s="16"/>
      <c r="D25" s="10"/>
      <c r="E25" s="10"/>
      <c r="F25" s="10"/>
      <c r="G25" s="10"/>
      <c r="H25" s="10"/>
      <c r="I25" s="17">
        <f>SUM(I22:I24)</f>
        <v>4706</v>
      </c>
      <c r="J25" s="16">
        <v>4500</v>
      </c>
      <c r="K25" s="17">
        <f>J25-I25</f>
        <v>-206</v>
      </c>
    </row>
    <row r="26" spans="1:9" ht="15">
      <c r="A26" s="4" t="s">
        <v>38</v>
      </c>
      <c r="C26" s="1" t="s">
        <v>35</v>
      </c>
      <c r="D26" s="4">
        <v>5</v>
      </c>
      <c r="E26" s="4">
        <v>1</v>
      </c>
      <c r="F26" s="5">
        <v>200</v>
      </c>
      <c r="G26" s="6">
        <f>E26*F26*$E$1</f>
        <v>5.3</v>
      </c>
      <c r="H26" s="6">
        <f>F26*E26*1.15</f>
        <v>229.99999999999997</v>
      </c>
      <c r="I26" s="6">
        <f>H26+G26</f>
        <v>235.29999999999998</v>
      </c>
    </row>
    <row r="27" spans="1:11" ht="15">
      <c r="A27" s="10"/>
      <c r="B27" s="16"/>
      <c r="C27" s="16"/>
      <c r="D27" s="10"/>
      <c r="E27" s="10"/>
      <c r="F27" s="18"/>
      <c r="G27" s="17"/>
      <c r="H27" s="17"/>
      <c r="I27" s="17">
        <f>SUM(I26)</f>
        <v>235.29999999999998</v>
      </c>
      <c r="J27" s="16"/>
      <c r="K27" s="17">
        <f>J27-I27</f>
        <v>-235.29999999999998</v>
      </c>
    </row>
    <row r="28" spans="1:9" ht="15">
      <c r="A28" s="4" t="s">
        <v>31</v>
      </c>
      <c r="C28" s="1" t="s">
        <v>32</v>
      </c>
      <c r="D28" s="4" t="s">
        <v>30</v>
      </c>
      <c r="E28" s="4">
        <v>5</v>
      </c>
      <c r="F28" s="5">
        <v>200</v>
      </c>
      <c r="G28" s="6">
        <f>E28*F28*$E$1</f>
        <v>26.5</v>
      </c>
      <c r="H28" s="6">
        <f>F28*E28*1.15</f>
        <v>1150</v>
      </c>
      <c r="I28" s="6">
        <f>H28+G28</f>
        <v>1176.5</v>
      </c>
    </row>
    <row r="29" spans="1:9" ht="15">
      <c r="A29" s="4" t="s">
        <v>31</v>
      </c>
      <c r="C29" s="1" t="s">
        <v>35</v>
      </c>
      <c r="D29" s="4" t="s">
        <v>30</v>
      </c>
      <c r="E29" s="4">
        <v>5</v>
      </c>
      <c r="F29" s="5">
        <v>200</v>
      </c>
      <c r="G29" s="6">
        <f>E29*F29*$E$1</f>
        <v>26.5</v>
      </c>
      <c r="H29" s="6">
        <f>F29*E29*1.15</f>
        <v>1150</v>
      </c>
      <c r="I29" s="6">
        <f>H29+G29</f>
        <v>1176.5</v>
      </c>
    </row>
    <row r="30" spans="1:11" ht="15">
      <c r="A30" s="10"/>
      <c r="B30" s="16"/>
      <c r="C30" s="16"/>
      <c r="D30" s="10"/>
      <c r="E30" s="10"/>
      <c r="F30" s="18"/>
      <c r="G30" s="17"/>
      <c r="H30" s="17"/>
      <c r="I30" s="17">
        <f>SUM(I28:I29)</f>
        <v>2353</v>
      </c>
      <c r="J30" s="16">
        <v>2360</v>
      </c>
      <c r="K30" s="17">
        <f>J30-I30</f>
        <v>7</v>
      </c>
    </row>
    <row r="31" spans="1:9" ht="15">
      <c r="A31" s="4" t="s">
        <v>37</v>
      </c>
      <c r="C31" s="1" t="s">
        <v>35</v>
      </c>
      <c r="D31" s="4">
        <v>5</v>
      </c>
      <c r="E31" s="4">
        <v>1</v>
      </c>
      <c r="F31" s="5">
        <v>200</v>
      </c>
      <c r="G31" s="6">
        <f>E31*F31*$E$1</f>
        <v>5.3</v>
      </c>
      <c r="H31" s="6">
        <f>F31*E31*1.15</f>
        <v>229.99999999999997</v>
      </c>
      <c r="I31" s="6">
        <f>H31+G31</f>
        <v>235.29999999999998</v>
      </c>
    </row>
    <row r="32" spans="1:11" ht="15">
      <c r="A32" s="10"/>
      <c r="B32" s="16"/>
      <c r="C32" s="16"/>
      <c r="D32" s="10"/>
      <c r="E32" s="10"/>
      <c r="F32" s="18"/>
      <c r="G32" s="17"/>
      <c r="H32" s="17"/>
      <c r="I32" s="17">
        <f>SUM(I31)</f>
        <v>235.29999999999998</v>
      </c>
      <c r="J32" s="16"/>
      <c r="K32" s="17">
        <f>J32-I32</f>
        <v>-235.29999999999998</v>
      </c>
    </row>
    <row r="33" spans="1:9" ht="15">
      <c r="A33" s="4" t="s">
        <v>27</v>
      </c>
      <c r="C33" s="1" t="s">
        <v>26</v>
      </c>
      <c r="D33" s="4" t="s">
        <v>30</v>
      </c>
      <c r="E33" s="4">
        <v>5</v>
      </c>
      <c r="F33" s="5">
        <v>200</v>
      </c>
      <c r="G33" s="6">
        <f aca="true" t="shared" si="2" ref="G33:G39">E33*F33*$E$1</f>
        <v>26.5</v>
      </c>
      <c r="H33" s="6">
        <f aca="true" t="shared" si="3" ref="H33:H39">F33*E33*1.15</f>
        <v>1150</v>
      </c>
      <c r="I33" s="6">
        <f aca="true" t="shared" si="4" ref="I33:I39">H33+G33</f>
        <v>1176.5</v>
      </c>
    </row>
    <row r="34" spans="1:9" ht="15">
      <c r="A34" s="4" t="s">
        <v>27</v>
      </c>
      <c r="C34" s="1" t="s">
        <v>34</v>
      </c>
      <c r="D34" s="4" t="s">
        <v>30</v>
      </c>
      <c r="E34" s="4">
        <v>5</v>
      </c>
      <c r="F34" s="5">
        <v>200</v>
      </c>
      <c r="G34" s="6">
        <f t="shared" si="2"/>
        <v>26.5</v>
      </c>
      <c r="H34" s="6">
        <f t="shared" si="3"/>
        <v>1150</v>
      </c>
      <c r="I34" s="6">
        <f t="shared" si="4"/>
        <v>1176.5</v>
      </c>
    </row>
    <row r="35" spans="1:9" ht="15">
      <c r="A35" s="4" t="s">
        <v>27</v>
      </c>
      <c r="C35" s="1" t="s">
        <v>35</v>
      </c>
      <c r="D35" s="4">
        <v>1</v>
      </c>
      <c r="E35" s="4">
        <v>2</v>
      </c>
      <c r="F35" s="5">
        <v>200</v>
      </c>
      <c r="G35" s="6">
        <f t="shared" si="2"/>
        <v>10.6</v>
      </c>
      <c r="H35" s="6">
        <f t="shared" si="3"/>
        <v>459.99999999999994</v>
      </c>
      <c r="I35" s="6">
        <f t="shared" si="4"/>
        <v>470.59999999999997</v>
      </c>
    </row>
    <row r="36" spans="1:9" ht="15">
      <c r="A36" s="4" t="s">
        <v>27</v>
      </c>
      <c r="C36" s="1" t="s">
        <v>35</v>
      </c>
      <c r="D36" s="4">
        <v>2</v>
      </c>
      <c r="E36" s="4">
        <v>1</v>
      </c>
      <c r="F36" s="5">
        <v>200</v>
      </c>
      <c r="G36" s="6">
        <f t="shared" si="2"/>
        <v>5.3</v>
      </c>
      <c r="H36" s="6">
        <f t="shared" si="3"/>
        <v>229.99999999999997</v>
      </c>
      <c r="I36" s="6">
        <f t="shared" si="4"/>
        <v>235.29999999999998</v>
      </c>
    </row>
    <row r="37" spans="1:9" ht="15">
      <c r="A37" s="4" t="s">
        <v>27</v>
      </c>
      <c r="C37" s="1" t="s">
        <v>35</v>
      </c>
      <c r="D37" s="4">
        <v>3</v>
      </c>
      <c r="E37" s="4">
        <v>1</v>
      </c>
      <c r="F37" s="5">
        <v>200</v>
      </c>
      <c r="G37" s="6">
        <f t="shared" si="2"/>
        <v>5.3</v>
      </c>
      <c r="H37" s="6">
        <f t="shared" si="3"/>
        <v>229.99999999999997</v>
      </c>
      <c r="I37" s="6">
        <f t="shared" si="4"/>
        <v>235.29999999999998</v>
      </c>
    </row>
    <row r="38" spans="1:9" ht="15">
      <c r="A38" s="4" t="s">
        <v>27</v>
      </c>
      <c r="C38" s="1" t="s">
        <v>35</v>
      </c>
      <c r="D38" s="4">
        <v>4</v>
      </c>
      <c r="E38" s="4">
        <v>1</v>
      </c>
      <c r="F38" s="5">
        <v>200</v>
      </c>
      <c r="G38" s="6">
        <f t="shared" si="2"/>
        <v>5.3</v>
      </c>
      <c r="H38" s="6">
        <f t="shared" si="3"/>
        <v>229.99999999999997</v>
      </c>
      <c r="I38" s="6">
        <f t="shared" si="4"/>
        <v>235.29999999999998</v>
      </c>
    </row>
    <row r="39" spans="1:9" ht="15">
      <c r="A39" s="4" t="s">
        <v>27</v>
      </c>
      <c r="C39" s="1" t="s">
        <v>16</v>
      </c>
      <c r="D39" s="4" t="s">
        <v>30</v>
      </c>
      <c r="E39" s="4">
        <v>5</v>
      </c>
      <c r="F39" s="5">
        <v>200</v>
      </c>
      <c r="G39" s="6">
        <f t="shared" si="2"/>
        <v>26.5</v>
      </c>
      <c r="H39" s="6">
        <f t="shared" si="3"/>
        <v>1150</v>
      </c>
      <c r="I39" s="6">
        <f t="shared" si="4"/>
        <v>1176.5</v>
      </c>
    </row>
    <row r="40" spans="1:11" ht="15">
      <c r="A40" s="10"/>
      <c r="B40" s="16"/>
      <c r="C40" s="16"/>
      <c r="D40" s="10"/>
      <c r="E40" s="10"/>
      <c r="F40" s="18"/>
      <c r="G40" s="17"/>
      <c r="H40" s="17"/>
      <c r="I40" s="17">
        <f>SUM(I33:I39)</f>
        <v>4706</v>
      </c>
      <c r="J40" s="16">
        <v>4706</v>
      </c>
      <c r="K40" s="17">
        <f>J40-I40</f>
        <v>0</v>
      </c>
    </row>
    <row r="41" spans="1:9" ht="15">
      <c r="A41" s="4" t="s">
        <v>24</v>
      </c>
      <c r="C41" s="1" t="s">
        <v>28</v>
      </c>
      <c r="D41" s="4">
        <v>7</v>
      </c>
      <c r="E41" s="4">
        <v>2</v>
      </c>
      <c r="F41" s="5">
        <f>$F$10</f>
        <v>468.53</v>
      </c>
      <c r="G41" s="6">
        <f>E41*F41*$E$1</f>
        <v>24.832089999999997</v>
      </c>
      <c r="H41" s="6">
        <f>F41*E41*1.15</f>
        <v>1077.619</v>
      </c>
      <c r="I41" s="6">
        <f>H41+G41</f>
        <v>1102.45109</v>
      </c>
    </row>
    <row r="42" spans="1:9" ht="15">
      <c r="A42" s="4" t="s">
        <v>24</v>
      </c>
      <c r="C42" s="1" t="s">
        <v>16</v>
      </c>
      <c r="D42" s="4" t="s">
        <v>30</v>
      </c>
      <c r="E42" s="4">
        <v>5</v>
      </c>
      <c r="F42" s="5">
        <v>200</v>
      </c>
      <c r="G42" s="6">
        <f>E42*F42*$E$1</f>
        <v>26.5</v>
      </c>
      <c r="H42" s="6">
        <f>F42*E42*1.15</f>
        <v>1150</v>
      </c>
      <c r="I42" s="6">
        <f>H42+G42</f>
        <v>1176.5</v>
      </c>
    </row>
    <row r="43" spans="1:11" ht="15">
      <c r="A43" s="10"/>
      <c r="B43" s="16"/>
      <c r="C43" s="16"/>
      <c r="D43" s="10"/>
      <c r="E43" s="10"/>
      <c r="F43" s="18"/>
      <c r="G43" s="17"/>
      <c r="H43" s="17"/>
      <c r="I43" s="17">
        <f>SUM(I41:I42)</f>
        <v>2278.95109</v>
      </c>
      <c r="J43" s="16"/>
      <c r="K43" s="17">
        <f>J43-I43</f>
        <v>-2278.95109</v>
      </c>
    </row>
    <row r="44" spans="7:10" ht="15">
      <c r="G44" s="6"/>
      <c r="I44" s="6"/>
      <c r="J44" s="6"/>
    </row>
  </sheetData>
  <sheetProtection/>
  <autoFilter ref="A15:N1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2012-06-13T09:16:47Z</dcterms:modified>
  <cp:category/>
  <cp:version/>
  <cp:contentType/>
  <cp:contentStatus/>
</cp:coreProperties>
</file>