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'Лист1'!$A$3:$K$101</definedName>
  </definedNames>
  <calcPr fullCalcOnLoad="1"/>
</workbook>
</file>

<file path=xl/sharedStrings.xml><?xml version="1.0" encoding="utf-8"?>
<sst xmlns="http://schemas.openxmlformats.org/spreadsheetml/2006/main" count="310" uniqueCount="63">
  <si>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</si>
  <si>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</si>
  <si>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</si>
  <si>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</si>
  <si>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</si>
  <si>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</si>
  <si>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</si>
  <si>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</si>
  <si>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</si>
  <si>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</si>
  <si>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Пристрой</t>
  </si>
  <si>
    <t>голубой</t>
  </si>
  <si>
    <t>Жакет “СКАНДИНАВИЯ” 29</t>
  </si>
  <si>
    <t>26-86</t>
  </si>
  <si>
    <t>Трямм-м</t>
  </si>
  <si>
    <t>28-92</t>
  </si>
  <si>
    <t>30-98</t>
  </si>
  <si>
    <t>30-104</t>
  </si>
  <si>
    <t>32-110</t>
  </si>
  <si>
    <t>32-116</t>
  </si>
  <si>
    <t>34-122</t>
  </si>
  <si>
    <t>34-128</t>
  </si>
  <si>
    <t>Inna Klueva</t>
  </si>
  <si>
    <t>Галина Коробко</t>
  </si>
  <si>
    <t>Жакет “СКАНДИНАВИЯ”кенгур  29-1</t>
  </si>
  <si>
    <t>белый</t>
  </si>
  <si>
    <t>sv_str</t>
  </si>
  <si>
    <t>Евгешка А</t>
  </si>
  <si>
    <t>irunja</t>
  </si>
  <si>
    <t>ludmila_060974</t>
  </si>
  <si>
    <t>Sofina</t>
  </si>
  <si>
    <t>Свитер “СКАНДИНАВИЯ” 33</t>
  </si>
  <si>
    <t>Вишенка-с-хвостиком</t>
  </si>
  <si>
    <t>GLAN</t>
  </si>
  <si>
    <t>Брюки “СКАНДИНАВИЯ” 19</t>
  </si>
  <si>
    <t>Рейтузы “СКАНДИНАВИЯ” 19-1</t>
  </si>
  <si>
    <t>Lari[s]a</t>
  </si>
  <si>
    <t>52-54</t>
  </si>
  <si>
    <t>55-57</t>
  </si>
  <si>
    <t>Shkarlet</t>
  </si>
  <si>
    <t>Жакет “ЛЕСНОЙ ОЛЕНЬ” / капюшон 80-1</t>
  </si>
  <si>
    <t>т.синий</t>
  </si>
  <si>
    <t>Непоседа</t>
  </si>
  <si>
    <t xml:space="preserve">eleno4ka-vin </t>
  </si>
  <si>
    <t>Пончо "Лесной ОЛЕНЬ" (капюшон) 82-1</t>
  </si>
  <si>
    <t>80-110</t>
  </si>
  <si>
    <t>георгин</t>
  </si>
  <si>
    <t>Брюки “ЛЕСНОЙ ОЛЕНЬ” 84</t>
  </si>
  <si>
    <t>Жакет “МИШКА НА СЕВЕРЕ” / кенгуру 103</t>
  </si>
  <si>
    <t>беж</t>
  </si>
  <si>
    <t>Marichok</t>
  </si>
  <si>
    <t>Баядерка</t>
  </si>
  <si>
    <t xml:space="preserve">Евгешка А </t>
  </si>
  <si>
    <t>Свитер “МИШКА НА СЕВЕРЕ” 106</t>
  </si>
  <si>
    <t>крас</t>
  </si>
  <si>
    <t xml:space="preserve">la donna amata </t>
  </si>
  <si>
    <t>Natarik</t>
  </si>
  <si>
    <t>Ast</t>
  </si>
  <si>
    <t>Брюки “МИШКА НА СЕВЕРЕ” 111</t>
  </si>
  <si>
    <t>Свитер “ОДУВАНЧИКИ” 99</t>
  </si>
  <si>
    <t>Анна Мороз</t>
  </si>
  <si>
    <t>Kitten75</t>
  </si>
  <si>
    <t>Комплект “СКАНДИНАВИЯ”/шапка+шарф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</si>
</sst>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0" fontId="44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5" sqref="K25"/>
    </sheetView>
  </sheetViews>
  <sheetFormatPr defaultColWidth="9.140625" defaultRowHeight="15"/>
  <cols>
    <col min="1" max="1" width="21.140625" style="0" customWidth="1"/>
    <col min="2" max="2" width="1.7109375" style="0" customWidth="1"/>
    <col min="3" max="3" width="37.7109375" style="1" customWidth="1"/>
    <col min="4" max="4" width="6.57421875" style="2" customWidth="1"/>
    <col min="5" max="6" width="5.28125" style="2" customWidth="1"/>
    <col min="7" max="7" width="4.28125" style="2" bestFit="1" customWidth="1"/>
    <col min="8" max="8" width="5.00390625" style="2" customWidth="1"/>
    <col min="9" max="9" width="6.00390625" style="3" customWidth="1"/>
    <col min="10" max="10" width="5.8515625" style="0" customWidth="1"/>
    <col min="11" max="11" width="3.8515625" style="3" customWidth="1"/>
  </cols>
  <sheetData>
    <row r="1" spans="4:9" ht="15">
      <c r="D1" s="2" t="s">
        <v>7</v>
      </c>
      <c r="I1" s="2">
        <v>0.027</v>
      </c>
    </row>
    <row r="3" spans="1:11" ht="15">
      <c r="A3" t="s">
        <v>8</v>
      </c>
      <c r="B3" t="s">
        <v>9</v>
      </c>
      <c r="C3" s="1" t="s">
        <v>2</v>
      </c>
      <c r="D3" s="2" t="s">
        <v>1</v>
      </c>
      <c r="F3" s="2" t="s">
        <v>0</v>
      </c>
      <c r="G3" s="2" t="s">
        <v>3</v>
      </c>
      <c r="H3" s="2" t="s">
        <v>5</v>
      </c>
      <c r="I3" s="3" t="s">
        <v>4</v>
      </c>
      <c r="K3" s="3" t="s">
        <v>6</v>
      </c>
    </row>
    <row r="4" spans="1:9" ht="15">
      <c r="A4" s="11" t="s">
        <v>57</v>
      </c>
      <c r="C4" s="4" t="s">
        <v>53</v>
      </c>
      <c r="D4" s="2" t="s">
        <v>21</v>
      </c>
      <c r="E4" s="9" t="s">
        <v>54</v>
      </c>
      <c r="F4" s="2">
        <v>560</v>
      </c>
      <c r="G4" s="19">
        <v>1</v>
      </c>
      <c r="H4" s="3">
        <f>$I$1*F4*G4</f>
        <v>15.12</v>
      </c>
      <c r="I4" s="3">
        <f>G4*F4*1.15+H4</f>
        <v>659.12</v>
      </c>
    </row>
    <row r="5" spans="1:9" ht="15">
      <c r="A5" s="11" t="s">
        <v>57</v>
      </c>
      <c r="C5" s="4" t="s">
        <v>59</v>
      </c>
      <c r="D5" s="2" t="s">
        <v>21</v>
      </c>
      <c r="E5" s="9" t="s">
        <v>11</v>
      </c>
      <c r="F5" s="2">
        <v>560</v>
      </c>
      <c r="G5" s="19">
        <v>1</v>
      </c>
      <c r="H5" s="3">
        <f>$I$1*F5*G5</f>
        <v>15.12</v>
      </c>
      <c r="I5" s="3">
        <f>G5*F5*1.15+H5</f>
        <v>659.12</v>
      </c>
    </row>
    <row r="6" spans="1:11" ht="15">
      <c r="A6" s="18"/>
      <c r="B6" s="8"/>
      <c r="C6" s="13"/>
      <c r="D6" s="6"/>
      <c r="E6" s="14"/>
      <c r="F6" s="6"/>
      <c r="G6" s="6"/>
      <c r="H6" s="7"/>
      <c r="I6" s="7">
        <f>SUM(I4:I5)</f>
        <v>1318.24</v>
      </c>
      <c r="J6" s="15">
        <f>300+1010</f>
        <v>1310</v>
      </c>
      <c r="K6" s="17">
        <f>J6-I6</f>
        <v>-8.240000000000009</v>
      </c>
    </row>
    <row r="7" spans="1:9" ht="15">
      <c r="A7" s="11" t="s">
        <v>43</v>
      </c>
      <c r="C7" s="4" t="s">
        <v>40</v>
      </c>
      <c r="D7" s="2" t="s">
        <v>16</v>
      </c>
      <c r="E7" s="9" t="s">
        <v>41</v>
      </c>
      <c r="F7" s="2">
        <v>685</v>
      </c>
      <c r="G7" s="19">
        <v>1</v>
      </c>
      <c r="H7" s="3">
        <f>$I$1*F7*G7</f>
        <v>18.495</v>
      </c>
      <c r="I7" s="3">
        <f>G7*F7*1.15+H7</f>
        <v>806.2449999999999</v>
      </c>
    </row>
    <row r="8" spans="1:9" ht="15">
      <c r="A8" s="11" t="s">
        <v>43</v>
      </c>
      <c r="C8" s="4" t="s">
        <v>47</v>
      </c>
      <c r="D8" s="2" t="s">
        <v>16</v>
      </c>
      <c r="E8" s="9" t="s">
        <v>41</v>
      </c>
      <c r="F8" s="2">
        <v>425</v>
      </c>
      <c r="G8" s="19">
        <v>1</v>
      </c>
      <c r="H8" s="3">
        <f>$I$1*F8*G8</f>
        <v>11.475</v>
      </c>
      <c r="I8" s="3">
        <f>G8*F8*1.15+H8</f>
        <v>500.22499999999997</v>
      </c>
    </row>
    <row r="9" spans="1:9" ht="15">
      <c r="A9" s="11" t="s">
        <v>43</v>
      </c>
      <c r="C9" s="4" t="s">
        <v>31</v>
      </c>
      <c r="D9" s="2" t="s">
        <v>15</v>
      </c>
      <c r="E9" s="9" t="s">
        <v>11</v>
      </c>
      <c r="F9" s="2">
        <v>560</v>
      </c>
      <c r="G9" s="19">
        <v>1</v>
      </c>
      <c r="H9" s="3">
        <f>$I$1*F9*G9</f>
        <v>15.12</v>
      </c>
      <c r="I9" s="3">
        <f>G9*F9*1.15+H9</f>
        <v>659.12</v>
      </c>
    </row>
    <row r="10" spans="1:11" ht="15">
      <c r="A10" s="18"/>
      <c r="B10" s="8"/>
      <c r="C10" s="13"/>
      <c r="D10" s="6"/>
      <c r="E10" s="14"/>
      <c r="F10" s="6"/>
      <c r="G10" s="6"/>
      <c r="H10" s="7"/>
      <c r="I10" s="7">
        <f>SUM(I7:I9)</f>
        <v>1965.5899999999997</v>
      </c>
      <c r="J10" s="15">
        <v>2000</v>
      </c>
      <c r="K10" s="17">
        <f>J10-I10</f>
        <v>34.41000000000031</v>
      </c>
    </row>
    <row r="11" spans="1:9" ht="15">
      <c r="A11" s="11" t="s">
        <v>33</v>
      </c>
      <c r="C11" s="4" t="s">
        <v>31</v>
      </c>
      <c r="D11" s="2" t="s">
        <v>16</v>
      </c>
      <c r="E11" s="9" t="s">
        <v>11</v>
      </c>
      <c r="F11" s="2">
        <v>560</v>
      </c>
      <c r="G11" s="19">
        <v>1</v>
      </c>
      <c r="H11" s="3">
        <f>$I$1*F11*G11</f>
        <v>15.12</v>
      </c>
      <c r="I11" s="3">
        <f>G11*F11*1.15+H11</f>
        <v>659.12</v>
      </c>
    </row>
    <row r="12" spans="1:11" ht="15">
      <c r="A12" s="18"/>
      <c r="B12" s="8"/>
      <c r="C12" s="13"/>
      <c r="D12" s="6"/>
      <c r="E12" s="14"/>
      <c r="F12" s="6"/>
      <c r="G12" s="6"/>
      <c r="H12" s="7"/>
      <c r="I12" s="7">
        <f>SUM(I11:I11)</f>
        <v>659.12</v>
      </c>
      <c r="J12" s="15">
        <f>25+630+4</f>
        <v>659</v>
      </c>
      <c r="K12" s="21">
        <f>J12-I12</f>
        <v>-0.12000000000000455</v>
      </c>
    </row>
    <row r="13" spans="1:9" ht="15">
      <c r="A13" t="s">
        <v>22</v>
      </c>
      <c r="C13" s="4" t="s">
        <v>12</v>
      </c>
      <c r="D13" s="2" t="s">
        <v>16</v>
      </c>
      <c r="E13" s="9" t="s">
        <v>11</v>
      </c>
      <c r="F13" s="2">
        <v>545</v>
      </c>
      <c r="G13" s="19">
        <v>1</v>
      </c>
      <c r="H13" s="3">
        <f aca="true" t="shared" si="0" ref="H13:H22">$I$1*F13*G13</f>
        <v>14.715</v>
      </c>
      <c r="I13" s="3">
        <f aca="true" t="shared" si="1" ref="I13:I22">G13*F13*1.15+H13</f>
        <v>641.465</v>
      </c>
    </row>
    <row r="14" spans="1:9" ht="15">
      <c r="A14" t="s">
        <v>22</v>
      </c>
      <c r="C14" s="4" t="s">
        <v>12</v>
      </c>
      <c r="D14" s="2" t="s">
        <v>17</v>
      </c>
      <c r="E14" s="9" t="s">
        <v>11</v>
      </c>
      <c r="F14" s="2">
        <v>545</v>
      </c>
      <c r="G14" s="19">
        <v>1</v>
      </c>
      <c r="H14" s="3">
        <f t="shared" si="0"/>
        <v>14.715</v>
      </c>
      <c r="I14" s="3">
        <f t="shared" si="1"/>
        <v>641.465</v>
      </c>
    </row>
    <row r="15" spans="1:9" ht="15">
      <c r="A15" t="s">
        <v>22</v>
      </c>
      <c r="C15" s="4" t="s">
        <v>12</v>
      </c>
      <c r="D15" s="2" t="s">
        <v>18</v>
      </c>
      <c r="E15" s="9" t="s">
        <v>11</v>
      </c>
      <c r="F15" s="2">
        <v>545</v>
      </c>
      <c r="G15" s="19">
        <v>1</v>
      </c>
      <c r="H15" s="3">
        <f t="shared" si="0"/>
        <v>14.715</v>
      </c>
      <c r="I15" s="3">
        <f t="shared" si="1"/>
        <v>641.465</v>
      </c>
    </row>
    <row r="16" spans="1:9" ht="15">
      <c r="A16" s="11" t="s">
        <v>22</v>
      </c>
      <c r="C16" s="4" t="s">
        <v>34</v>
      </c>
      <c r="D16" s="2" t="s">
        <v>16</v>
      </c>
      <c r="E16" s="9" t="s">
        <v>11</v>
      </c>
      <c r="F16" s="2">
        <v>425</v>
      </c>
      <c r="G16" s="19">
        <v>1</v>
      </c>
      <c r="H16" s="3">
        <f t="shared" si="0"/>
        <v>11.475</v>
      </c>
      <c r="I16" s="3">
        <f t="shared" si="1"/>
        <v>500.22499999999997</v>
      </c>
    </row>
    <row r="17" spans="1:9" ht="15">
      <c r="A17" s="11" t="s">
        <v>22</v>
      </c>
      <c r="C17" s="4" t="s">
        <v>34</v>
      </c>
      <c r="D17" s="2" t="s">
        <v>17</v>
      </c>
      <c r="E17" s="9" t="s">
        <v>11</v>
      </c>
      <c r="F17" s="2">
        <v>425</v>
      </c>
      <c r="G17" s="19">
        <v>1</v>
      </c>
      <c r="H17" s="3">
        <f t="shared" si="0"/>
        <v>11.475</v>
      </c>
      <c r="I17" s="3">
        <f t="shared" si="1"/>
        <v>500.22499999999997</v>
      </c>
    </row>
    <row r="18" spans="1:9" ht="15">
      <c r="A18" s="11" t="s">
        <v>22</v>
      </c>
      <c r="C18" s="4" t="s">
        <v>34</v>
      </c>
      <c r="D18" s="2" t="s">
        <v>18</v>
      </c>
      <c r="E18" s="9" t="s">
        <v>11</v>
      </c>
      <c r="F18" s="2">
        <v>425</v>
      </c>
      <c r="G18" s="19">
        <v>1</v>
      </c>
      <c r="H18" s="3">
        <f t="shared" si="0"/>
        <v>11.475</v>
      </c>
      <c r="I18" s="3">
        <f t="shared" si="1"/>
        <v>500.22499999999997</v>
      </c>
    </row>
    <row r="19" spans="1:9" ht="15">
      <c r="A19" s="11" t="s">
        <v>22</v>
      </c>
      <c r="C19" s="4" t="s">
        <v>62</v>
      </c>
      <c r="D19" s="2" t="s">
        <v>37</v>
      </c>
      <c r="E19" s="9" t="s">
        <v>11</v>
      </c>
      <c r="F19" s="2">
        <v>495</v>
      </c>
      <c r="G19" s="19">
        <v>1</v>
      </c>
      <c r="H19" s="3">
        <f t="shared" si="0"/>
        <v>13.365</v>
      </c>
      <c r="I19" s="3">
        <f t="shared" si="1"/>
        <v>582.615</v>
      </c>
    </row>
    <row r="20" spans="1:9" ht="15">
      <c r="A20" s="11" t="s">
        <v>22</v>
      </c>
      <c r="C20" s="4" t="s">
        <v>62</v>
      </c>
      <c r="D20" s="2" t="s">
        <v>38</v>
      </c>
      <c r="E20" s="9" t="s">
        <v>11</v>
      </c>
      <c r="F20" s="2">
        <v>495</v>
      </c>
      <c r="G20" s="19">
        <v>1</v>
      </c>
      <c r="H20" s="3">
        <f t="shared" si="0"/>
        <v>13.365</v>
      </c>
      <c r="I20" s="3">
        <f t="shared" si="1"/>
        <v>582.615</v>
      </c>
    </row>
    <row r="21" spans="1:9" ht="15">
      <c r="A21" s="11" t="s">
        <v>22</v>
      </c>
      <c r="C21" s="4" t="s">
        <v>62</v>
      </c>
      <c r="D21" s="2" t="s">
        <v>37</v>
      </c>
      <c r="E21" s="9" t="s">
        <v>11</v>
      </c>
      <c r="F21" s="2">
        <v>495</v>
      </c>
      <c r="G21" s="19">
        <v>1</v>
      </c>
      <c r="H21" s="3">
        <f t="shared" si="0"/>
        <v>13.365</v>
      </c>
      <c r="I21" s="3">
        <f t="shared" si="1"/>
        <v>582.615</v>
      </c>
    </row>
    <row r="22" spans="1:9" ht="15">
      <c r="A22" s="11" t="s">
        <v>22</v>
      </c>
      <c r="C22" s="4" t="s">
        <v>44</v>
      </c>
      <c r="D22" s="2" t="s">
        <v>45</v>
      </c>
      <c r="E22" s="9" t="s">
        <v>46</v>
      </c>
      <c r="F22" s="2">
        <v>705</v>
      </c>
      <c r="G22" s="20">
        <v>3</v>
      </c>
      <c r="H22" s="5">
        <f t="shared" si="0"/>
        <v>57.105000000000004</v>
      </c>
      <c r="I22" s="3">
        <f t="shared" si="1"/>
        <v>2489.355</v>
      </c>
    </row>
    <row r="23" spans="1:11" ht="15">
      <c r="A23" s="18"/>
      <c r="B23" s="8"/>
      <c r="C23" s="13"/>
      <c r="D23" s="6"/>
      <c r="E23" s="14"/>
      <c r="F23" s="6"/>
      <c r="G23" s="6"/>
      <c r="H23" s="7"/>
      <c r="I23" s="7">
        <f>SUM(I13:I22)</f>
        <v>7662.269999999999</v>
      </c>
      <c r="J23" s="15">
        <v>7650</v>
      </c>
      <c r="K23" s="17">
        <f>J23-I23</f>
        <v>-12.269999999998618</v>
      </c>
    </row>
    <row r="24" spans="1:9" ht="15">
      <c r="A24" s="11" t="s">
        <v>28</v>
      </c>
      <c r="C24" s="4" t="s">
        <v>24</v>
      </c>
      <c r="D24" s="2" t="s">
        <v>18</v>
      </c>
      <c r="E24" s="9" t="s">
        <v>25</v>
      </c>
      <c r="F24" s="2">
        <v>595</v>
      </c>
      <c r="G24" s="19">
        <v>1</v>
      </c>
      <c r="H24" s="3">
        <f>$I$1*F24*G24</f>
        <v>16.065</v>
      </c>
      <c r="I24" s="3">
        <f>G24*F24*1.15+H24</f>
        <v>700.315</v>
      </c>
    </row>
    <row r="25" spans="1:11" ht="15">
      <c r="A25" s="18"/>
      <c r="B25" s="8"/>
      <c r="C25" s="13"/>
      <c r="D25" s="6"/>
      <c r="E25" s="14"/>
      <c r="F25" s="6"/>
      <c r="G25" s="6"/>
      <c r="H25" s="7"/>
      <c r="I25" s="7">
        <f>SUM(I24:I24)</f>
        <v>700.315</v>
      </c>
      <c r="J25" s="15">
        <v>696</v>
      </c>
      <c r="K25" s="17">
        <f>J25-I25</f>
        <v>-4.315000000000055</v>
      </c>
    </row>
    <row r="26" spans="1:9" ht="15">
      <c r="A26" s="11" t="s">
        <v>55</v>
      </c>
      <c r="C26" s="4" t="s">
        <v>53</v>
      </c>
      <c r="D26" s="2" t="s">
        <v>16</v>
      </c>
      <c r="E26" s="9" t="s">
        <v>54</v>
      </c>
      <c r="F26" s="2">
        <v>560</v>
      </c>
      <c r="G26" s="19">
        <v>1</v>
      </c>
      <c r="H26" s="3">
        <f>$I$1*F26*G26</f>
        <v>15.12</v>
      </c>
      <c r="I26" s="3">
        <f>G26*F26*1.15+H26</f>
        <v>659.12</v>
      </c>
    </row>
    <row r="27" spans="1:9" ht="15">
      <c r="A27" s="11" t="s">
        <v>55</v>
      </c>
      <c r="C27" s="4" t="s">
        <v>59</v>
      </c>
      <c r="D27" s="2" t="s">
        <v>16</v>
      </c>
      <c r="E27" s="9" t="s">
        <v>11</v>
      </c>
      <c r="F27" s="2">
        <v>560</v>
      </c>
      <c r="G27" s="19">
        <v>1</v>
      </c>
      <c r="H27" s="3">
        <f>$I$1*F27*G27</f>
        <v>15.12</v>
      </c>
      <c r="I27" s="3">
        <f>G27*F27*1.15+H27</f>
        <v>659.12</v>
      </c>
    </row>
    <row r="28" spans="1:11" ht="15">
      <c r="A28" s="18"/>
      <c r="B28" s="8"/>
      <c r="C28" s="13"/>
      <c r="D28" s="6"/>
      <c r="E28" s="14"/>
      <c r="F28" s="6"/>
      <c r="G28" s="6"/>
      <c r="H28" s="7"/>
      <c r="I28" s="7">
        <f>SUM(I26:I27)</f>
        <v>1318.24</v>
      </c>
      <c r="J28" s="15">
        <v>1310</v>
      </c>
      <c r="K28" s="17">
        <f>J28-I28</f>
        <v>-8.240000000000009</v>
      </c>
    </row>
    <row r="29" spans="1:9" ht="15">
      <c r="A29" s="11" t="s">
        <v>36</v>
      </c>
      <c r="C29" s="4" t="s">
        <v>35</v>
      </c>
      <c r="D29" s="2" t="s">
        <v>16</v>
      </c>
      <c r="E29" s="9" t="s">
        <v>11</v>
      </c>
      <c r="F29" s="2">
        <v>425</v>
      </c>
      <c r="G29" s="19">
        <v>1</v>
      </c>
      <c r="H29" s="3">
        <f>$I$1*F29*G29</f>
        <v>11.475</v>
      </c>
      <c r="I29" s="3">
        <f>G29*F29*1.15+H29</f>
        <v>500.22499999999997</v>
      </c>
    </row>
    <row r="30" spans="1:9" ht="15">
      <c r="A30" s="11" t="s">
        <v>36</v>
      </c>
      <c r="C30" s="4" t="s">
        <v>62</v>
      </c>
      <c r="D30" s="2" t="s">
        <v>38</v>
      </c>
      <c r="E30" s="9" t="s">
        <v>11</v>
      </c>
      <c r="F30" s="2">
        <v>495</v>
      </c>
      <c r="G30" s="19">
        <v>1</v>
      </c>
      <c r="H30" s="3">
        <f>$I$1*F30*G30</f>
        <v>13.365</v>
      </c>
      <c r="I30" s="3">
        <f>G30*F30*1.15+H30</f>
        <v>582.615</v>
      </c>
    </row>
    <row r="31" spans="1:9" ht="15">
      <c r="A31" s="11" t="s">
        <v>36</v>
      </c>
      <c r="C31" s="4" t="s">
        <v>59</v>
      </c>
      <c r="D31" s="2" t="s">
        <v>17</v>
      </c>
      <c r="E31" s="9" t="s">
        <v>11</v>
      </c>
      <c r="F31" s="2">
        <v>560</v>
      </c>
      <c r="G31" s="19">
        <v>1</v>
      </c>
      <c r="H31" s="3">
        <f>$I$1*F31*G31</f>
        <v>15.12</v>
      </c>
      <c r="I31" s="3">
        <f>G31*F31*1.15+H31</f>
        <v>659.12</v>
      </c>
    </row>
    <row r="32" spans="1:11" ht="15">
      <c r="A32" s="18"/>
      <c r="B32" s="8"/>
      <c r="C32" s="13"/>
      <c r="D32" s="6"/>
      <c r="E32" s="14"/>
      <c r="F32" s="6"/>
      <c r="G32" s="6"/>
      <c r="H32" s="7"/>
      <c r="I32" s="7">
        <f>SUM(I29:I31)</f>
        <v>1741.96</v>
      </c>
      <c r="J32" s="15">
        <v>1750</v>
      </c>
      <c r="K32" s="7">
        <f>J32-I32</f>
        <v>8.039999999999964</v>
      </c>
    </row>
    <row r="33" spans="1:9" ht="15">
      <c r="A33" s="16" t="s">
        <v>29</v>
      </c>
      <c r="C33" s="4" t="s">
        <v>24</v>
      </c>
      <c r="D33" s="2" t="s">
        <v>19</v>
      </c>
      <c r="E33" s="9" t="s">
        <v>25</v>
      </c>
      <c r="F33" s="2">
        <v>595</v>
      </c>
      <c r="G33" s="19">
        <v>1</v>
      </c>
      <c r="H33" s="3">
        <f>$I$1*F33*G33</f>
        <v>16.065</v>
      </c>
      <c r="I33" s="3">
        <f>G33*F33*1.15+H33</f>
        <v>700.315</v>
      </c>
    </row>
    <row r="34" spans="1:11" ht="15">
      <c r="A34" s="18"/>
      <c r="B34" s="8"/>
      <c r="C34" s="13"/>
      <c r="D34" s="6"/>
      <c r="E34" s="14"/>
      <c r="F34" s="6"/>
      <c r="G34" s="6"/>
      <c r="H34" s="7"/>
      <c r="I34" s="7">
        <f>SUM(I33:I33)</f>
        <v>700.315</v>
      </c>
      <c r="J34" s="15">
        <f>30+700</f>
        <v>730</v>
      </c>
      <c r="K34" s="7">
        <f>J34-I34</f>
        <v>29.684999999999945</v>
      </c>
    </row>
    <row r="35" spans="1:9" ht="15">
      <c r="A35" s="11" t="s">
        <v>50</v>
      </c>
      <c r="C35" s="4" t="s">
        <v>48</v>
      </c>
      <c r="D35" s="2" t="s">
        <v>13</v>
      </c>
      <c r="E35" s="9" t="s">
        <v>49</v>
      </c>
      <c r="F35" s="2">
        <v>600</v>
      </c>
      <c r="G35" s="19">
        <v>1</v>
      </c>
      <c r="H35" s="3">
        <f>$I$1*F35*G35</f>
        <v>16.2</v>
      </c>
      <c r="I35" s="3">
        <f>G35*F35*1.15+H35</f>
        <v>706.2</v>
      </c>
    </row>
    <row r="36" spans="1:9" ht="15">
      <c r="A36" s="11" t="s">
        <v>50</v>
      </c>
      <c r="C36" s="4" t="s">
        <v>58</v>
      </c>
      <c r="D36" s="2" t="s">
        <v>13</v>
      </c>
      <c r="E36" s="9" t="s">
        <v>49</v>
      </c>
      <c r="F36" s="2">
        <v>425</v>
      </c>
      <c r="G36" s="19">
        <v>1</v>
      </c>
      <c r="H36" s="3">
        <f>$I$1*F36*G36</f>
        <v>11.475</v>
      </c>
      <c r="I36" s="3">
        <f>G36*F36*1.15+H36</f>
        <v>500.22499999999997</v>
      </c>
    </row>
    <row r="37" spans="1:11" ht="15">
      <c r="A37" s="18"/>
      <c r="B37" s="8"/>
      <c r="C37" s="13"/>
      <c r="D37" s="6"/>
      <c r="E37" s="14"/>
      <c r="F37" s="6"/>
      <c r="G37" s="6"/>
      <c r="H37" s="7"/>
      <c r="I37" s="7">
        <f>SUM(I35:I36)</f>
        <v>1206.425</v>
      </c>
      <c r="J37" s="15">
        <v>1199</v>
      </c>
      <c r="K37" s="17">
        <f>J37-I37</f>
        <v>-7.4249999999999545</v>
      </c>
    </row>
    <row r="38" spans="1:9" ht="15">
      <c r="A38" s="11" t="s">
        <v>56</v>
      </c>
      <c r="C38" s="4" t="s">
        <v>53</v>
      </c>
      <c r="D38" s="2" t="s">
        <v>17</v>
      </c>
      <c r="E38" s="9" t="s">
        <v>54</v>
      </c>
      <c r="F38" s="2">
        <v>560</v>
      </c>
      <c r="G38" s="19">
        <v>1</v>
      </c>
      <c r="H38" s="3">
        <f>$I$1*F38*G38</f>
        <v>15.12</v>
      </c>
      <c r="I38" s="3">
        <f>G38*F38*1.15+H38</f>
        <v>659.12</v>
      </c>
    </row>
    <row r="39" spans="1:11" ht="15">
      <c r="A39" s="18"/>
      <c r="B39" s="8"/>
      <c r="C39" s="13"/>
      <c r="D39" s="6"/>
      <c r="E39" s="14"/>
      <c r="F39" s="6"/>
      <c r="G39" s="6"/>
      <c r="H39" s="7"/>
      <c r="I39" s="7">
        <f>SUM(I38:I38)</f>
        <v>659.12</v>
      </c>
      <c r="J39" s="15">
        <v>700</v>
      </c>
      <c r="K39" s="7">
        <f>J39-I39</f>
        <v>40.879999999999995</v>
      </c>
    </row>
    <row r="40" spans="1:9" ht="15">
      <c r="A40" s="11" t="s">
        <v>39</v>
      </c>
      <c r="C40" s="4" t="s">
        <v>62</v>
      </c>
      <c r="D40" s="2" t="s">
        <v>37</v>
      </c>
      <c r="E40" s="9" t="s">
        <v>11</v>
      </c>
      <c r="F40" s="2">
        <v>495</v>
      </c>
      <c r="G40" s="19">
        <v>1</v>
      </c>
      <c r="H40" s="3">
        <f>$I$1*F40*G40</f>
        <v>13.365</v>
      </c>
      <c r="I40" s="3">
        <f>G40*F40*1.15+H40</f>
        <v>582.615</v>
      </c>
    </row>
    <row r="41" spans="1:11" ht="15">
      <c r="A41" s="18"/>
      <c r="B41" s="8"/>
      <c r="C41" s="13"/>
      <c r="D41" s="6"/>
      <c r="E41" s="14"/>
      <c r="F41" s="6"/>
      <c r="G41" s="6"/>
      <c r="H41" s="7"/>
      <c r="I41" s="7">
        <f>SUM(I40:I40)</f>
        <v>582.615</v>
      </c>
      <c r="J41" s="15">
        <v>579</v>
      </c>
      <c r="K41" s="17">
        <f>J41-I41</f>
        <v>-3.615000000000009</v>
      </c>
    </row>
    <row r="42" spans="1:9" ht="15">
      <c r="A42" s="11" t="s">
        <v>30</v>
      </c>
      <c r="C42" s="4" t="s">
        <v>24</v>
      </c>
      <c r="D42" s="2" t="s">
        <v>21</v>
      </c>
      <c r="E42" s="9" t="s">
        <v>25</v>
      </c>
      <c r="F42" s="2">
        <v>595</v>
      </c>
      <c r="G42" s="19">
        <v>1</v>
      </c>
      <c r="H42" s="3">
        <f>$I$1*F42*G42</f>
        <v>16.065</v>
      </c>
      <c r="I42" s="3">
        <f>G42*F42*1.15+H42</f>
        <v>700.315</v>
      </c>
    </row>
    <row r="43" spans="1:9" ht="15">
      <c r="A43" s="11" t="s">
        <v>30</v>
      </c>
      <c r="C43" s="4" t="s">
        <v>62</v>
      </c>
      <c r="D43" s="2" t="s">
        <v>38</v>
      </c>
      <c r="E43" s="9" t="s">
        <v>11</v>
      </c>
      <c r="F43" s="2">
        <v>495</v>
      </c>
      <c r="G43" s="19">
        <v>1</v>
      </c>
      <c r="H43" s="3">
        <f>$I$1*F43*G43</f>
        <v>13.365</v>
      </c>
      <c r="I43" s="3">
        <f>G43*F43*1.15+H43</f>
        <v>582.615</v>
      </c>
    </row>
    <row r="44" spans="1:11" ht="15">
      <c r="A44" s="18"/>
      <c r="B44" s="8"/>
      <c r="C44" s="13"/>
      <c r="D44" s="6"/>
      <c r="E44" s="14"/>
      <c r="F44" s="6"/>
      <c r="G44" s="6"/>
      <c r="H44" s="7"/>
      <c r="I44" s="7">
        <f>SUM(I42:I43)</f>
        <v>1282.93</v>
      </c>
      <c r="J44" s="15">
        <f>555+720</f>
        <v>1275</v>
      </c>
      <c r="K44" s="17">
        <f>J44-I44</f>
        <v>-7.930000000000064</v>
      </c>
    </row>
    <row r="45" spans="1:9" ht="15">
      <c r="A45" s="10" t="s">
        <v>26</v>
      </c>
      <c r="C45" s="4" t="s">
        <v>24</v>
      </c>
      <c r="D45" s="2" t="s">
        <v>16</v>
      </c>
      <c r="E45" s="9" t="s">
        <v>25</v>
      </c>
      <c r="F45" s="2">
        <v>595</v>
      </c>
      <c r="G45" s="19">
        <v>1</v>
      </c>
      <c r="H45" s="3">
        <f>$I$1*F45*G45</f>
        <v>16.065</v>
      </c>
      <c r="I45" s="3">
        <f>G45*F45*1.15+H45</f>
        <v>700.315</v>
      </c>
    </row>
    <row r="46" spans="1:11" ht="15">
      <c r="A46" s="18"/>
      <c r="B46" s="8"/>
      <c r="C46" s="13"/>
      <c r="D46" s="6"/>
      <c r="E46" s="14"/>
      <c r="F46" s="6"/>
      <c r="G46" s="6"/>
      <c r="H46" s="7"/>
      <c r="I46" s="7">
        <f>SUM(I45:I45)</f>
        <v>700.315</v>
      </c>
      <c r="J46" s="15">
        <v>700</v>
      </c>
      <c r="K46" s="7">
        <f>J46-I46</f>
        <v>-0.31500000000005457</v>
      </c>
    </row>
    <row r="47" spans="1:9" ht="15">
      <c r="A47" s="11" t="s">
        <v>51</v>
      </c>
      <c r="C47" s="4" t="s">
        <v>48</v>
      </c>
      <c r="D47" s="2" t="s">
        <v>15</v>
      </c>
      <c r="E47" s="9" t="s">
        <v>49</v>
      </c>
      <c r="F47" s="2">
        <v>600</v>
      </c>
      <c r="G47" s="19">
        <v>1</v>
      </c>
      <c r="H47" s="3">
        <f>$I$1*F47*G47</f>
        <v>16.2</v>
      </c>
      <c r="I47" s="3">
        <f>G47*F47*1.15+H47</f>
        <v>706.2</v>
      </c>
    </row>
    <row r="48" spans="1:9" ht="15">
      <c r="A48" s="11" t="s">
        <v>51</v>
      </c>
      <c r="C48" s="4" t="s">
        <v>58</v>
      </c>
      <c r="D48" s="2" t="s">
        <v>15</v>
      </c>
      <c r="E48" s="9" t="s">
        <v>49</v>
      </c>
      <c r="F48" s="2">
        <v>425</v>
      </c>
      <c r="G48" s="19">
        <v>1</v>
      </c>
      <c r="H48" s="3">
        <f>$I$1*F48*G48</f>
        <v>11.475</v>
      </c>
      <c r="I48" s="3">
        <f>G48*F48*1.15+H48</f>
        <v>500.22499999999997</v>
      </c>
    </row>
    <row r="49" spans="1:11" ht="15">
      <c r="A49" s="18"/>
      <c r="B49" s="8"/>
      <c r="C49" s="13"/>
      <c r="D49" s="6"/>
      <c r="E49" s="14"/>
      <c r="F49" s="6"/>
      <c r="G49" s="6"/>
      <c r="H49" s="7"/>
      <c r="I49" s="7">
        <f>SUM(I47:I48)</f>
        <v>1206.425</v>
      </c>
      <c r="J49" s="15">
        <f>1500-300</f>
        <v>1200</v>
      </c>
      <c r="K49" s="17">
        <f>J49-I49</f>
        <v>-6.4249999999999545</v>
      </c>
    </row>
    <row r="50" spans="1:9" ht="15">
      <c r="A50" s="11" t="s">
        <v>32</v>
      </c>
      <c r="C50" s="4" t="s">
        <v>31</v>
      </c>
      <c r="D50" s="2" t="s">
        <v>13</v>
      </c>
      <c r="E50" s="9" t="s">
        <v>11</v>
      </c>
      <c r="F50" s="2">
        <v>560</v>
      </c>
      <c r="G50" s="19">
        <v>1</v>
      </c>
      <c r="H50" s="3">
        <f>$I$1*F50*G50</f>
        <v>15.12</v>
      </c>
      <c r="I50" s="3">
        <f>G50*F50*1.15+H50</f>
        <v>659.12</v>
      </c>
    </row>
    <row r="51" spans="1:9" ht="15">
      <c r="A51" s="11" t="s">
        <v>32</v>
      </c>
      <c r="C51" s="4" t="s">
        <v>31</v>
      </c>
      <c r="D51" s="2" t="s">
        <v>17</v>
      </c>
      <c r="E51" s="9" t="s">
        <v>11</v>
      </c>
      <c r="F51" s="2">
        <v>560</v>
      </c>
      <c r="G51" s="19">
        <v>1</v>
      </c>
      <c r="H51" s="3">
        <f>$I$1*F51*G51</f>
        <v>15.12</v>
      </c>
      <c r="I51" s="3">
        <f>G51*F51*1.15+H51</f>
        <v>659.12</v>
      </c>
    </row>
    <row r="52" spans="1:9" ht="15">
      <c r="A52" s="11" t="s">
        <v>32</v>
      </c>
      <c r="C52" s="4" t="s">
        <v>35</v>
      </c>
      <c r="D52" s="2" t="s">
        <v>13</v>
      </c>
      <c r="E52" s="9" t="s">
        <v>11</v>
      </c>
      <c r="F52" s="2">
        <v>425</v>
      </c>
      <c r="G52" s="19">
        <v>1</v>
      </c>
      <c r="H52" s="3">
        <f>$I$1*F52*G52</f>
        <v>11.475</v>
      </c>
      <c r="I52" s="3">
        <f>G52*F52*1.15+H52</f>
        <v>500.22499999999997</v>
      </c>
    </row>
    <row r="53" spans="1:9" ht="15">
      <c r="A53" s="11" t="s">
        <v>32</v>
      </c>
      <c r="C53" s="4" t="s">
        <v>35</v>
      </c>
      <c r="D53" s="2" t="s">
        <v>17</v>
      </c>
      <c r="E53" s="9" t="s">
        <v>11</v>
      </c>
      <c r="F53" s="2">
        <v>425</v>
      </c>
      <c r="G53" s="19">
        <v>1</v>
      </c>
      <c r="H53" s="3">
        <f>$I$1*F53*G53</f>
        <v>11.475</v>
      </c>
      <c r="I53" s="3">
        <f>G53*F53*1.15+H53</f>
        <v>500.22499999999997</v>
      </c>
    </row>
    <row r="54" spans="1:11" ht="15">
      <c r="A54" s="18"/>
      <c r="B54" s="8"/>
      <c r="C54" s="13"/>
      <c r="D54" s="6"/>
      <c r="E54" s="14"/>
      <c r="F54" s="6"/>
      <c r="G54" s="6"/>
      <c r="H54" s="7"/>
      <c r="I54" s="7">
        <f>SUM(I50:I53)</f>
        <v>2318.69</v>
      </c>
      <c r="J54" s="15">
        <v>2305</v>
      </c>
      <c r="K54" s="17">
        <f>J54-I54</f>
        <v>-13.690000000000055</v>
      </c>
    </row>
    <row r="55" spans="1:9" ht="15">
      <c r="A55" t="s">
        <v>23</v>
      </c>
      <c r="C55" s="4" t="s">
        <v>12</v>
      </c>
      <c r="D55" s="2" t="s">
        <v>19</v>
      </c>
      <c r="E55" s="9" t="s">
        <v>11</v>
      </c>
      <c r="F55" s="2">
        <v>545</v>
      </c>
      <c r="G55" s="19">
        <v>1</v>
      </c>
      <c r="H55" s="3">
        <f aca="true" t="shared" si="2" ref="H55:H75">$I$1*F55*G55</f>
        <v>14.715</v>
      </c>
      <c r="I55" s="3">
        <f>G55*F55*1.03+H55</f>
        <v>576.065</v>
      </c>
    </row>
    <row r="56" spans="1:9" ht="15">
      <c r="A56" t="s">
        <v>23</v>
      </c>
      <c r="C56" s="4" t="s">
        <v>12</v>
      </c>
      <c r="D56" s="2" t="s">
        <v>20</v>
      </c>
      <c r="E56" s="9" t="s">
        <v>11</v>
      </c>
      <c r="F56" s="2">
        <v>545</v>
      </c>
      <c r="G56" s="19">
        <v>1</v>
      </c>
      <c r="H56" s="3">
        <f t="shared" si="2"/>
        <v>14.715</v>
      </c>
      <c r="I56" s="3">
        <f aca="true" t="shared" si="3" ref="I56:I75">G56*F56*1.03+H56</f>
        <v>576.065</v>
      </c>
    </row>
    <row r="57" spans="1:9" ht="15">
      <c r="A57" t="s">
        <v>23</v>
      </c>
      <c r="C57" s="4" t="s">
        <v>12</v>
      </c>
      <c r="D57" s="2" t="s">
        <v>21</v>
      </c>
      <c r="E57" s="9" t="s">
        <v>11</v>
      </c>
      <c r="F57" s="2">
        <v>545</v>
      </c>
      <c r="G57" s="19">
        <v>1</v>
      </c>
      <c r="H57" s="3">
        <f t="shared" si="2"/>
        <v>14.715</v>
      </c>
      <c r="I57" s="3">
        <f t="shared" si="3"/>
        <v>576.065</v>
      </c>
    </row>
    <row r="58" spans="1:9" ht="15">
      <c r="A58" t="s">
        <v>23</v>
      </c>
      <c r="C58" s="4" t="s">
        <v>24</v>
      </c>
      <c r="D58" s="2" t="s">
        <v>13</v>
      </c>
      <c r="E58" s="9" t="s">
        <v>25</v>
      </c>
      <c r="F58" s="2">
        <v>595</v>
      </c>
      <c r="G58" s="19">
        <v>1</v>
      </c>
      <c r="H58" s="3">
        <f t="shared" si="2"/>
        <v>16.065</v>
      </c>
      <c r="I58" s="3">
        <f t="shared" si="3"/>
        <v>628.9150000000001</v>
      </c>
    </row>
    <row r="59" spans="1:9" ht="15">
      <c r="A59" t="s">
        <v>23</v>
      </c>
      <c r="C59" s="4" t="s">
        <v>24</v>
      </c>
      <c r="D59" s="2" t="s">
        <v>15</v>
      </c>
      <c r="E59" s="9" t="s">
        <v>25</v>
      </c>
      <c r="F59" s="2">
        <v>595</v>
      </c>
      <c r="G59" s="19">
        <v>1</v>
      </c>
      <c r="H59" s="3">
        <f t="shared" si="2"/>
        <v>16.065</v>
      </c>
      <c r="I59" s="3">
        <f t="shared" si="3"/>
        <v>628.9150000000001</v>
      </c>
    </row>
    <row r="60" spans="1:9" ht="15">
      <c r="A60" s="11" t="s">
        <v>23</v>
      </c>
      <c r="C60" s="4" t="s">
        <v>34</v>
      </c>
      <c r="D60" s="2" t="s">
        <v>19</v>
      </c>
      <c r="E60" s="9" t="s">
        <v>11</v>
      </c>
      <c r="F60" s="2">
        <v>425</v>
      </c>
      <c r="G60" s="19">
        <v>1</v>
      </c>
      <c r="H60" s="3">
        <f t="shared" si="2"/>
        <v>11.475</v>
      </c>
      <c r="I60" s="3">
        <f t="shared" si="3"/>
        <v>449.225</v>
      </c>
    </row>
    <row r="61" spans="1:9" ht="15">
      <c r="A61" s="11" t="s">
        <v>23</v>
      </c>
      <c r="C61" s="4" t="s">
        <v>34</v>
      </c>
      <c r="D61" s="2" t="s">
        <v>20</v>
      </c>
      <c r="E61" s="9" t="s">
        <v>11</v>
      </c>
      <c r="F61" s="2">
        <v>425</v>
      </c>
      <c r="G61" s="19">
        <v>1</v>
      </c>
      <c r="H61" s="3">
        <f t="shared" si="2"/>
        <v>11.475</v>
      </c>
      <c r="I61" s="3">
        <f t="shared" si="3"/>
        <v>449.225</v>
      </c>
    </row>
    <row r="62" spans="1:9" ht="15">
      <c r="A62" s="11" t="s">
        <v>23</v>
      </c>
      <c r="C62" s="4" t="s">
        <v>34</v>
      </c>
      <c r="D62" s="2" t="s">
        <v>21</v>
      </c>
      <c r="E62" s="9" t="s">
        <v>11</v>
      </c>
      <c r="F62" s="2">
        <v>425</v>
      </c>
      <c r="G62" s="19">
        <v>1</v>
      </c>
      <c r="H62" s="3">
        <f t="shared" si="2"/>
        <v>11.475</v>
      </c>
      <c r="I62" s="3">
        <f t="shared" si="3"/>
        <v>449.225</v>
      </c>
    </row>
    <row r="63" spans="1:9" ht="15">
      <c r="A63" s="11" t="s">
        <v>23</v>
      </c>
      <c r="C63" s="4" t="s">
        <v>48</v>
      </c>
      <c r="D63" s="2" t="s">
        <v>18</v>
      </c>
      <c r="E63" s="9" t="s">
        <v>49</v>
      </c>
      <c r="F63" s="2">
        <v>600</v>
      </c>
      <c r="G63" s="19">
        <v>1</v>
      </c>
      <c r="H63" s="3">
        <f t="shared" si="2"/>
        <v>16.2</v>
      </c>
      <c r="I63" s="3">
        <f t="shared" si="3"/>
        <v>634.2</v>
      </c>
    </row>
    <row r="64" spans="1:9" ht="15">
      <c r="A64" s="11" t="s">
        <v>23</v>
      </c>
      <c r="C64" s="4" t="s">
        <v>48</v>
      </c>
      <c r="D64" s="2" t="s">
        <v>19</v>
      </c>
      <c r="E64" s="9" t="s">
        <v>49</v>
      </c>
      <c r="F64" s="2">
        <v>600</v>
      </c>
      <c r="G64" s="19">
        <v>1</v>
      </c>
      <c r="H64" s="3">
        <f t="shared" si="2"/>
        <v>16.2</v>
      </c>
      <c r="I64" s="3">
        <f t="shared" si="3"/>
        <v>634.2</v>
      </c>
    </row>
    <row r="65" spans="1:9" ht="15">
      <c r="A65" s="11" t="s">
        <v>23</v>
      </c>
      <c r="C65" s="4" t="s">
        <v>48</v>
      </c>
      <c r="D65" s="2" t="s">
        <v>20</v>
      </c>
      <c r="E65" s="9" t="s">
        <v>49</v>
      </c>
      <c r="F65" s="2">
        <v>600</v>
      </c>
      <c r="G65" s="19">
        <v>1</v>
      </c>
      <c r="H65" s="3">
        <f t="shared" si="2"/>
        <v>16.2</v>
      </c>
      <c r="I65" s="3">
        <f t="shared" si="3"/>
        <v>634.2</v>
      </c>
    </row>
    <row r="66" spans="1:9" ht="15">
      <c r="A66" s="11" t="s">
        <v>23</v>
      </c>
      <c r="C66" s="4" t="s">
        <v>48</v>
      </c>
      <c r="D66" s="2" t="s">
        <v>21</v>
      </c>
      <c r="E66" s="9" t="s">
        <v>49</v>
      </c>
      <c r="F66" s="2">
        <v>600</v>
      </c>
      <c r="G66" s="19">
        <v>1</v>
      </c>
      <c r="H66" s="3">
        <f t="shared" si="2"/>
        <v>16.2</v>
      </c>
      <c r="I66" s="3">
        <f t="shared" si="3"/>
        <v>634.2</v>
      </c>
    </row>
    <row r="67" spans="1:9" ht="15">
      <c r="A67" s="11" t="s">
        <v>23</v>
      </c>
      <c r="C67" s="4" t="s">
        <v>53</v>
      </c>
      <c r="D67" s="2" t="s">
        <v>13</v>
      </c>
      <c r="E67" s="9" t="s">
        <v>54</v>
      </c>
      <c r="F67" s="2">
        <v>560</v>
      </c>
      <c r="G67" s="19">
        <v>1</v>
      </c>
      <c r="H67" s="3">
        <f t="shared" si="2"/>
        <v>15.12</v>
      </c>
      <c r="I67" s="3">
        <f t="shared" si="3"/>
        <v>591.9200000000001</v>
      </c>
    </row>
    <row r="68" spans="1:9" ht="15">
      <c r="A68" s="11" t="s">
        <v>23</v>
      </c>
      <c r="C68" s="4" t="s">
        <v>53</v>
      </c>
      <c r="D68" s="2" t="s">
        <v>15</v>
      </c>
      <c r="E68" s="9" t="s">
        <v>54</v>
      </c>
      <c r="F68" s="2">
        <v>560</v>
      </c>
      <c r="G68" s="19">
        <v>1</v>
      </c>
      <c r="H68" s="3">
        <f t="shared" si="2"/>
        <v>15.12</v>
      </c>
      <c r="I68" s="3">
        <f t="shared" si="3"/>
        <v>591.9200000000001</v>
      </c>
    </row>
    <row r="69" spans="1:9" ht="15">
      <c r="A69" s="11" t="s">
        <v>23</v>
      </c>
      <c r="C69" s="4" t="s">
        <v>53</v>
      </c>
      <c r="D69" s="2" t="s">
        <v>18</v>
      </c>
      <c r="E69" s="9" t="s">
        <v>54</v>
      </c>
      <c r="F69" s="2">
        <v>560</v>
      </c>
      <c r="G69" s="19">
        <v>1</v>
      </c>
      <c r="H69" s="3">
        <f t="shared" si="2"/>
        <v>15.12</v>
      </c>
      <c r="I69" s="3">
        <f t="shared" si="3"/>
        <v>591.9200000000001</v>
      </c>
    </row>
    <row r="70" spans="1:9" ht="15">
      <c r="A70" s="11" t="s">
        <v>23</v>
      </c>
      <c r="C70" s="4" t="s">
        <v>53</v>
      </c>
      <c r="D70" s="2" t="s">
        <v>19</v>
      </c>
      <c r="E70" s="9" t="s">
        <v>54</v>
      </c>
      <c r="F70" s="2">
        <v>560</v>
      </c>
      <c r="G70" s="19">
        <v>1</v>
      </c>
      <c r="H70" s="3">
        <f t="shared" si="2"/>
        <v>15.12</v>
      </c>
      <c r="I70" s="3">
        <f t="shared" si="3"/>
        <v>591.9200000000001</v>
      </c>
    </row>
    <row r="71" spans="1:9" ht="15">
      <c r="A71" s="11" t="s">
        <v>23</v>
      </c>
      <c r="C71" s="4" t="s">
        <v>53</v>
      </c>
      <c r="D71" s="2" t="s">
        <v>20</v>
      </c>
      <c r="E71" s="9" t="s">
        <v>54</v>
      </c>
      <c r="F71" s="2">
        <v>560</v>
      </c>
      <c r="G71" s="19">
        <v>1</v>
      </c>
      <c r="H71" s="3">
        <f t="shared" si="2"/>
        <v>15.12</v>
      </c>
      <c r="I71" s="3">
        <f t="shared" si="3"/>
        <v>591.9200000000001</v>
      </c>
    </row>
    <row r="72" spans="1:9" ht="15">
      <c r="A72" s="11" t="s">
        <v>23</v>
      </c>
      <c r="C72" s="4" t="s">
        <v>59</v>
      </c>
      <c r="D72" s="2" t="s">
        <v>13</v>
      </c>
      <c r="E72" s="9" t="s">
        <v>11</v>
      </c>
      <c r="F72" s="2">
        <v>560</v>
      </c>
      <c r="G72" s="19">
        <v>1</v>
      </c>
      <c r="H72" s="3">
        <f t="shared" si="2"/>
        <v>15.12</v>
      </c>
      <c r="I72" s="3">
        <f t="shared" si="3"/>
        <v>591.9200000000001</v>
      </c>
    </row>
    <row r="73" spans="1:9" ht="15">
      <c r="A73" s="11" t="s">
        <v>23</v>
      </c>
      <c r="C73" s="4" t="s">
        <v>59</v>
      </c>
      <c r="D73" s="2" t="s">
        <v>15</v>
      </c>
      <c r="E73" s="9" t="s">
        <v>11</v>
      </c>
      <c r="F73" s="2">
        <v>560</v>
      </c>
      <c r="G73" s="19">
        <v>1</v>
      </c>
      <c r="H73" s="3">
        <f t="shared" si="2"/>
        <v>15.12</v>
      </c>
      <c r="I73" s="3">
        <f t="shared" si="3"/>
        <v>591.9200000000001</v>
      </c>
    </row>
    <row r="74" spans="1:9" ht="15">
      <c r="A74" s="11" t="s">
        <v>23</v>
      </c>
      <c r="C74" s="4" t="s">
        <v>59</v>
      </c>
      <c r="D74" s="2" t="s">
        <v>18</v>
      </c>
      <c r="E74" s="9" t="s">
        <v>11</v>
      </c>
      <c r="F74" s="2">
        <v>560</v>
      </c>
      <c r="G74" s="19">
        <v>1</v>
      </c>
      <c r="H74" s="3">
        <f t="shared" si="2"/>
        <v>15.12</v>
      </c>
      <c r="I74" s="3">
        <f t="shared" si="3"/>
        <v>591.9200000000001</v>
      </c>
    </row>
    <row r="75" spans="1:9" ht="15">
      <c r="A75" s="11" t="s">
        <v>23</v>
      </c>
      <c r="C75" s="4" t="s">
        <v>59</v>
      </c>
      <c r="D75" s="2" t="s">
        <v>19</v>
      </c>
      <c r="E75" s="9" t="s">
        <v>11</v>
      </c>
      <c r="F75" s="2">
        <v>560</v>
      </c>
      <c r="G75" s="19">
        <v>1</v>
      </c>
      <c r="H75" s="3">
        <f t="shared" si="2"/>
        <v>15.12</v>
      </c>
      <c r="I75" s="3">
        <f t="shared" si="3"/>
        <v>591.9200000000001</v>
      </c>
    </row>
    <row r="76" spans="1:11" ht="15">
      <c r="A76" s="12"/>
      <c r="B76" s="8"/>
      <c r="C76" s="13"/>
      <c r="D76" s="6"/>
      <c r="E76" s="14"/>
      <c r="F76" s="6"/>
      <c r="G76" s="6"/>
      <c r="H76" s="7"/>
      <c r="I76" s="7">
        <f>SUM(I55:I75)</f>
        <v>12197.779999999999</v>
      </c>
      <c r="J76" s="15">
        <f>3000+2800+3000+1250+1770+300+78</f>
        <v>12198</v>
      </c>
      <c r="K76" s="7">
        <f>J76-I76</f>
        <v>0.22000000000116415</v>
      </c>
    </row>
    <row r="77" spans="1:9" ht="15">
      <c r="A77" s="10" t="s">
        <v>27</v>
      </c>
      <c r="C77" s="4" t="s">
        <v>24</v>
      </c>
      <c r="D77" s="2" t="s">
        <v>17</v>
      </c>
      <c r="E77" s="9" t="s">
        <v>25</v>
      </c>
      <c r="F77" s="2">
        <v>595</v>
      </c>
      <c r="G77" s="19">
        <v>1</v>
      </c>
      <c r="H77" s="3">
        <f>$I$1*F77*G77</f>
        <v>16.065</v>
      </c>
      <c r="I77" s="3">
        <f>G77*F77*1.15+H77</f>
        <v>700.315</v>
      </c>
    </row>
    <row r="78" spans="1:9" ht="15">
      <c r="A78" s="11" t="s">
        <v>27</v>
      </c>
      <c r="C78" s="4" t="s">
        <v>58</v>
      </c>
      <c r="D78" s="2" t="s">
        <v>17</v>
      </c>
      <c r="E78" s="9" t="s">
        <v>49</v>
      </c>
      <c r="F78" s="2">
        <v>425</v>
      </c>
      <c r="G78" s="19">
        <v>1</v>
      </c>
      <c r="H78" s="3">
        <f>$I$1*F78*G78</f>
        <v>11.475</v>
      </c>
      <c r="I78" s="3">
        <f>G78*F78*1.15+H78</f>
        <v>500.22499999999997</v>
      </c>
    </row>
    <row r="79" spans="1:9" ht="15">
      <c r="A79" s="11" t="s">
        <v>27</v>
      </c>
      <c r="C79" s="4" t="s">
        <v>59</v>
      </c>
      <c r="D79" s="2" t="s">
        <v>20</v>
      </c>
      <c r="E79" s="9" t="s">
        <v>11</v>
      </c>
      <c r="F79" s="2">
        <v>560</v>
      </c>
      <c r="G79" s="19">
        <v>1</v>
      </c>
      <c r="H79" s="3">
        <f>$I$1*F79*G79</f>
        <v>15.12</v>
      </c>
      <c r="I79" s="3">
        <f>G79*F79*1.15+H79</f>
        <v>659.12</v>
      </c>
    </row>
    <row r="80" spans="1:9" ht="15">
      <c r="A80" s="11" t="s">
        <v>52</v>
      </c>
      <c r="C80" s="4" t="s">
        <v>48</v>
      </c>
      <c r="D80" s="2" t="s">
        <v>17</v>
      </c>
      <c r="E80" s="9" t="s">
        <v>49</v>
      </c>
      <c r="F80" s="2">
        <v>600</v>
      </c>
      <c r="G80" s="19">
        <v>1</v>
      </c>
      <c r="H80" s="3">
        <f>$I$1*F80*G80</f>
        <v>16.2</v>
      </c>
      <c r="I80" s="3">
        <f>G80*F80*1.15+H80</f>
        <v>706.2</v>
      </c>
    </row>
    <row r="81" spans="1:11" ht="15">
      <c r="A81" s="18"/>
      <c r="B81" s="8"/>
      <c r="C81" s="13"/>
      <c r="D81" s="6"/>
      <c r="E81" s="14"/>
      <c r="F81" s="6"/>
      <c r="G81" s="6"/>
      <c r="H81" s="7"/>
      <c r="I81" s="7">
        <f>SUM(I77:I80)</f>
        <v>2565.8599999999997</v>
      </c>
      <c r="J81" s="15">
        <v>2550</v>
      </c>
      <c r="K81" s="17">
        <f>J81-I81</f>
        <v>-15.859999999999673</v>
      </c>
    </row>
    <row r="82" spans="1:9" ht="15">
      <c r="A82" s="11" t="s">
        <v>42</v>
      </c>
      <c r="C82" s="4" t="s">
        <v>40</v>
      </c>
      <c r="D82" s="2" t="s">
        <v>15</v>
      </c>
      <c r="E82" s="9" t="s">
        <v>41</v>
      </c>
      <c r="F82" s="2">
        <v>685</v>
      </c>
      <c r="G82" s="19">
        <v>1</v>
      </c>
      <c r="H82" s="3">
        <f aca="true" t="shared" si="4" ref="H82:H87">$I$1*F82*G82</f>
        <v>18.495</v>
      </c>
      <c r="I82" s="3">
        <f aca="true" t="shared" si="5" ref="I82:I87">G82*F82*1.15+H82</f>
        <v>806.2449999999999</v>
      </c>
    </row>
    <row r="83" spans="1:9" ht="15">
      <c r="A83" s="11" t="s">
        <v>42</v>
      </c>
      <c r="C83" s="4" t="s">
        <v>40</v>
      </c>
      <c r="D83" s="2" t="s">
        <v>17</v>
      </c>
      <c r="E83" s="9" t="s">
        <v>41</v>
      </c>
      <c r="F83" s="2">
        <v>685</v>
      </c>
      <c r="G83" s="19">
        <v>1</v>
      </c>
      <c r="H83" s="3">
        <f t="shared" si="4"/>
        <v>18.495</v>
      </c>
      <c r="I83" s="3">
        <f t="shared" si="5"/>
        <v>806.2449999999999</v>
      </c>
    </row>
    <row r="84" spans="1:9" ht="15">
      <c r="A84" s="11" t="s">
        <v>42</v>
      </c>
      <c r="C84" s="4" t="s">
        <v>47</v>
      </c>
      <c r="D84" s="2" t="s">
        <v>15</v>
      </c>
      <c r="E84" s="9" t="s">
        <v>41</v>
      </c>
      <c r="F84" s="2">
        <v>425</v>
      </c>
      <c r="G84" s="19">
        <v>1</v>
      </c>
      <c r="H84" s="3">
        <f t="shared" si="4"/>
        <v>11.475</v>
      </c>
      <c r="I84" s="3">
        <f t="shared" si="5"/>
        <v>500.22499999999997</v>
      </c>
    </row>
    <row r="85" spans="1:9" ht="15">
      <c r="A85" s="11" t="s">
        <v>42</v>
      </c>
      <c r="C85" s="4" t="s">
        <v>47</v>
      </c>
      <c r="D85" s="2" t="s">
        <v>17</v>
      </c>
      <c r="E85" s="9" t="s">
        <v>41</v>
      </c>
      <c r="F85" s="2">
        <v>425</v>
      </c>
      <c r="G85" s="19">
        <v>1</v>
      </c>
      <c r="H85" s="3">
        <f t="shared" si="4"/>
        <v>11.475</v>
      </c>
      <c r="I85" s="3">
        <f t="shared" si="5"/>
        <v>500.22499999999997</v>
      </c>
    </row>
    <row r="86" spans="1:9" ht="15">
      <c r="A86" s="11" t="s">
        <v>42</v>
      </c>
      <c r="C86" s="4" t="s">
        <v>48</v>
      </c>
      <c r="D86" s="2" t="s">
        <v>16</v>
      </c>
      <c r="E86" s="9" t="s">
        <v>49</v>
      </c>
      <c r="F86" s="2">
        <v>600</v>
      </c>
      <c r="G86" s="19">
        <v>1</v>
      </c>
      <c r="H86" s="3">
        <f t="shared" si="4"/>
        <v>16.2</v>
      </c>
      <c r="I86" s="3">
        <f t="shared" si="5"/>
        <v>706.2</v>
      </c>
    </row>
    <row r="87" spans="1:9" ht="15">
      <c r="A87" s="11" t="s">
        <v>42</v>
      </c>
      <c r="C87" s="4" t="s">
        <v>58</v>
      </c>
      <c r="D87" s="2" t="s">
        <v>16</v>
      </c>
      <c r="E87" s="9" t="s">
        <v>49</v>
      </c>
      <c r="F87" s="2">
        <v>425</v>
      </c>
      <c r="G87" s="19">
        <v>1</v>
      </c>
      <c r="H87" s="3">
        <f t="shared" si="4"/>
        <v>11.475</v>
      </c>
      <c r="I87" s="3">
        <f t="shared" si="5"/>
        <v>500.22499999999997</v>
      </c>
    </row>
    <row r="88" spans="1:11" ht="15">
      <c r="A88" s="18"/>
      <c r="B88" s="8"/>
      <c r="C88" s="13"/>
      <c r="D88" s="6"/>
      <c r="E88" s="14"/>
      <c r="F88" s="6"/>
      <c r="G88" s="6"/>
      <c r="H88" s="7"/>
      <c r="I88" s="7">
        <f>SUM(I82:I87)</f>
        <v>3819.3649999999993</v>
      </c>
      <c r="J88" s="15">
        <v>4000</v>
      </c>
      <c r="K88" s="7">
        <f>J88-I88</f>
        <v>180.63500000000067</v>
      </c>
    </row>
    <row r="89" spans="1:9" ht="15">
      <c r="A89" s="11" t="s">
        <v>10</v>
      </c>
      <c r="C89" s="4" t="s">
        <v>40</v>
      </c>
      <c r="D89" s="2" t="s">
        <v>13</v>
      </c>
      <c r="E89" s="9" t="s">
        <v>41</v>
      </c>
      <c r="F89" s="2">
        <v>685</v>
      </c>
      <c r="G89" s="19">
        <v>1</v>
      </c>
      <c r="H89" s="3">
        <f>$I$1*F89*G89</f>
        <v>18.495</v>
      </c>
      <c r="I89" s="3">
        <f>G89*F89*1.15+H89</f>
        <v>806.2449999999999</v>
      </c>
    </row>
    <row r="90" spans="1:9" ht="15">
      <c r="A90" s="11" t="s">
        <v>10</v>
      </c>
      <c r="C90" s="4" t="s">
        <v>47</v>
      </c>
      <c r="D90" s="2" t="s">
        <v>13</v>
      </c>
      <c r="E90" s="9" t="s">
        <v>41</v>
      </c>
      <c r="F90" s="2">
        <v>425</v>
      </c>
      <c r="G90" s="19">
        <v>1</v>
      </c>
      <c r="H90" s="3">
        <f>$I$1*F90*G90</f>
        <v>11.475</v>
      </c>
      <c r="I90" s="3">
        <f>G90*F90*1.15+H90</f>
        <v>500.22499999999997</v>
      </c>
    </row>
    <row r="91" spans="1:11" ht="15">
      <c r="A91" s="12"/>
      <c r="B91" s="8"/>
      <c r="C91" s="13"/>
      <c r="D91" s="6"/>
      <c r="E91" s="14"/>
      <c r="F91" s="6"/>
      <c r="G91" s="6"/>
      <c r="H91" s="7"/>
      <c r="I91" s="7">
        <f>SUM(I89:I90)</f>
        <v>1306.4699999999998</v>
      </c>
      <c r="J91" s="8">
        <v>1306</v>
      </c>
      <c r="K91" s="7">
        <f>J91-I91</f>
        <v>-0.4699999999997999</v>
      </c>
    </row>
    <row r="92" spans="1:9" ht="15">
      <c r="A92" t="s">
        <v>61</v>
      </c>
      <c r="C92" s="4" t="s">
        <v>24</v>
      </c>
      <c r="D92" s="2" t="s">
        <v>20</v>
      </c>
      <c r="E92" s="9" t="s">
        <v>25</v>
      </c>
      <c r="F92" s="2">
        <v>595</v>
      </c>
      <c r="G92" s="19">
        <v>1</v>
      </c>
      <c r="H92" s="3">
        <f>$I$1*F92*G92</f>
        <v>16.065</v>
      </c>
      <c r="I92" s="3">
        <f>G92*F92*1.15+H92</f>
        <v>700.315</v>
      </c>
    </row>
    <row r="93" spans="1:11" ht="15">
      <c r="A93" s="22"/>
      <c r="B93" s="8"/>
      <c r="C93" s="13"/>
      <c r="D93" s="6"/>
      <c r="E93" s="14"/>
      <c r="F93" s="6"/>
      <c r="G93" s="6"/>
      <c r="H93" s="7"/>
      <c r="I93" s="7">
        <f>SUM(I92:I92)</f>
        <v>700.315</v>
      </c>
      <c r="J93" s="15">
        <f>30+700</f>
        <v>730</v>
      </c>
      <c r="K93" s="7">
        <f>J93-I93</f>
        <v>29.684999999999945</v>
      </c>
    </row>
    <row r="94" spans="1:9" ht="15">
      <c r="A94" t="s">
        <v>14</v>
      </c>
      <c r="C94" s="4" t="s">
        <v>12</v>
      </c>
      <c r="D94" s="2" t="s">
        <v>15</v>
      </c>
      <c r="E94" s="9" t="s">
        <v>11</v>
      </c>
      <c r="F94" s="2">
        <v>545</v>
      </c>
      <c r="G94" s="19">
        <v>1</v>
      </c>
      <c r="H94" s="3">
        <f>$I$1*F94*G94</f>
        <v>14.715</v>
      </c>
      <c r="I94" s="3">
        <f>G94*F94*1.15+H94</f>
        <v>641.465</v>
      </c>
    </row>
    <row r="95" spans="1:9" ht="15">
      <c r="A95" s="11" t="s">
        <v>14</v>
      </c>
      <c r="C95" s="4" t="s">
        <v>34</v>
      </c>
      <c r="D95" s="2" t="s">
        <v>15</v>
      </c>
      <c r="E95" s="9" t="s">
        <v>11</v>
      </c>
      <c r="F95" s="2">
        <v>425</v>
      </c>
      <c r="G95" s="19">
        <v>1</v>
      </c>
      <c r="H95" s="3">
        <f>$I$1*F95*G95</f>
        <v>11.475</v>
      </c>
      <c r="I95" s="3">
        <f>G95*F95*1.15+H95</f>
        <v>500.22499999999997</v>
      </c>
    </row>
    <row r="96" spans="1:9" ht="15">
      <c r="A96" s="11" t="s">
        <v>14</v>
      </c>
      <c r="C96" s="4" t="s">
        <v>35</v>
      </c>
      <c r="D96" s="2" t="s">
        <v>15</v>
      </c>
      <c r="E96" s="9" t="s">
        <v>11</v>
      </c>
      <c r="F96" s="2">
        <v>425</v>
      </c>
      <c r="G96" s="19">
        <v>1</v>
      </c>
      <c r="H96" s="3">
        <f>$I$1*F96*G96</f>
        <v>11.475</v>
      </c>
      <c r="I96" s="3">
        <f>G96*F96*1.15+H96</f>
        <v>500.22499999999997</v>
      </c>
    </row>
    <row r="97" spans="1:11" ht="15">
      <c r="A97" s="18"/>
      <c r="B97" s="8"/>
      <c r="C97" s="13"/>
      <c r="D97" s="6"/>
      <c r="E97" s="14"/>
      <c r="F97" s="6"/>
      <c r="G97" s="6"/>
      <c r="H97" s="7"/>
      <c r="I97" s="7">
        <f>SUM(I94:I96)</f>
        <v>1641.915</v>
      </c>
      <c r="J97" s="15">
        <v>1632</v>
      </c>
      <c r="K97" s="17">
        <f>J97-I97</f>
        <v>-9.914999999999964</v>
      </c>
    </row>
    <row r="98" spans="1:9" ht="15">
      <c r="A98" t="s">
        <v>60</v>
      </c>
      <c r="B98" s="4"/>
      <c r="C98" s="4" t="s">
        <v>12</v>
      </c>
      <c r="D98" s="2" t="s">
        <v>13</v>
      </c>
      <c r="E98" s="9" t="s">
        <v>11</v>
      </c>
      <c r="F98" s="2">
        <v>545</v>
      </c>
      <c r="G98" s="19">
        <v>1</v>
      </c>
      <c r="H98" s="3">
        <f>$I$1*F98*G98</f>
        <v>14.715</v>
      </c>
      <c r="I98" s="3">
        <f>G98*F98*1.15+H98</f>
        <v>641.465</v>
      </c>
    </row>
    <row r="99" spans="1:9" ht="15">
      <c r="A99" t="s">
        <v>60</v>
      </c>
      <c r="C99" s="4" t="s">
        <v>34</v>
      </c>
      <c r="D99" s="2" t="s">
        <v>13</v>
      </c>
      <c r="E99" s="9" t="s">
        <v>11</v>
      </c>
      <c r="F99" s="2">
        <v>425</v>
      </c>
      <c r="G99" s="19">
        <v>1</v>
      </c>
      <c r="H99" s="3">
        <f>$I$1*F99*G99</f>
        <v>11.475</v>
      </c>
      <c r="I99" s="3">
        <f>G99*F99*1.15+H99</f>
        <v>500.22499999999997</v>
      </c>
    </row>
    <row r="100" spans="1:11" ht="15">
      <c r="A100" s="18"/>
      <c r="B100" s="8"/>
      <c r="C100" s="13"/>
      <c r="D100" s="6"/>
      <c r="E100" s="14"/>
      <c r="F100" s="6"/>
      <c r="G100" s="6"/>
      <c r="H100" s="7"/>
      <c r="I100" s="7">
        <f>SUM(I98:I99)</f>
        <v>1141.69</v>
      </c>
      <c r="J100" s="15">
        <v>1200</v>
      </c>
      <c r="K100" s="7">
        <f>J100-I100</f>
        <v>58.309999999999945</v>
      </c>
    </row>
    <row r="101" spans="3:10" ht="15">
      <c r="C101" s="4"/>
      <c r="H101" s="3"/>
      <c r="J101" s="3"/>
    </row>
    <row r="102" ht="15">
      <c r="H102" s="5"/>
    </row>
  </sheetData>
  <sheetProtection/>
  <autoFilter ref="A3:K101"/>
  <printOptions/>
  <pageMargins left="0.22" right="0.3" top="0.22" bottom="0.3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2011-09-14T12:00:08Z</cp:lastPrinted>
  <dcterms:created xsi:type="dcterms:W3CDTF">2010-08-11T03:24:00Z</dcterms:created>
  <dcterms:modified xsi:type="dcterms:W3CDTF">2011-09-14T13:38:52Z</dcterms:modified>
  <cp:category/>
  <cp:version/>
  <cp:contentType/>
  <cp:contentStatus/>
</cp:coreProperties>
</file>