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_FilterDatabase" localSheetId="0" hidden="1">'Лист1'!$A$11:$K$49</definedName>
  </definedNames>
  <calcPr fullCalcOnLoad="1"/>
</workbook>
</file>

<file path=xl/sharedStrings.xml><?xml version="1.0" encoding="utf-8"?>
<sst xmlns="http://schemas.openxmlformats.org/spreadsheetml/2006/main" count="90" uniqueCount="57">
  <si>
    <t>ник</t>
  </si>
  <si>
    <t>прим</t>
  </si>
  <si>
    <t>наименование</t>
  </si>
  <si>
    <t>кол-во</t>
  </si>
  <si>
    <t>цена без орга</t>
  </si>
  <si>
    <t>оплата</t>
  </si>
  <si>
    <t>TECNOWOOL детские</t>
  </si>
  <si>
    <t>TECNOWOOL взрослые</t>
  </si>
  <si>
    <t>TECNOSTRETCH детские</t>
  </si>
  <si>
    <t>TECNOSTRETCH взрослые</t>
  </si>
  <si>
    <t>размер</t>
  </si>
  <si>
    <t>коэф трансп расходов на 1рубль</t>
  </si>
  <si>
    <t>сумма</t>
  </si>
  <si>
    <t>сальдо</t>
  </si>
  <si>
    <t>ValenTina</t>
  </si>
  <si>
    <t>27-30</t>
  </si>
  <si>
    <t>25-28</t>
  </si>
  <si>
    <t>24-26</t>
  </si>
  <si>
    <t>38-40</t>
  </si>
  <si>
    <t>футболка термо</t>
  </si>
  <si>
    <t>штаны термо</t>
  </si>
  <si>
    <t>комплект термо</t>
  </si>
  <si>
    <t>ТР</t>
  </si>
  <si>
    <t>IrisKka</t>
  </si>
  <si>
    <t>36-39</t>
  </si>
  <si>
    <t>Лена.ru</t>
  </si>
  <si>
    <t>36-38</t>
  </si>
  <si>
    <t>ozheltikova</t>
  </si>
  <si>
    <t xml:space="preserve">Госпожа Беладонна </t>
  </si>
  <si>
    <t>NataliyaS</t>
  </si>
  <si>
    <t>БОС</t>
  </si>
  <si>
    <t>оленька69</t>
  </si>
  <si>
    <t>110-116</t>
  </si>
  <si>
    <t>ducksun</t>
  </si>
  <si>
    <t>92-98</t>
  </si>
  <si>
    <t>98-104</t>
  </si>
  <si>
    <t>цвет</t>
  </si>
  <si>
    <t>гол+бел</t>
  </si>
  <si>
    <t>куртка полярник дев</t>
  </si>
  <si>
    <t>ор+мор.волна</t>
  </si>
  <si>
    <t>роза+черника</t>
  </si>
  <si>
    <t>комбез торнадо</t>
  </si>
  <si>
    <t>свитшот</t>
  </si>
  <si>
    <t>розовый</t>
  </si>
  <si>
    <t xml:space="preserve">Juli_ </t>
  </si>
  <si>
    <t>xvostik</t>
  </si>
  <si>
    <t>Juli_</t>
  </si>
  <si>
    <t>синий</t>
  </si>
  <si>
    <t>122-128</t>
  </si>
  <si>
    <t xml:space="preserve">Юля.А. </t>
  </si>
  <si>
    <t>anekinoki</t>
  </si>
  <si>
    <t>сиреневый</t>
  </si>
  <si>
    <t>104-110</t>
  </si>
  <si>
    <t>Scarlet19</t>
  </si>
  <si>
    <t>какао</t>
  </si>
  <si>
    <t>myrchenok</t>
  </si>
  <si>
    <t>голубой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</si>
</sst>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2" fontId="43" fillId="0" borderId="0" xfId="0" applyNumberFormat="1" applyFont="1" applyFill="1" applyAlignment="1">
      <alignment/>
    </xf>
    <xf numFmtId="2" fontId="43" fillId="0" borderId="0" xfId="0" applyNumberFormat="1" applyFont="1" applyAlignment="1">
      <alignment/>
    </xf>
    <xf numFmtId="0" fontId="22" fillId="0" borderId="0" xfId="0" applyFont="1" applyAlignment="1">
      <alignment/>
    </xf>
    <xf numFmtId="1" fontId="43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2" fontId="22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43" fillId="0" borderId="10" xfId="0" applyFont="1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0" fontId="41" fillId="0" borderId="10" xfId="0" applyFont="1" applyBorder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pane ySplit="11" topLeftCell="A37" activePane="bottomLeft" state="frozen"/>
      <selection pane="topLeft" activeCell="A1" sqref="A1"/>
      <selection pane="bottomLeft" activeCell="A2" sqref="A2:IV9"/>
    </sheetView>
  </sheetViews>
  <sheetFormatPr defaultColWidth="9.140625" defaultRowHeight="15"/>
  <cols>
    <col min="1" max="1" width="16.7109375" style="0" customWidth="1"/>
    <col min="2" max="2" width="3.28125" style="0" customWidth="1"/>
    <col min="3" max="3" width="19.8515625" style="0" customWidth="1"/>
    <col min="4" max="4" width="10.57421875" style="0" customWidth="1"/>
    <col min="5" max="5" width="6.00390625" style="13" customWidth="1"/>
    <col min="6" max="6" width="4.7109375" style="13" customWidth="1"/>
    <col min="7" max="7" width="4.8515625" style="0" customWidth="1"/>
    <col min="8" max="8" width="6.8515625" style="0" customWidth="1"/>
    <col min="9" max="9" width="6.7109375" style="0" customWidth="1"/>
    <col min="10" max="10" width="9.28125" style="0" customWidth="1"/>
    <col min="11" max="11" width="6.00390625" style="0" customWidth="1"/>
    <col min="12" max="12" width="6.421875" style="0" customWidth="1"/>
    <col min="13" max="15" width="9.140625" style="0" customWidth="1"/>
  </cols>
  <sheetData>
    <row r="1" spans="1:11" ht="15">
      <c r="A1" s="13"/>
      <c r="C1" s="16" t="s">
        <v>11</v>
      </c>
      <c r="D1" s="16"/>
      <c r="E1" s="16"/>
      <c r="F1" s="17"/>
      <c r="G1" s="23">
        <v>0.021</v>
      </c>
      <c r="H1" s="16"/>
      <c r="I1" s="16"/>
      <c r="K1" s="16"/>
    </row>
    <row r="2" spans="3:11" s="5" customFormat="1" ht="12" hidden="1">
      <c r="C2" s="5" t="s">
        <v>6</v>
      </c>
      <c r="E2" s="6"/>
      <c r="F2" s="10">
        <v>330</v>
      </c>
      <c r="G2" s="10"/>
      <c r="H2" s="7"/>
      <c r="I2" s="7"/>
      <c r="K2" s="9"/>
    </row>
    <row r="3" spans="3:11" s="5" customFormat="1" ht="12" hidden="1">
      <c r="C3" s="5" t="s">
        <v>7</v>
      </c>
      <c r="E3" s="6"/>
      <c r="F3" s="10">
        <v>390</v>
      </c>
      <c r="G3" s="10"/>
      <c r="H3" s="7"/>
      <c r="I3" s="7"/>
      <c r="K3" s="14"/>
    </row>
    <row r="4" spans="3:11" s="5" customFormat="1" ht="12" hidden="1">
      <c r="C4" s="5" t="s">
        <v>8</v>
      </c>
      <c r="E4" s="6"/>
      <c r="F4" s="10">
        <v>290</v>
      </c>
      <c r="G4" s="10"/>
      <c r="H4" s="7"/>
      <c r="I4" s="7"/>
      <c r="K4" s="9"/>
    </row>
    <row r="5" spans="3:11" s="5" customFormat="1" ht="12" hidden="1">
      <c r="C5" s="5" t="s">
        <v>9</v>
      </c>
      <c r="E5" s="6"/>
      <c r="F5" s="10">
        <v>350</v>
      </c>
      <c r="G5" s="10"/>
      <c r="H5" s="7"/>
      <c r="I5" s="7"/>
      <c r="K5" s="9"/>
    </row>
    <row r="6" spans="3:11" s="5" customFormat="1" ht="12" hidden="1">
      <c r="C6" s="5" t="s">
        <v>19</v>
      </c>
      <c r="E6" s="6"/>
      <c r="F6" s="10">
        <v>650</v>
      </c>
      <c r="G6" s="10"/>
      <c r="H6" s="7"/>
      <c r="I6" s="7"/>
      <c r="K6" s="9"/>
    </row>
    <row r="7" spans="3:11" s="5" customFormat="1" ht="12" hidden="1">
      <c r="C7" s="5" t="s">
        <v>20</v>
      </c>
      <c r="E7" s="6"/>
      <c r="F7" s="10">
        <v>650</v>
      </c>
      <c r="G7" s="10"/>
      <c r="H7" s="7"/>
      <c r="I7" s="7"/>
      <c r="K7" s="9"/>
    </row>
    <row r="8" spans="3:11" s="5" customFormat="1" ht="12" hidden="1">
      <c r="C8" s="5" t="s">
        <v>21</v>
      </c>
      <c r="E8" s="6"/>
      <c r="F8" s="10">
        <v>1290</v>
      </c>
      <c r="G8" s="10"/>
      <c r="H8" s="7"/>
      <c r="I8" s="7"/>
      <c r="K8" s="9"/>
    </row>
    <row r="9" spans="3:11" s="5" customFormat="1" ht="12" hidden="1">
      <c r="C9" s="5" t="s">
        <v>42</v>
      </c>
      <c r="E9" s="6"/>
      <c r="F9" s="10">
        <v>550</v>
      </c>
      <c r="G9" s="10"/>
      <c r="H9" s="7"/>
      <c r="I9" s="7"/>
      <c r="K9" s="9"/>
    </row>
    <row r="10" spans="5:11" s="5" customFormat="1" ht="12">
      <c r="E10" s="6"/>
      <c r="F10" s="7"/>
      <c r="G10" s="8"/>
      <c r="H10" s="7"/>
      <c r="I10" s="7"/>
      <c r="K10" s="9"/>
    </row>
    <row r="11" spans="1:12" ht="15">
      <c r="A11" s="1" t="s">
        <v>0</v>
      </c>
      <c r="B11" s="1" t="s">
        <v>1</v>
      </c>
      <c r="C11" s="1" t="s">
        <v>2</v>
      </c>
      <c r="D11" s="1" t="s">
        <v>36</v>
      </c>
      <c r="E11" s="13" t="s">
        <v>10</v>
      </c>
      <c r="F11" s="2" t="s">
        <v>3</v>
      </c>
      <c r="G11" s="3" t="s">
        <v>4</v>
      </c>
      <c r="H11" s="18" t="s">
        <v>22</v>
      </c>
      <c r="I11" s="18"/>
      <c r="J11" s="18" t="s">
        <v>12</v>
      </c>
      <c r="K11" s="4" t="s">
        <v>5</v>
      </c>
      <c r="L11" s="18" t="s">
        <v>13</v>
      </c>
    </row>
    <row r="12" spans="1:10" ht="15">
      <c r="A12" t="s">
        <v>50</v>
      </c>
      <c r="C12" s="5" t="s">
        <v>42</v>
      </c>
      <c r="D12" s="5" t="s">
        <v>51</v>
      </c>
      <c r="E12" s="13" t="s">
        <v>52</v>
      </c>
      <c r="F12" s="16">
        <v>1</v>
      </c>
      <c r="G12" s="21">
        <f>$F$9</f>
        <v>550</v>
      </c>
      <c r="H12" s="12">
        <f>G12*F12*$G$1</f>
        <v>11.55</v>
      </c>
      <c r="I12" s="12">
        <f>F12*G12</f>
        <v>550</v>
      </c>
      <c r="J12" s="12">
        <f>I12*1.1+H12</f>
        <v>616.55</v>
      </c>
    </row>
    <row r="13" spans="1:12" ht="15">
      <c r="A13" s="25"/>
      <c r="B13" s="11"/>
      <c r="C13" s="19"/>
      <c r="D13" s="19"/>
      <c r="E13" s="20"/>
      <c r="F13" s="20"/>
      <c r="G13" s="22"/>
      <c r="H13" s="15"/>
      <c r="I13" s="15"/>
      <c r="J13" s="15">
        <f>SUM(J12)</f>
        <v>616.55</v>
      </c>
      <c r="K13" s="24">
        <v>650</v>
      </c>
      <c r="L13" s="15">
        <f>K13-J13</f>
        <v>33.450000000000045</v>
      </c>
    </row>
    <row r="14" spans="1:10" ht="15">
      <c r="A14" t="s">
        <v>33</v>
      </c>
      <c r="C14" s="5" t="s">
        <v>41</v>
      </c>
      <c r="D14" s="5" t="s">
        <v>39</v>
      </c>
      <c r="E14" s="13" t="s">
        <v>34</v>
      </c>
      <c r="F14" s="16">
        <v>1</v>
      </c>
      <c r="G14" s="21">
        <v>1980</v>
      </c>
      <c r="H14" s="12">
        <f>G14*F14*$G$1</f>
        <v>41.580000000000005</v>
      </c>
      <c r="I14" s="12">
        <f>F14*G14</f>
        <v>1980</v>
      </c>
      <c r="J14" s="12">
        <f>I14*1.1+H14</f>
        <v>2219.58</v>
      </c>
    </row>
    <row r="15" spans="1:12" ht="15">
      <c r="A15" s="25"/>
      <c r="B15" s="11"/>
      <c r="C15" s="19"/>
      <c r="D15" s="19"/>
      <c r="E15" s="20"/>
      <c r="F15" s="20"/>
      <c r="G15" s="22"/>
      <c r="H15" s="15"/>
      <c r="I15" s="15"/>
      <c r="J15" s="15">
        <f>SUM(J14)</f>
        <v>2219.58</v>
      </c>
      <c r="K15" s="24">
        <f>1400+800+20</f>
        <v>2220</v>
      </c>
      <c r="L15" s="15">
        <f>K15-J15</f>
        <v>0.42000000000007276</v>
      </c>
    </row>
    <row r="16" spans="1:10" ht="15">
      <c r="A16" t="s">
        <v>23</v>
      </c>
      <c r="C16" s="5" t="s">
        <v>7</v>
      </c>
      <c r="D16" s="5"/>
      <c r="E16" t="s">
        <v>26</v>
      </c>
      <c r="F16" s="16">
        <v>1</v>
      </c>
      <c r="G16" s="21">
        <f>$F$3</f>
        <v>390</v>
      </c>
      <c r="H16" s="12">
        <f>G16*F16*$G$1</f>
        <v>8.190000000000001</v>
      </c>
      <c r="I16" s="21">
        <f>F16*G16</f>
        <v>390</v>
      </c>
      <c r="J16" s="12">
        <f>I16*1.1+H16</f>
        <v>437.19000000000005</v>
      </c>
    </row>
    <row r="17" spans="1:10" ht="15">
      <c r="A17" t="s">
        <v>23</v>
      </c>
      <c r="C17" s="5" t="s">
        <v>9</v>
      </c>
      <c r="D17" s="5"/>
      <c r="E17" t="s">
        <v>18</v>
      </c>
      <c r="F17" s="16">
        <v>1</v>
      </c>
      <c r="G17" s="21">
        <f>$F$5</f>
        <v>350</v>
      </c>
      <c r="H17" s="12">
        <f>G17*F17*$G$1</f>
        <v>7.3500000000000005</v>
      </c>
      <c r="I17" s="21">
        <f>F17*G17</f>
        <v>350</v>
      </c>
      <c r="J17" s="12">
        <f>I17*1.1+H17</f>
        <v>392.3500000000001</v>
      </c>
    </row>
    <row r="18" spans="1:12" ht="15">
      <c r="A18" s="25"/>
      <c r="B18" s="11"/>
      <c r="C18" s="19"/>
      <c r="D18" s="19"/>
      <c r="E18" s="20"/>
      <c r="F18" s="20"/>
      <c r="G18" s="22"/>
      <c r="H18" s="15"/>
      <c r="I18" s="15"/>
      <c r="J18" s="15">
        <f>SUM(J16:J17)</f>
        <v>829.5400000000002</v>
      </c>
      <c r="K18" s="24">
        <v>830</v>
      </c>
      <c r="L18" s="15">
        <f>K18-J18</f>
        <v>0.459999999999809</v>
      </c>
    </row>
    <row r="19" spans="1:10" ht="15">
      <c r="A19" t="s">
        <v>46</v>
      </c>
      <c r="C19" s="5" t="s">
        <v>42</v>
      </c>
      <c r="D19" s="5" t="s">
        <v>47</v>
      </c>
      <c r="E19" s="13" t="s">
        <v>48</v>
      </c>
      <c r="F19" s="16">
        <v>1</v>
      </c>
      <c r="G19" s="21">
        <f>$F$9</f>
        <v>550</v>
      </c>
      <c r="H19" s="12">
        <f>G19*F19*$G$1</f>
        <v>11.55</v>
      </c>
      <c r="I19" s="12">
        <f>F19*G19</f>
        <v>550</v>
      </c>
      <c r="J19" s="12">
        <f>I19*1.1+H19</f>
        <v>616.55</v>
      </c>
    </row>
    <row r="20" spans="1:10" ht="15">
      <c r="A20" t="s">
        <v>44</v>
      </c>
      <c r="C20" s="5" t="s">
        <v>42</v>
      </c>
      <c r="D20" s="5" t="s">
        <v>43</v>
      </c>
      <c r="E20" s="13" t="s">
        <v>34</v>
      </c>
      <c r="F20" s="16">
        <v>1</v>
      </c>
      <c r="G20" s="21">
        <f>$F$9</f>
        <v>550</v>
      </c>
      <c r="H20" s="12">
        <f>G20*F20*$G$1</f>
        <v>11.55</v>
      </c>
      <c r="I20" s="12">
        <f>F20*G20</f>
        <v>550</v>
      </c>
      <c r="J20" s="12">
        <f>I20*1.1+H20</f>
        <v>616.55</v>
      </c>
    </row>
    <row r="21" spans="1:12" ht="15">
      <c r="A21" s="25"/>
      <c r="B21" s="11"/>
      <c r="C21" s="19"/>
      <c r="D21" s="19"/>
      <c r="E21" s="20"/>
      <c r="F21" s="20"/>
      <c r="G21" s="22"/>
      <c r="H21" s="15"/>
      <c r="I21" s="15"/>
      <c r="J21" s="15">
        <f>SUM(J19:J20)</f>
        <v>1233.1</v>
      </c>
      <c r="K21" s="24">
        <v>1233</v>
      </c>
      <c r="L21" s="15">
        <f>K21-J21</f>
        <v>-0.09999999999990905</v>
      </c>
    </row>
    <row r="22" spans="1:10" ht="15">
      <c r="A22" t="s">
        <v>55</v>
      </c>
      <c r="C22" s="5" t="s">
        <v>42</v>
      </c>
      <c r="D22" s="5" t="s">
        <v>56</v>
      </c>
      <c r="E22" s="13" t="s">
        <v>32</v>
      </c>
      <c r="F22" s="16">
        <v>1</v>
      </c>
      <c r="G22" s="21">
        <f>$F$9</f>
        <v>550</v>
      </c>
      <c r="H22" s="12">
        <f>G22*F22*$G$1</f>
        <v>11.55</v>
      </c>
      <c r="I22" s="12">
        <f>F22*G22</f>
        <v>550</v>
      </c>
      <c r="J22" s="12">
        <f>I22*1.1+H22</f>
        <v>616.55</v>
      </c>
    </row>
    <row r="23" spans="1:12" ht="15">
      <c r="A23" s="25"/>
      <c r="B23" s="11"/>
      <c r="C23" s="19"/>
      <c r="D23" s="19"/>
      <c r="E23" s="20"/>
      <c r="F23" s="20"/>
      <c r="G23" s="22"/>
      <c r="H23" s="15"/>
      <c r="I23" s="15"/>
      <c r="J23" s="15">
        <f>SUM(J22)</f>
        <v>616.55</v>
      </c>
      <c r="K23" s="24">
        <v>650</v>
      </c>
      <c r="L23" s="15">
        <f>K23-J23</f>
        <v>33.450000000000045</v>
      </c>
    </row>
    <row r="24" spans="1:10" ht="15">
      <c r="A24" t="s">
        <v>29</v>
      </c>
      <c r="C24" s="5" t="s">
        <v>9</v>
      </c>
      <c r="D24" s="5"/>
      <c r="E24" t="s">
        <v>24</v>
      </c>
      <c r="F24" s="16">
        <v>1</v>
      </c>
      <c r="G24" s="21">
        <f>$F$5</f>
        <v>350</v>
      </c>
      <c r="H24" s="12">
        <f>G24*F24*$G$1</f>
        <v>7.3500000000000005</v>
      </c>
      <c r="I24" s="21">
        <f>F24*G24</f>
        <v>350</v>
      </c>
      <c r="J24" s="12">
        <f>I24*1.1+H24</f>
        <v>392.3500000000001</v>
      </c>
    </row>
    <row r="25" spans="1:12" ht="15">
      <c r="A25" s="25"/>
      <c r="B25" s="11"/>
      <c r="C25" s="19"/>
      <c r="D25" s="19"/>
      <c r="E25" s="20"/>
      <c r="F25" s="20"/>
      <c r="G25" s="22"/>
      <c r="H25" s="15"/>
      <c r="I25" s="15"/>
      <c r="J25" s="15">
        <f>SUM(J24)</f>
        <v>392.3500000000001</v>
      </c>
      <c r="K25" s="24">
        <v>392</v>
      </c>
      <c r="L25" s="15">
        <f>K25-J25</f>
        <v>-0.3500000000000796</v>
      </c>
    </row>
    <row r="26" spans="1:10" ht="15">
      <c r="A26" t="s">
        <v>27</v>
      </c>
      <c r="C26" s="5" t="s">
        <v>7</v>
      </c>
      <c r="D26" s="5"/>
      <c r="E26" t="s">
        <v>26</v>
      </c>
      <c r="F26" s="16">
        <v>1</v>
      </c>
      <c r="G26" s="21">
        <f>$F$3</f>
        <v>390</v>
      </c>
      <c r="H26" s="12">
        <f>G26*F26*$G$1</f>
        <v>8.190000000000001</v>
      </c>
      <c r="I26" s="21">
        <f>F26*G26</f>
        <v>390</v>
      </c>
      <c r="J26" s="12">
        <f>I26*1.1+H26</f>
        <v>437.19000000000005</v>
      </c>
    </row>
    <row r="27" spans="1:12" ht="15">
      <c r="A27" s="25"/>
      <c r="B27" s="11"/>
      <c r="C27" s="19"/>
      <c r="D27" s="19"/>
      <c r="E27" s="20"/>
      <c r="F27" s="20"/>
      <c r="G27" s="22"/>
      <c r="H27" s="15"/>
      <c r="I27" s="15"/>
      <c r="J27" s="15">
        <f>SUM(J26)</f>
        <v>437.19000000000005</v>
      </c>
      <c r="K27" s="24">
        <v>450</v>
      </c>
      <c r="L27" s="15">
        <f>K27-J27</f>
        <v>12.809999999999945</v>
      </c>
    </row>
    <row r="28" spans="1:10" ht="15">
      <c r="A28" t="s">
        <v>53</v>
      </c>
      <c r="C28" s="5" t="s">
        <v>42</v>
      </c>
      <c r="D28" s="5" t="s">
        <v>54</v>
      </c>
      <c r="E28" s="13" t="s">
        <v>34</v>
      </c>
      <c r="F28" s="16">
        <v>1</v>
      </c>
      <c r="G28" s="21">
        <f>$F$9</f>
        <v>550</v>
      </c>
      <c r="H28" s="12">
        <f>G28*F28*$G$1</f>
        <v>11.55</v>
      </c>
      <c r="I28" s="12">
        <f>F28*G28</f>
        <v>550</v>
      </c>
      <c r="J28" s="12">
        <f>I28*1.1+H28</f>
        <v>616.55</v>
      </c>
    </row>
    <row r="29" spans="1:12" ht="15">
      <c r="A29" s="25"/>
      <c r="B29" s="11"/>
      <c r="C29" s="19"/>
      <c r="D29" s="19"/>
      <c r="E29" s="20"/>
      <c r="F29" s="20"/>
      <c r="G29" s="22"/>
      <c r="H29" s="15"/>
      <c r="I29" s="15"/>
      <c r="J29" s="15">
        <f>SUM(J28)</f>
        <v>616.55</v>
      </c>
      <c r="K29" s="24">
        <v>620</v>
      </c>
      <c r="L29" s="15">
        <f>K29-J29</f>
        <v>3.4500000000000455</v>
      </c>
    </row>
    <row r="30" spans="1:10" ht="15">
      <c r="A30" t="s">
        <v>14</v>
      </c>
      <c r="C30" s="5" t="s">
        <v>41</v>
      </c>
      <c r="D30" s="5" t="s">
        <v>40</v>
      </c>
      <c r="E30" s="13" t="s">
        <v>35</v>
      </c>
      <c r="F30" s="16">
        <v>1</v>
      </c>
      <c r="G30" s="21">
        <v>1980</v>
      </c>
      <c r="H30" s="12">
        <f>G30*F30*$G$1</f>
        <v>41.580000000000005</v>
      </c>
      <c r="I30" s="12">
        <f>F30*G30</f>
        <v>1980</v>
      </c>
      <c r="J30" s="12">
        <f>I30*1.1+H30</f>
        <v>2219.58</v>
      </c>
    </row>
    <row r="31" spans="1:12" ht="15">
      <c r="A31" s="11"/>
      <c r="B31" s="11"/>
      <c r="C31" s="19"/>
      <c r="D31" s="19"/>
      <c r="E31" s="20"/>
      <c r="F31" s="20"/>
      <c r="G31" s="22"/>
      <c r="H31" s="15"/>
      <c r="I31" s="15"/>
      <c r="J31" s="15">
        <f>SUM(J30)</f>
        <v>2219.58</v>
      </c>
      <c r="K31" s="11">
        <v>2220</v>
      </c>
      <c r="L31" s="15">
        <f>K31-J31</f>
        <v>0.42000000000007276</v>
      </c>
    </row>
    <row r="32" spans="1:10" ht="15">
      <c r="A32" s="16" t="s">
        <v>45</v>
      </c>
      <c r="C32" s="5" t="s">
        <v>42</v>
      </c>
      <c r="D32" s="5" t="s">
        <v>47</v>
      </c>
      <c r="E32" s="13" t="s">
        <v>34</v>
      </c>
      <c r="F32" s="16">
        <v>1</v>
      </c>
      <c r="G32" s="21">
        <f>$F$9</f>
        <v>550</v>
      </c>
      <c r="H32" s="12">
        <f>G32*F32*$G$1</f>
        <v>11.55</v>
      </c>
      <c r="I32" s="12">
        <f>F32*G32</f>
        <v>550</v>
      </c>
      <c r="J32" s="12">
        <f>I32*1.1+H32</f>
        <v>616.55</v>
      </c>
    </row>
    <row r="33" spans="1:12" ht="15">
      <c r="A33" s="11"/>
      <c r="B33" s="11"/>
      <c r="C33" s="19"/>
      <c r="D33" s="19"/>
      <c r="E33" s="20"/>
      <c r="F33" s="20"/>
      <c r="G33" s="22"/>
      <c r="H33" s="15"/>
      <c r="I33" s="15"/>
      <c r="J33" s="15">
        <f>SUM(J32)</f>
        <v>616.55</v>
      </c>
      <c r="K33" s="24">
        <v>620</v>
      </c>
      <c r="L33" s="15">
        <f>K33-J33</f>
        <v>3.4500000000000455</v>
      </c>
    </row>
    <row r="34" spans="1:10" ht="15">
      <c r="A34" t="s">
        <v>30</v>
      </c>
      <c r="C34" s="5" t="s">
        <v>19</v>
      </c>
      <c r="D34" s="5"/>
      <c r="E34" s="13">
        <v>86</v>
      </c>
      <c r="F34" s="16">
        <v>1</v>
      </c>
      <c r="G34" s="21">
        <f>$F$6</f>
        <v>650</v>
      </c>
      <c r="H34" s="12">
        <f>G34*F34*$G$1</f>
        <v>13.65</v>
      </c>
      <c r="I34" s="12">
        <f>F34*G34</f>
        <v>650</v>
      </c>
      <c r="J34" s="12">
        <f>I34*1.1+H34</f>
        <v>728.6500000000001</v>
      </c>
    </row>
    <row r="35" spans="1:10" ht="15">
      <c r="A35" t="s">
        <v>30</v>
      </c>
      <c r="C35" s="5" t="s">
        <v>20</v>
      </c>
      <c r="D35" s="5"/>
      <c r="E35" s="13">
        <v>92</v>
      </c>
      <c r="F35" s="16">
        <v>1</v>
      </c>
      <c r="G35" s="21">
        <f>$F$6</f>
        <v>650</v>
      </c>
      <c r="H35" s="12">
        <f>G35*F35*$G$1</f>
        <v>13.65</v>
      </c>
      <c r="I35" s="12">
        <f>F35*G35</f>
        <v>650</v>
      </c>
      <c r="J35" s="12">
        <f>I35*1.1+H35</f>
        <v>728.6500000000001</v>
      </c>
    </row>
    <row r="36" spans="1:12" ht="15">
      <c r="A36" s="25"/>
      <c r="B36" s="11"/>
      <c r="C36" s="19"/>
      <c r="D36" s="19"/>
      <c r="E36" s="20"/>
      <c r="F36" s="20"/>
      <c r="G36" s="22"/>
      <c r="H36" s="15"/>
      <c r="I36" s="15"/>
      <c r="J36" s="15">
        <f>SUM(J34:J35)</f>
        <v>1457.3000000000002</v>
      </c>
      <c r="K36" s="24">
        <v>1500</v>
      </c>
      <c r="L36" s="15">
        <f>K36-J36</f>
        <v>42.69999999999982</v>
      </c>
    </row>
    <row r="37" spans="1:10" ht="15">
      <c r="A37" t="s">
        <v>28</v>
      </c>
      <c r="C37" s="5" t="s">
        <v>8</v>
      </c>
      <c r="D37" s="5"/>
      <c r="E37" t="s">
        <v>16</v>
      </c>
      <c r="F37" s="16">
        <v>1</v>
      </c>
      <c r="G37" s="21">
        <f>$F$4</f>
        <v>290</v>
      </c>
      <c r="H37" s="12">
        <f>G37*F37*$G$1</f>
        <v>6.090000000000001</v>
      </c>
      <c r="I37" s="21">
        <f>F37*G37</f>
        <v>290</v>
      </c>
      <c r="J37" s="12">
        <f>I37*1.1+H37</f>
        <v>325.09</v>
      </c>
    </row>
    <row r="38" spans="1:10" ht="15">
      <c r="A38" t="s">
        <v>28</v>
      </c>
      <c r="C38" s="5" t="s">
        <v>9</v>
      </c>
      <c r="D38" s="5"/>
      <c r="E38" t="s">
        <v>24</v>
      </c>
      <c r="F38" s="16">
        <v>1</v>
      </c>
      <c r="G38" s="21">
        <f>$F$5</f>
        <v>350</v>
      </c>
      <c r="H38" s="12">
        <f>G38*F38*$G$1</f>
        <v>7.3500000000000005</v>
      </c>
      <c r="I38" s="21">
        <f>F38*G38</f>
        <v>350</v>
      </c>
      <c r="J38" s="12">
        <f>I38*1.1+H38</f>
        <v>392.3500000000001</v>
      </c>
    </row>
    <row r="39" spans="1:12" ht="15">
      <c r="A39" s="25"/>
      <c r="B39" s="11"/>
      <c r="C39" s="19"/>
      <c r="D39" s="19"/>
      <c r="E39" s="20"/>
      <c r="F39" s="20"/>
      <c r="G39" s="22"/>
      <c r="H39" s="15"/>
      <c r="I39" s="15"/>
      <c r="J39" s="15">
        <f>SUM(J37:J38)</f>
        <v>717.44</v>
      </c>
      <c r="K39" s="24">
        <v>720</v>
      </c>
      <c r="L39" s="15">
        <f>K39-J39</f>
        <v>2.5599999999999454</v>
      </c>
    </row>
    <row r="40" spans="1:10" ht="15">
      <c r="A40" t="s">
        <v>25</v>
      </c>
      <c r="C40" s="5" t="s">
        <v>6</v>
      </c>
      <c r="D40" s="5"/>
      <c r="E40" t="s">
        <v>17</v>
      </c>
      <c r="F40" s="16">
        <v>1</v>
      </c>
      <c r="G40" s="21">
        <f>$F$2</f>
        <v>330</v>
      </c>
      <c r="H40" s="12">
        <f>G40*F40*$G$1</f>
        <v>6.930000000000001</v>
      </c>
      <c r="I40" s="21">
        <f>F40*G40</f>
        <v>330</v>
      </c>
      <c r="J40" s="12">
        <f>I40*1.1+H40</f>
        <v>369.93000000000006</v>
      </c>
    </row>
    <row r="41" spans="1:10" ht="15">
      <c r="A41" t="s">
        <v>25</v>
      </c>
      <c r="C41" s="5" t="s">
        <v>6</v>
      </c>
      <c r="D41" s="5"/>
      <c r="E41" t="s">
        <v>15</v>
      </c>
      <c r="F41" s="16">
        <v>1</v>
      </c>
      <c r="G41" s="21">
        <f>$F$2</f>
        <v>330</v>
      </c>
      <c r="H41" s="12">
        <f>G41*F41*$G$1</f>
        <v>6.930000000000001</v>
      </c>
      <c r="I41" s="21">
        <f>F41*G41</f>
        <v>330</v>
      </c>
      <c r="J41" s="12">
        <f>I41*1.1+H41</f>
        <v>369.93000000000006</v>
      </c>
    </row>
    <row r="42" spans="1:12" ht="15">
      <c r="A42" s="25"/>
      <c r="B42" s="11"/>
      <c r="C42" s="19"/>
      <c r="D42" s="19"/>
      <c r="E42" s="20"/>
      <c r="F42" s="20"/>
      <c r="G42" s="22"/>
      <c r="H42" s="15"/>
      <c r="I42" s="15"/>
      <c r="J42" s="15">
        <f>SUM(J40:J41)</f>
        <v>739.8600000000001</v>
      </c>
      <c r="K42" s="24">
        <v>730</v>
      </c>
      <c r="L42" s="15">
        <f>K42-J42</f>
        <v>-9.860000000000127</v>
      </c>
    </row>
    <row r="43" spans="1:10" ht="15">
      <c r="A43" t="s">
        <v>31</v>
      </c>
      <c r="C43" s="5" t="s">
        <v>21</v>
      </c>
      <c r="D43" s="5"/>
      <c r="E43" s="13">
        <v>116</v>
      </c>
      <c r="F43" s="16">
        <v>1</v>
      </c>
      <c r="G43" s="21">
        <f>$F$8</f>
        <v>1290</v>
      </c>
      <c r="H43" s="12">
        <f>G43*F43*$G$1</f>
        <v>27.090000000000003</v>
      </c>
      <c r="I43" s="12">
        <f>F43*G43</f>
        <v>1290</v>
      </c>
      <c r="J43" s="12">
        <f>I43*1.1+H43</f>
        <v>1446.0900000000001</v>
      </c>
    </row>
    <row r="44" spans="1:10" ht="15">
      <c r="A44" t="s">
        <v>31</v>
      </c>
      <c r="C44" s="5" t="s">
        <v>38</v>
      </c>
      <c r="D44" s="5" t="s">
        <v>37</v>
      </c>
      <c r="E44" s="13" t="s">
        <v>32</v>
      </c>
      <c r="F44" s="16">
        <v>1</v>
      </c>
      <c r="G44" s="21">
        <v>1600</v>
      </c>
      <c r="H44" s="12">
        <f>G44*F44*$G$1</f>
        <v>33.6</v>
      </c>
      <c r="I44" s="12">
        <f>F44*G44</f>
        <v>1600</v>
      </c>
      <c r="J44" s="12">
        <f>I44*1.1+H44</f>
        <v>1793.6000000000001</v>
      </c>
    </row>
    <row r="45" spans="1:12" ht="15">
      <c r="A45" s="25"/>
      <c r="B45" s="11"/>
      <c r="C45" s="19"/>
      <c r="D45" s="19"/>
      <c r="E45" s="20"/>
      <c r="F45" s="20"/>
      <c r="G45" s="22"/>
      <c r="H45" s="15"/>
      <c r="I45" s="15"/>
      <c r="J45" s="15">
        <f>SUM(J43:J44)</f>
        <v>3239.6900000000005</v>
      </c>
      <c r="K45" s="24">
        <v>3250</v>
      </c>
      <c r="L45" s="15">
        <f>K45-J45</f>
        <v>10.30999999999949</v>
      </c>
    </row>
    <row r="46" spans="1:10" ht="15">
      <c r="A46" t="s">
        <v>49</v>
      </c>
      <c r="C46" s="5" t="s">
        <v>42</v>
      </c>
      <c r="D46" s="5" t="s">
        <v>51</v>
      </c>
      <c r="E46" s="13" t="s">
        <v>35</v>
      </c>
      <c r="F46" s="16">
        <v>1</v>
      </c>
      <c r="G46" s="21">
        <f>$F$9</f>
        <v>550</v>
      </c>
      <c r="H46" s="12">
        <f>G46*F46*$G$1</f>
        <v>11.55</v>
      </c>
      <c r="I46" s="12">
        <f>F46*G46</f>
        <v>550</v>
      </c>
      <c r="J46" s="12">
        <f>I46*1.1+H46</f>
        <v>616.55</v>
      </c>
    </row>
    <row r="47" spans="1:12" ht="15">
      <c r="A47" s="25"/>
      <c r="B47" s="11"/>
      <c r="C47" s="19"/>
      <c r="D47" s="19"/>
      <c r="E47" s="20"/>
      <c r="F47" s="20"/>
      <c r="G47" s="22"/>
      <c r="H47" s="15"/>
      <c r="I47" s="15"/>
      <c r="J47" s="15">
        <f>SUM(J46)</f>
        <v>616.55</v>
      </c>
      <c r="K47" s="24">
        <v>620</v>
      </c>
      <c r="L47" s="15">
        <f>K47-J47</f>
        <v>3.4500000000000455</v>
      </c>
    </row>
    <row r="48" spans="8:10" ht="15">
      <c r="H48" s="12"/>
      <c r="I48" s="12"/>
      <c r="J48" s="12"/>
    </row>
    <row r="49" ht="15">
      <c r="J49" s="12"/>
    </row>
    <row r="50" ht="15">
      <c r="J50">
        <f>J49-7*55</f>
        <v>-385</v>
      </c>
    </row>
  </sheetData>
  <sheetProtection/>
  <autoFilter ref="A11:K49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2011-02-04T12:42:05Z</cp:lastPrinted>
  <dcterms:created xsi:type="dcterms:W3CDTF">2010-07-14T04:16:13Z</dcterms:created>
  <dcterms:modified xsi:type="dcterms:W3CDTF">2011-03-04T12:22:01Z</dcterms:modified>
  <cp:category/>
  <cp:version/>
  <cp:contentType/>
  <cp:contentStatus/>
</cp:coreProperties>
</file>