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'Лист1'!$A$13:$K$36</definedName>
  </definedNames>
  <calcPr fullCalcOnLoad="1"/>
</workbook>
</file>

<file path=xl/sharedStrings.xml><?xml version="1.0" encoding="utf-8"?>
<sst xmlns="http://schemas.openxmlformats.org/spreadsheetml/2006/main" count="71" uniqueCount="46">
  <si>
    <t>ник</t>
  </si>
  <si>
    <t>прим</t>
  </si>
  <si>
    <t>наименование</t>
  </si>
  <si>
    <t>кол-во</t>
  </si>
  <si>
    <t>цена без орга</t>
  </si>
  <si>
    <t>оплата</t>
  </si>
  <si>
    <t>TECNOWOOL детские</t>
  </si>
  <si>
    <t>TECNOSTRETCH детские</t>
  </si>
  <si>
    <t>TECNOSTRETCH взрослые</t>
  </si>
  <si>
    <t>размер</t>
  </si>
  <si>
    <t>коэф трансп расходов на 1рубль</t>
  </si>
  <si>
    <t>сумма</t>
  </si>
  <si>
    <t>сальдо</t>
  </si>
  <si>
    <t>25-28</t>
  </si>
  <si>
    <t>ТР</t>
  </si>
  <si>
    <t>98-104</t>
  </si>
  <si>
    <t>цвет</t>
  </si>
  <si>
    <t>свитшот</t>
  </si>
  <si>
    <t>122-128</t>
  </si>
  <si>
    <t>какао</t>
  </si>
  <si>
    <t>ветровка премиум</t>
  </si>
  <si>
    <t>ветровка стандарт</t>
  </si>
  <si>
    <t>полукомбез премиум</t>
  </si>
  <si>
    <t>полукомбез эконом</t>
  </si>
  <si>
    <t>Пристрой</t>
  </si>
  <si>
    <t>28-31</t>
  </si>
  <si>
    <t>графит</t>
  </si>
  <si>
    <t>116-122</t>
  </si>
  <si>
    <t>полукомбез стандарт</t>
  </si>
  <si>
    <t>оранж</t>
  </si>
  <si>
    <t>слива</t>
  </si>
  <si>
    <t>сирень</t>
  </si>
  <si>
    <t>красный</t>
  </si>
  <si>
    <t>черный</t>
  </si>
  <si>
    <t>костюм стандарт</t>
  </si>
  <si>
    <t>кобальт</t>
  </si>
  <si>
    <t>серый</t>
  </si>
  <si>
    <t>32-35</t>
  </si>
  <si>
    <t>Анюта*</t>
  </si>
  <si>
    <t xml:space="preserve">oes2008 </t>
  </si>
  <si>
    <t>MamaStepki</t>
  </si>
  <si>
    <t>Lucky Rabbit</t>
  </si>
  <si>
    <t>osenb</t>
  </si>
  <si>
    <t>tatyanka123</t>
  </si>
  <si>
    <t>ducksun</t>
  </si>
  <si>
    <t>Alyonka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</si>
</sst>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8.5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  <font>
      <sz val="8.5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Alignment="1">
      <alignment/>
    </xf>
    <xf numFmtId="0" fontId="22" fillId="0" borderId="0" xfId="0" applyFont="1" applyAlignment="1">
      <alignment/>
    </xf>
    <xf numFmtId="1" fontId="4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8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169" fontId="44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K26" sqref="K26"/>
    </sheetView>
  </sheetViews>
  <sheetFormatPr defaultColWidth="9.140625" defaultRowHeight="15"/>
  <cols>
    <col min="1" max="1" width="16.7109375" style="0" customWidth="1"/>
    <col min="2" max="2" width="2.421875" style="0" customWidth="1"/>
    <col min="3" max="3" width="18.140625" style="0" customWidth="1"/>
    <col min="4" max="4" width="8.00390625" style="0" customWidth="1"/>
    <col min="5" max="5" width="6.00390625" style="12" customWidth="1"/>
    <col min="6" max="6" width="6.28125" style="12" customWidth="1"/>
    <col min="7" max="7" width="5.8515625" style="0" customWidth="1"/>
    <col min="8" max="8" width="3.7109375" style="0" customWidth="1"/>
    <col min="9" max="9" width="6.7109375" style="0" customWidth="1"/>
    <col min="10" max="10" width="9.28125" style="0" customWidth="1"/>
    <col min="11" max="11" width="6.00390625" style="0" customWidth="1"/>
    <col min="12" max="12" width="6.421875" style="0" customWidth="1"/>
    <col min="13" max="13" width="13.140625" style="0" customWidth="1"/>
    <col min="14" max="16" width="9.140625" style="0" customWidth="1"/>
  </cols>
  <sheetData>
    <row r="1" spans="1:11" ht="15">
      <c r="A1" s="12"/>
      <c r="C1" s="14" t="s">
        <v>10</v>
      </c>
      <c r="D1" s="14"/>
      <c r="E1" s="14"/>
      <c r="F1" s="20"/>
      <c r="G1" s="17">
        <v>0.065</v>
      </c>
      <c r="H1" s="14"/>
      <c r="I1" s="14"/>
      <c r="K1" s="14"/>
    </row>
    <row r="2" spans="3:11" s="5" customFormat="1" ht="12">
      <c r="C2" s="5" t="s">
        <v>6</v>
      </c>
      <c r="E2" s="6"/>
      <c r="F2" s="21">
        <v>330</v>
      </c>
      <c r="G2" s="10"/>
      <c r="H2" s="7"/>
      <c r="I2" s="7"/>
      <c r="K2" s="9"/>
    </row>
    <row r="3" spans="3:11" s="5" customFormat="1" ht="12">
      <c r="C3" s="5" t="s">
        <v>7</v>
      </c>
      <c r="E3" s="6"/>
      <c r="F3" s="21">
        <v>290</v>
      </c>
      <c r="G3" s="10"/>
      <c r="H3" s="7"/>
      <c r="I3" s="7"/>
      <c r="K3" s="9"/>
    </row>
    <row r="4" spans="3:11" s="5" customFormat="1" ht="12">
      <c r="C4" s="5" t="s">
        <v>8</v>
      </c>
      <c r="E4" s="6"/>
      <c r="F4" s="21">
        <v>350</v>
      </c>
      <c r="G4" s="10"/>
      <c r="H4" s="7"/>
      <c r="I4" s="7"/>
      <c r="K4" s="9"/>
    </row>
    <row r="5" spans="3:11" s="5" customFormat="1" ht="12">
      <c r="C5" s="5" t="s">
        <v>20</v>
      </c>
      <c r="E5" s="6"/>
      <c r="F5" s="21">
        <v>1092.5</v>
      </c>
      <c r="G5" s="10"/>
      <c r="H5" s="7"/>
      <c r="I5" s="7"/>
      <c r="K5" s="9"/>
    </row>
    <row r="6" spans="3:11" s="5" customFormat="1" ht="12">
      <c r="C6" s="5" t="s">
        <v>21</v>
      </c>
      <c r="E6" s="6"/>
      <c r="F6" s="21">
        <v>1045</v>
      </c>
      <c r="G6" s="10"/>
      <c r="H6" s="7"/>
      <c r="I6" s="7"/>
      <c r="K6" s="9"/>
    </row>
    <row r="7" spans="3:11" s="5" customFormat="1" ht="12">
      <c r="C7" s="5" t="s">
        <v>22</v>
      </c>
      <c r="E7" s="6"/>
      <c r="F7" s="21">
        <v>807.5</v>
      </c>
      <c r="G7" s="10"/>
      <c r="H7" s="7"/>
      <c r="I7" s="7"/>
      <c r="K7" s="9"/>
    </row>
    <row r="8" spans="3:11" s="5" customFormat="1" ht="12">
      <c r="C8" s="5" t="s">
        <v>28</v>
      </c>
      <c r="E8" s="6"/>
      <c r="F8" s="21">
        <v>750.5</v>
      </c>
      <c r="G8" s="10"/>
      <c r="H8" s="7"/>
      <c r="I8" s="7"/>
      <c r="K8" s="9"/>
    </row>
    <row r="9" spans="3:11" s="5" customFormat="1" ht="12">
      <c r="C9" s="5" t="s">
        <v>23</v>
      </c>
      <c r="E9" s="6"/>
      <c r="F9" s="21">
        <v>560.5</v>
      </c>
      <c r="G9" s="10"/>
      <c r="H9" s="7"/>
      <c r="I9" s="7"/>
      <c r="K9" s="9"/>
    </row>
    <row r="10" spans="3:11" s="5" customFormat="1" ht="12">
      <c r="C10" s="5" t="s">
        <v>34</v>
      </c>
      <c r="E10" s="6"/>
      <c r="F10" s="21">
        <v>1786</v>
      </c>
      <c r="G10" s="10"/>
      <c r="H10" s="7"/>
      <c r="I10" s="7"/>
      <c r="K10" s="9"/>
    </row>
    <row r="11" spans="3:11" s="5" customFormat="1" ht="12">
      <c r="C11" s="5" t="s">
        <v>17</v>
      </c>
      <c r="E11" s="6"/>
      <c r="F11" s="21">
        <v>522.5</v>
      </c>
      <c r="G11" s="10"/>
      <c r="H11" s="7"/>
      <c r="I11" s="7"/>
      <c r="K11" s="9"/>
    </row>
    <row r="12" spans="5:11" s="5" customFormat="1" ht="12">
      <c r="E12" s="6"/>
      <c r="F12" s="7"/>
      <c r="G12" s="8"/>
      <c r="H12" s="7"/>
      <c r="I12" s="7"/>
      <c r="K12" s="9"/>
    </row>
    <row r="13" spans="1:12" ht="15">
      <c r="A13" s="1" t="s">
        <v>0</v>
      </c>
      <c r="B13" s="1" t="s">
        <v>1</v>
      </c>
      <c r="C13" s="1" t="s">
        <v>2</v>
      </c>
      <c r="D13" s="1" t="s">
        <v>16</v>
      </c>
      <c r="E13" s="12" t="s">
        <v>9</v>
      </c>
      <c r="F13" s="2" t="s">
        <v>3</v>
      </c>
      <c r="G13" s="3" t="s">
        <v>4</v>
      </c>
      <c r="H13" s="15" t="s">
        <v>14</v>
      </c>
      <c r="I13" s="15"/>
      <c r="J13" s="15" t="s">
        <v>11</v>
      </c>
      <c r="K13" s="4" t="s">
        <v>5</v>
      </c>
      <c r="L13" s="15" t="s">
        <v>12</v>
      </c>
    </row>
    <row r="14" spans="1:10" ht="15">
      <c r="A14" t="s">
        <v>45</v>
      </c>
      <c r="C14" s="5" t="s">
        <v>7</v>
      </c>
      <c r="D14" s="6"/>
      <c r="E14" s="12" t="s">
        <v>37</v>
      </c>
      <c r="F14" s="12">
        <v>1</v>
      </c>
      <c r="G14" s="18">
        <v>290</v>
      </c>
      <c r="H14" s="18">
        <f>G14*F14*$G$1</f>
        <v>18.85</v>
      </c>
      <c r="I14" s="18">
        <f>F14*G14</f>
        <v>290</v>
      </c>
      <c r="J14" s="18">
        <f>I14*1.1+H14</f>
        <v>337.85</v>
      </c>
    </row>
    <row r="15" spans="3:10" ht="15">
      <c r="C15" s="5"/>
      <c r="D15" s="6"/>
      <c r="G15" s="18"/>
      <c r="H15" s="18"/>
      <c r="I15" s="18"/>
      <c r="J15" s="18"/>
    </row>
    <row r="16" spans="1:10" ht="15">
      <c r="A16" s="23" t="s">
        <v>44</v>
      </c>
      <c r="C16" s="5" t="s">
        <v>17</v>
      </c>
      <c r="D16" t="s">
        <v>32</v>
      </c>
      <c r="E16" s="12">
        <v>98</v>
      </c>
      <c r="F16" s="12">
        <v>1</v>
      </c>
      <c r="G16" s="18">
        <f>$F$11</f>
        <v>522.5</v>
      </c>
      <c r="H16" s="18">
        <f>G16*F16*$G$1</f>
        <v>33.9625</v>
      </c>
      <c r="I16" s="18">
        <f>F16*G16</f>
        <v>522.5</v>
      </c>
      <c r="J16" s="18">
        <f>I16*1.1+H16</f>
        <v>608.7125</v>
      </c>
    </row>
    <row r="17" spans="1:10" ht="15">
      <c r="A17" s="23" t="s">
        <v>44</v>
      </c>
      <c r="C17" s="5" t="s">
        <v>34</v>
      </c>
      <c r="D17" t="s">
        <v>35</v>
      </c>
      <c r="E17" s="12">
        <v>98</v>
      </c>
      <c r="F17" s="12">
        <v>1</v>
      </c>
      <c r="G17" s="18">
        <f>$F$10</f>
        <v>1786</v>
      </c>
      <c r="H17" s="18">
        <f>G17*F17*$G$1</f>
        <v>116.09</v>
      </c>
      <c r="I17" s="18">
        <f>F17*G17</f>
        <v>1786</v>
      </c>
      <c r="J17" s="18">
        <f>I17*1.1+H17</f>
        <v>2080.69</v>
      </c>
    </row>
    <row r="18" spans="1:12" ht="15">
      <c r="A18" s="24"/>
      <c r="B18" s="11"/>
      <c r="C18" s="25"/>
      <c r="D18" s="11"/>
      <c r="E18" s="16"/>
      <c r="F18" s="16"/>
      <c r="G18" s="19"/>
      <c r="H18" s="19"/>
      <c r="I18" s="19"/>
      <c r="J18" s="19">
        <f>SUM(J16:J17)</f>
        <v>2689.4025</v>
      </c>
      <c r="K18" s="11"/>
      <c r="L18" s="13">
        <f>K18-J18</f>
        <v>-2689.4025</v>
      </c>
    </row>
    <row r="19" spans="1:10" ht="15">
      <c r="A19" s="23" t="s">
        <v>41</v>
      </c>
      <c r="C19" s="5" t="s">
        <v>22</v>
      </c>
      <c r="D19" t="s">
        <v>26</v>
      </c>
      <c r="E19" s="12">
        <v>92</v>
      </c>
      <c r="F19" s="12">
        <v>1</v>
      </c>
      <c r="G19" s="18">
        <f>$F$7</f>
        <v>807.5</v>
      </c>
      <c r="H19" s="18">
        <f>G19*F19*$G$1</f>
        <v>52.487500000000004</v>
      </c>
      <c r="I19" s="18">
        <f>F19*G19</f>
        <v>807.5</v>
      </c>
      <c r="J19" s="18">
        <f>I19*1.1+H19</f>
        <v>940.7375000000001</v>
      </c>
    </row>
    <row r="20" spans="1:12" ht="15">
      <c r="A20" s="24"/>
      <c r="B20" s="11"/>
      <c r="C20" s="25"/>
      <c r="D20" s="11"/>
      <c r="E20" s="16"/>
      <c r="F20" s="16"/>
      <c r="G20" s="19"/>
      <c r="H20" s="19"/>
      <c r="I20" s="19"/>
      <c r="J20" s="19">
        <f>SUM(J19:J19)</f>
        <v>940.7375000000001</v>
      </c>
      <c r="K20" s="11">
        <v>1000</v>
      </c>
      <c r="L20" s="13">
        <f>K20-J20</f>
        <v>59.26249999999993</v>
      </c>
    </row>
    <row r="21" spans="1:10" ht="15">
      <c r="A21" s="23" t="s">
        <v>40</v>
      </c>
      <c r="C21" s="5" t="s">
        <v>22</v>
      </c>
      <c r="D21" t="s">
        <v>26</v>
      </c>
      <c r="E21" s="12">
        <v>92</v>
      </c>
      <c r="F21" s="12">
        <v>1</v>
      </c>
      <c r="G21" s="18">
        <f>$F$7</f>
        <v>807.5</v>
      </c>
      <c r="H21" s="18">
        <f>G21*F21*$G$1</f>
        <v>52.487500000000004</v>
      </c>
      <c r="I21" s="18">
        <f>F21*G21</f>
        <v>807.5</v>
      </c>
      <c r="J21" s="18">
        <f>I21*1.1+H21</f>
        <v>940.7375000000001</v>
      </c>
    </row>
    <row r="22" spans="1:12" ht="15">
      <c r="A22" s="24"/>
      <c r="B22" s="11"/>
      <c r="C22" s="25"/>
      <c r="D22" s="11"/>
      <c r="E22" s="16"/>
      <c r="F22" s="16"/>
      <c r="G22" s="19"/>
      <c r="H22" s="19"/>
      <c r="I22" s="19"/>
      <c r="J22" s="19">
        <f>SUM(J21:J21)</f>
        <v>940.7375000000001</v>
      </c>
      <c r="K22" s="11"/>
      <c r="L22" s="13">
        <f>K22-J22</f>
        <v>-940.7375000000001</v>
      </c>
    </row>
    <row r="23" spans="1:10" ht="15">
      <c r="A23" s="23" t="s">
        <v>39</v>
      </c>
      <c r="C23" s="5" t="s">
        <v>20</v>
      </c>
      <c r="D23" s="6" t="s">
        <v>29</v>
      </c>
      <c r="E23" s="12" t="s">
        <v>18</v>
      </c>
      <c r="F23" s="12">
        <v>1</v>
      </c>
      <c r="G23" s="18">
        <f>$F$5</f>
        <v>1092.5</v>
      </c>
      <c r="H23" s="18">
        <f>G23*F23*$G$1</f>
        <v>71.0125</v>
      </c>
      <c r="I23" s="18">
        <f>F23*G23</f>
        <v>1092.5</v>
      </c>
      <c r="J23" s="18">
        <f>I23*1.1+H23</f>
        <v>1272.7625</v>
      </c>
    </row>
    <row r="24" spans="1:10" ht="15">
      <c r="A24" s="23" t="s">
        <v>39</v>
      </c>
      <c r="C24" s="5" t="s">
        <v>28</v>
      </c>
      <c r="D24" t="s">
        <v>33</v>
      </c>
      <c r="E24" s="12" t="s">
        <v>27</v>
      </c>
      <c r="F24" s="12">
        <v>1</v>
      </c>
      <c r="G24" s="18">
        <v>769.5</v>
      </c>
      <c r="H24" s="18">
        <f>G24*F24*$G$1</f>
        <v>50.0175</v>
      </c>
      <c r="I24" s="18">
        <f>F24*G24</f>
        <v>769.5</v>
      </c>
      <c r="J24" s="18">
        <f>I24*1.1+H24</f>
        <v>896.4675000000001</v>
      </c>
    </row>
    <row r="25" spans="1:12" ht="15">
      <c r="A25" s="24"/>
      <c r="B25" s="11"/>
      <c r="C25" s="25"/>
      <c r="D25" s="11"/>
      <c r="E25" s="16"/>
      <c r="F25" s="16"/>
      <c r="G25" s="19"/>
      <c r="H25" s="19"/>
      <c r="I25" s="19"/>
      <c r="J25" s="19">
        <f>SUM(J23:J24)</f>
        <v>2169.23</v>
      </c>
      <c r="K25" s="11">
        <v>2000</v>
      </c>
      <c r="L25" s="13">
        <f>K25-J25</f>
        <v>-169.23000000000002</v>
      </c>
    </row>
    <row r="26" spans="1:10" ht="15">
      <c r="A26" s="23" t="s">
        <v>42</v>
      </c>
      <c r="C26" s="5" t="s">
        <v>22</v>
      </c>
      <c r="D26" t="s">
        <v>26</v>
      </c>
      <c r="E26" s="12">
        <v>98</v>
      </c>
      <c r="F26" s="12">
        <v>1</v>
      </c>
      <c r="G26" s="18">
        <f>$F$7</f>
        <v>807.5</v>
      </c>
      <c r="H26" s="18">
        <f>G26*F26*$G$1</f>
        <v>52.487500000000004</v>
      </c>
      <c r="I26" s="18">
        <f>F26*G26</f>
        <v>807.5</v>
      </c>
      <c r="J26" s="18">
        <f>I26*1.1+H26</f>
        <v>940.7375000000001</v>
      </c>
    </row>
    <row r="27" spans="1:10" ht="15">
      <c r="A27" s="23" t="s">
        <v>42</v>
      </c>
      <c r="C27" s="5" t="s">
        <v>20</v>
      </c>
      <c r="D27" t="s">
        <v>29</v>
      </c>
      <c r="E27" s="12" t="s">
        <v>15</v>
      </c>
      <c r="F27" s="12">
        <v>1</v>
      </c>
      <c r="G27" s="18">
        <f>$F$5</f>
        <v>1092.5</v>
      </c>
      <c r="H27" s="18">
        <f>G27*F27*$G$1</f>
        <v>71.0125</v>
      </c>
      <c r="I27" s="18">
        <f>F27*G27</f>
        <v>1092.5</v>
      </c>
      <c r="J27" s="18">
        <f>I27*1.1+H27</f>
        <v>1272.7625</v>
      </c>
    </row>
    <row r="28" spans="1:12" ht="15">
      <c r="A28" s="24"/>
      <c r="B28" s="11"/>
      <c r="C28" s="25"/>
      <c r="D28" s="11"/>
      <c r="E28" s="16"/>
      <c r="F28" s="16"/>
      <c r="G28" s="19"/>
      <c r="H28" s="19"/>
      <c r="I28" s="19"/>
      <c r="J28" s="19">
        <f>SUM(J26:J27)</f>
        <v>2213.5</v>
      </c>
      <c r="K28" s="11"/>
      <c r="L28" s="13">
        <f>K28-J28</f>
        <v>-2213.5</v>
      </c>
    </row>
    <row r="29" spans="1:10" ht="15">
      <c r="A29" s="23" t="s">
        <v>43</v>
      </c>
      <c r="C29" s="5" t="s">
        <v>28</v>
      </c>
      <c r="D29" t="s">
        <v>30</v>
      </c>
      <c r="E29" s="12">
        <v>92</v>
      </c>
      <c r="F29" s="12">
        <v>1</v>
      </c>
      <c r="G29" s="18">
        <f>$F$8</f>
        <v>750.5</v>
      </c>
      <c r="H29" s="18">
        <f>G29*F29*$G$1</f>
        <v>48.7825</v>
      </c>
      <c r="I29" s="18">
        <f>F29*G29</f>
        <v>750.5</v>
      </c>
      <c r="J29" s="18">
        <f>I29*1.1+H29</f>
        <v>874.3325000000001</v>
      </c>
    </row>
    <row r="30" spans="1:12" ht="15">
      <c r="A30" s="24"/>
      <c r="B30" s="11"/>
      <c r="C30" s="25"/>
      <c r="D30" s="11"/>
      <c r="E30" s="16"/>
      <c r="F30" s="16"/>
      <c r="G30" s="19"/>
      <c r="H30" s="19"/>
      <c r="I30" s="19"/>
      <c r="J30" s="19">
        <f>SUM(J29:J29)</f>
        <v>874.3325000000001</v>
      </c>
      <c r="K30" s="11"/>
      <c r="L30" s="13">
        <f>K30-J30</f>
        <v>-874.3325000000001</v>
      </c>
    </row>
    <row r="31" spans="1:10" ht="15">
      <c r="A31" s="22" t="s">
        <v>38</v>
      </c>
      <c r="B31" s="12"/>
      <c r="C31" s="5" t="s">
        <v>7</v>
      </c>
      <c r="D31" s="6"/>
      <c r="E31" s="12" t="s">
        <v>13</v>
      </c>
      <c r="F31" s="12">
        <v>1</v>
      </c>
      <c r="G31" s="18">
        <v>290</v>
      </c>
      <c r="H31" s="18">
        <f>G31*F31*$G$1</f>
        <v>18.85</v>
      </c>
      <c r="I31" s="18">
        <f>F31*G31</f>
        <v>290</v>
      </c>
      <c r="J31" s="18">
        <f>I31*1.1+H31</f>
        <v>337.85</v>
      </c>
    </row>
    <row r="32" spans="1:10" ht="15">
      <c r="A32" s="22" t="s">
        <v>38</v>
      </c>
      <c r="C32" s="5" t="s">
        <v>7</v>
      </c>
      <c r="D32" s="6"/>
      <c r="E32" s="12" t="s">
        <v>25</v>
      </c>
      <c r="F32" s="12">
        <v>1</v>
      </c>
      <c r="G32" s="18">
        <v>290</v>
      </c>
      <c r="H32" s="18">
        <f>G32*F32*$G$1</f>
        <v>18.85</v>
      </c>
      <c r="I32" s="18">
        <f>F32*G32</f>
        <v>290</v>
      </c>
      <c r="J32" s="18">
        <f>I32*1.1+H32</f>
        <v>337.85</v>
      </c>
    </row>
    <row r="33" spans="1:10" ht="15">
      <c r="A33" s="23" t="s">
        <v>38</v>
      </c>
      <c r="C33" s="5" t="s">
        <v>17</v>
      </c>
      <c r="D33" t="s">
        <v>31</v>
      </c>
      <c r="E33" s="12">
        <v>98</v>
      </c>
      <c r="F33" s="12">
        <v>1</v>
      </c>
      <c r="G33" s="18">
        <f>$F$11</f>
        <v>522.5</v>
      </c>
      <c r="H33" s="18">
        <f>G33*F33*$G$1</f>
        <v>33.9625</v>
      </c>
      <c r="I33" s="18">
        <f>F33*G33</f>
        <v>522.5</v>
      </c>
      <c r="J33" s="18">
        <f>I33*1.1+H33</f>
        <v>608.7125</v>
      </c>
    </row>
    <row r="34" spans="1:10" ht="15">
      <c r="A34" s="23" t="s">
        <v>38</v>
      </c>
      <c r="C34" s="5" t="s">
        <v>17</v>
      </c>
      <c r="D34" t="s">
        <v>19</v>
      </c>
      <c r="E34" s="12" t="s">
        <v>18</v>
      </c>
      <c r="F34" s="12">
        <v>1</v>
      </c>
      <c r="G34" s="18">
        <f>$F$11</f>
        <v>522.5</v>
      </c>
      <c r="H34" s="18">
        <f>G34*F34*$G$1</f>
        <v>33.9625</v>
      </c>
      <c r="I34" s="18">
        <f>F34*G34</f>
        <v>522.5</v>
      </c>
      <c r="J34" s="18">
        <f>I34*1.1+H34</f>
        <v>608.7125</v>
      </c>
    </row>
    <row r="35" spans="1:12" ht="15">
      <c r="A35" s="24"/>
      <c r="B35" s="11"/>
      <c r="C35" s="25"/>
      <c r="D35" s="11"/>
      <c r="E35" s="16"/>
      <c r="F35" s="16"/>
      <c r="G35" s="19"/>
      <c r="H35" s="19"/>
      <c r="I35" s="19"/>
      <c r="J35" s="19">
        <f>SUM(J31:J34)</f>
        <v>1893.125</v>
      </c>
      <c r="K35" s="11"/>
      <c r="L35" s="13">
        <f>K35-J35</f>
        <v>-1893.125</v>
      </c>
    </row>
    <row r="36" spans="1:10" ht="15">
      <c r="A36" s="23" t="s">
        <v>24</v>
      </c>
      <c r="C36" s="5" t="s">
        <v>23</v>
      </c>
      <c r="D36" t="s">
        <v>36</v>
      </c>
      <c r="E36" s="12">
        <v>86</v>
      </c>
      <c r="F36" s="12">
        <v>1</v>
      </c>
      <c r="G36" s="18">
        <f>$F$9</f>
        <v>560.5</v>
      </c>
      <c r="H36" s="18">
        <f>G36*F36*$G$1</f>
        <v>36.432500000000005</v>
      </c>
      <c r="I36" s="18">
        <f>F36*G36</f>
        <v>560.5</v>
      </c>
      <c r="J36" s="18">
        <f>I36*1.1+H36</f>
        <v>652.9825000000001</v>
      </c>
    </row>
    <row r="37" spans="1:12" ht="15">
      <c r="A37" s="24"/>
      <c r="B37" s="11"/>
      <c r="C37" s="25"/>
      <c r="D37" s="11"/>
      <c r="E37" s="16"/>
      <c r="F37" s="16"/>
      <c r="G37" s="19"/>
      <c r="H37" s="19"/>
      <c r="I37" s="19"/>
      <c r="J37" s="19">
        <f>SUM(J36:J36)</f>
        <v>652.9825000000001</v>
      </c>
      <c r="K37" s="11"/>
      <c r="L37" s="13">
        <f>K37-J37</f>
        <v>-652.9825000000001</v>
      </c>
    </row>
    <row r="38" spans="7:10" ht="15">
      <c r="G38" s="18"/>
      <c r="H38" s="18"/>
      <c r="I38" s="18"/>
      <c r="J38" s="18"/>
    </row>
  </sheetData>
  <sheetProtection/>
  <autoFilter ref="A13:K36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2011-03-04T14:47:36Z</cp:lastPrinted>
  <dcterms:created xsi:type="dcterms:W3CDTF">2010-07-14T04:16:13Z</dcterms:created>
  <dcterms:modified xsi:type="dcterms:W3CDTF">2011-03-29T12:34:04Z</dcterms:modified>
  <cp:category/>
  <cp:version/>
  <cp:contentType/>
  <cp:contentStatus/>
</cp:coreProperties>
</file>