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'Лист1'!$A$11:$K$113</definedName>
  </definedNames>
  <calcPr fullCalcOnLoad="1"/>
</workbook>
</file>

<file path=xl/sharedStrings.xml><?xml version="1.0" encoding="utf-8"?>
<sst xmlns="http://schemas.openxmlformats.org/spreadsheetml/2006/main" count="190" uniqueCount="58">
  <si>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</si>
  <si>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</si>
  <si>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</si>
  <si>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</si>
  <si>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</si>
  <si>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</si>
  <si>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</si>
  <si>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</si>
  <si>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</si>
  <si>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</si>
  <si>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</si>
  <si>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</si>
  <si>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</si>
  <si>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</si>
  <si>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</si>
  <si>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</si>
  <si>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</si>
  <si>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</si>
  <si>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</si>
  <si>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богема</t>
  </si>
  <si>
    <t>номанд</t>
  </si>
  <si>
    <t>микадо</t>
  </si>
  <si>
    <t>Пристрой</t>
  </si>
  <si>
    <t>минисумка</t>
  </si>
  <si>
    <t>один ряд</t>
  </si>
  <si>
    <t>ValenTina</t>
  </si>
  <si>
    <t>сафари</t>
  </si>
  <si>
    <t>Ametist</t>
  </si>
  <si>
    <t>*MARI*</t>
  </si>
  <si>
    <t>оксфорд</t>
  </si>
  <si>
    <t>черное и белое</t>
  </si>
  <si>
    <t>калейдоскоп В14</t>
  </si>
  <si>
    <t>ржавый В5</t>
  </si>
  <si>
    <t>сумма без орг</t>
  </si>
  <si>
    <t>вид оплаты</t>
  </si>
  <si>
    <t>сальдо</t>
  </si>
  <si>
    <t>Жуча</t>
  </si>
  <si>
    <t>леденец</t>
  </si>
  <si>
    <t>Pabriosinka</t>
  </si>
  <si>
    <t>Совы В5</t>
  </si>
  <si>
    <t>ЭлиS</t>
  </si>
  <si>
    <t>слинг</t>
  </si>
  <si>
    <t>Pylenok</t>
  </si>
  <si>
    <t>Маленький модник</t>
  </si>
  <si>
    <t>оптимистическая</t>
  </si>
  <si>
    <t>*mar149</t>
  </si>
  <si>
    <t>Сластенка</t>
  </si>
  <si>
    <t>вишневая линия</t>
  </si>
  <si>
    <t>Camelia</t>
  </si>
  <si>
    <t>сумка путешественника</t>
  </si>
  <si>
    <t>Marish</t>
  </si>
  <si>
    <t xml:space="preserve">lady.elena </t>
  </si>
  <si>
    <t>lesyona</t>
  </si>
  <si>
    <t>философ</t>
  </si>
  <si>
    <t>Giraffe</t>
  </si>
  <si>
    <t>флора</t>
  </si>
  <si>
    <t>Зайчонок 1</t>
  </si>
  <si>
    <t>винный В11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</si>
</sst>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pane ySplit="11" topLeftCell="A43" activePane="bottomLeft" state="frozen"/>
      <selection pane="topLeft" activeCell="A1" sqref="A1"/>
      <selection pane="bottomLeft" activeCell="J50" sqref="J50:J53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6.57421875" style="17" customWidth="1"/>
    <col min="5" max="5" width="6.00390625" style="17" customWidth="1"/>
    <col min="6" max="8" width="8.57421875" style="0" customWidth="1"/>
    <col min="9" max="9" width="6.140625" style="0" customWidth="1"/>
    <col min="10" max="10" width="18.00390625" style="0" customWidth="1"/>
    <col min="11" max="11" width="7.00390625" style="16" customWidth="1"/>
  </cols>
  <sheetData>
    <row r="1" spans="1:11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  <c r="K1" s="6"/>
    </row>
    <row r="2" spans="2:11" s="7" customFormat="1" ht="12">
      <c r="B2" s="7" t="s">
        <v>2</v>
      </c>
      <c r="D2" s="8">
        <v>7.3</v>
      </c>
      <c r="E2" s="9">
        <v>30.83</v>
      </c>
      <c r="F2" s="10">
        <v>225.02</v>
      </c>
      <c r="G2" s="10"/>
      <c r="H2" s="9">
        <f>F2*1.15</f>
        <v>258.77299999999997</v>
      </c>
      <c r="J2" s="11"/>
      <c r="K2" s="12"/>
    </row>
    <row r="3" spans="2:11" s="7" customFormat="1" ht="12">
      <c r="B3" s="7" t="s">
        <v>3</v>
      </c>
      <c r="D3" s="8">
        <v>8.3</v>
      </c>
      <c r="E3" s="9">
        <v>30.83</v>
      </c>
      <c r="F3" s="10">
        <v>255.85</v>
      </c>
      <c r="G3" s="10"/>
      <c r="H3" s="9">
        <f>F3*1.15</f>
        <v>294.22749999999996</v>
      </c>
      <c r="J3" s="18"/>
      <c r="K3" s="12"/>
    </row>
    <row r="4" spans="2:11" s="7" customFormat="1" ht="12">
      <c r="B4" s="7" t="s">
        <v>4</v>
      </c>
      <c r="D4" s="8">
        <v>24.95</v>
      </c>
      <c r="E4" s="9">
        <v>30.83</v>
      </c>
      <c r="F4" s="10">
        <v>769.09</v>
      </c>
      <c r="G4" s="10"/>
      <c r="H4" s="9">
        <f>F4*1.1</f>
        <v>845.9990000000001</v>
      </c>
      <c r="J4" s="11"/>
      <c r="K4" s="12"/>
    </row>
    <row r="5" spans="2:11" s="7" customFormat="1" ht="12" hidden="1">
      <c r="B5" s="7" t="s">
        <v>5</v>
      </c>
      <c r="D5" s="8">
        <v>10.95</v>
      </c>
      <c r="E5" s="9">
        <v>30.83</v>
      </c>
      <c r="F5" s="10"/>
      <c r="G5" s="10"/>
      <c r="H5" s="9">
        <f>F5*1.15</f>
        <v>0</v>
      </c>
      <c r="J5" s="11"/>
      <c r="K5" s="12"/>
    </row>
    <row r="6" spans="2:11" s="7" customFormat="1" ht="12">
      <c r="B6" s="7" t="s">
        <v>6</v>
      </c>
      <c r="D6" s="8">
        <v>13.95</v>
      </c>
      <c r="E6" s="9">
        <v>30.83</v>
      </c>
      <c r="F6" s="10">
        <v>430.01</v>
      </c>
      <c r="G6" s="10"/>
      <c r="H6" s="9">
        <f>F6*1.15</f>
        <v>494.51149999999996</v>
      </c>
      <c r="J6" s="11"/>
      <c r="K6" s="12"/>
    </row>
    <row r="7" spans="2:11" s="7" customFormat="1" ht="12" hidden="1">
      <c r="B7" s="7" t="s">
        <v>7</v>
      </c>
      <c r="D7" s="8">
        <v>5.5</v>
      </c>
      <c r="E7" s="9">
        <v>30.83</v>
      </c>
      <c r="F7" s="10"/>
      <c r="G7" s="10"/>
      <c r="H7" s="9">
        <f>F7*1.15</f>
        <v>0</v>
      </c>
      <c r="J7" s="11"/>
      <c r="K7" s="12"/>
    </row>
    <row r="8" spans="2:11" s="7" customFormat="1" ht="12">
      <c r="B8" s="7" t="s">
        <v>8</v>
      </c>
      <c r="D8" s="8">
        <v>6</v>
      </c>
      <c r="E8" s="9">
        <v>30.83</v>
      </c>
      <c r="F8" s="10">
        <v>184.95</v>
      </c>
      <c r="G8" s="10"/>
      <c r="H8" s="9">
        <f>F8*1.15</f>
        <v>212.69249999999997</v>
      </c>
      <c r="J8" s="11"/>
      <c r="K8" s="12"/>
    </row>
    <row r="9" spans="2:11" s="7" customFormat="1" ht="12" hidden="1">
      <c r="B9" s="7" t="s">
        <v>9</v>
      </c>
      <c r="D9" s="8">
        <v>1.95</v>
      </c>
      <c r="E9" s="9">
        <v>30.83</v>
      </c>
      <c r="F9" s="10"/>
      <c r="G9" s="10"/>
      <c r="H9" s="9">
        <f>F9*1.15</f>
        <v>0</v>
      </c>
      <c r="J9" s="11"/>
      <c r="K9" s="12"/>
    </row>
    <row r="10" spans="4:11" s="7" customFormat="1" ht="12">
      <c r="D10" s="8"/>
      <c r="E10" s="9"/>
      <c r="F10" s="10"/>
      <c r="G10" s="10"/>
      <c r="H10" s="9"/>
      <c r="J10" s="11"/>
      <c r="K10" s="12"/>
    </row>
    <row r="11" spans="1:11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20" t="s">
        <v>33</v>
      </c>
      <c r="H11" s="4" t="s">
        <v>16</v>
      </c>
      <c r="I11" s="1" t="s">
        <v>17</v>
      </c>
      <c r="J11" s="5" t="s">
        <v>34</v>
      </c>
      <c r="K11" s="16" t="s">
        <v>35</v>
      </c>
    </row>
    <row r="12" spans="1:8" ht="15">
      <c r="A12" t="s">
        <v>45</v>
      </c>
      <c r="C12" t="s">
        <v>44</v>
      </c>
      <c r="D12" s="17">
        <v>4</v>
      </c>
      <c r="E12" s="17">
        <v>1</v>
      </c>
      <c r="F12" s="3">
        <f>$F$2</f>
        <v>225.02</v>
      </c>
      <c r="G12" s="16">
        <f>E12*F12</f>
        <v>225.02</v>
      </c>
      <c r="H12" s="16">
        <f>E12*F12*1.15</f>
        <v>258.77299999999997</v>
      </c>
    </row>
    <row r="13" spans="1:8" ht="15">
      <c r="A13" t="s">
        <v>45</v>
      </c>
      <c r="C13" t="s">
        <v>37</v>
      </c>
      <c r="D13" s="17">
        <v>1</v>
      </c>
      <c r="E13" s="17">
        <v>1</v>
      </c>
      <c r="F13" s="3">
        <f>$F$2</f>
        <v>225.02</v>
      </c>
      <c r="G13" s="16">
        <f>E13*F13</f>
        <v>225.02</v>
      </c>
      <c r="H13" s="16">
        <f>E13*F13*1.15</f>
        <v>258.77299999999997</v>
      </c>
    </row>
    <row r="14" spans="1:8" ht="15">
      <c r="A14" t="s">
        <v>45</v>
      </c>
      <c r="C14" t="s">
        <v>37</v>
      </c>
      <c r="D14" s="17">
        <v>4</v>
      </c>
      <c r="E14" s="17">
        <v>1</v>
      </c>
      <c r="F14" s="3">
        <f>$F$2</f>
        <v>225.02</v>
      </c>
      <c r="G14" s="16">
        <f>E14*F14</f>
        <v>225.02</v>
      </c>
      <c r="H14" s="16">
        <f>E14*F14*1.15</f>
        <v>258.77299999999997</v>
      </c>
    </row>
    <row r="15" spans="1:8" ht="15">
      <c r="A15" t="s">
        <v>45</v>
      </c>
      <c r="C15" t="s">
        <v>29</v>
      </c>
      <c r="D15" s="17">
        <v>3</v>
      </c>
      <c r="E15" s="17">
        <v>1</v>
      </c>
      <c r="F15" s="3">
        <f>$F$2</f>
        <v>225.02</v>
      </c>
      <c r="G15" s="16">
        <f>E15*F15</f>
        <v>225.02</v>
      </c>
      <c r="H15" s="16">
        <f>E15*F15*1.15</f>
        <v>258.77299999999997</v>
      </c>
    </row>
    <row r="16" spans="1:8" ht="15">
      <c r="A16" t="s">
        <v>45</v>
      </c>
      <c r="C16" t="s">
        <v>21</v>
      </c>
      <c r="D16" s="17">
        <v>5</v>
      </c>
      <c r="E16" s="17">
        <v>1</v>
      </c>
      <c r="F16" s="3">
        <f>$F$3</f>
        <v>255.85</v>
      </c>
      <c r="G16" s="16">
        <f>E16*F16</f>
        <v>255.85</v>
      </c>
      <c r="H16" s="16">
        <f>E16*F16*1.15</f>
        <v>294.22749999999996</v>
      </c>
    </row>
    <row r="17" spans="1:8" ht="15">
      <c r="A17" t="s">
        <v>45</v>
      </c>
      <c r="C17" t="s">
        <v>30</v>
      </c>
      <c r="D17" s="17">
        <v>3</v>
      </c>
      <c r="E17" s="17">
        <v>1</v>
      </c>
      <c r="F17" s="3">
        <f>$F$2</f>
        <v>225.02</v>
      </c>
      <c r="G17" s="16">
        <f>E17*F17</f>
        <v>225.02</v>
      </c>
      <c r="H17" s="16">
        <f>E17*F17*1.15</f>
        <v>258.77299999999997</v>
      </c>
    </row>
    <row r="18" spans="1:11" ht="15">
      <c r="A18" s="13"/>
      <c r="B18" s="13"/>
      <c r="C18" s="13"/>
      <c r="D18" s="14"/>
      <c r="E18" s="14"/>
      <c r="F18" s="15"/>
      <c r="G18" s="19"/>
      <c r="H18" s="19">
        <f>SUM(H12:H17)</f>
        <v>1588.0924999999997</v>
      </c>
      <c r="I18" s="13"/>
      <c r="J18" s="13"/>
      <c r="K18" s="19">
        <f>I18-H18</f>
        <v>-1588.0924999999997</v>
      </c>
    </row>
    <row r="19" spans="1:8" ht="15">
      <c r="A19" t="s">
        <v>28</v>
      </c>
      <c r="C19" t="s">
        <v>49</v>
      </c>
      <c r="D19" s="17" t="s">
        <v>24</v>
      </c>
      <c r="E19" s="17">
        <v>3</v>
      </c>
      <c r="F19" s="3">
        <f>$F$2</f>
        <v>225.02</v>
      </c>
      <c r="G19" s="16">
        <f>E19*F19</f>
        <v>675.0600000000001</v>
      </c>
      <c r="H19" s="16">
        <f>E19*F19*1.15</f>
        <v>776.319</v>
      </c>
    </row>
    <row r="20" spans="1:11" ht="15">
      <c r="A20" s="13"/>
      <c r="B20" s="13"/>
      <c r="C20" s="13"/>
      <c r="D20" s="14"/>
      <c r="E20" s="14"/>
      <c r="F20" s="15"/>
      <c r="G20" s="19"/>
      <c r="H20" s="19">
        <f>SUM(H19:H19)</f>
        <v>776.319</v>
      </c>
      <c r="I20" s="13"/>
      <c r="J20" s="13"/>
      <c r="K20" s="19">
        <f>I20-H20</f>
        <v>-776.319</v>
      </c>
    </row>
    <row r="21" spans="1:8" ht="15">
      <c r="A21" t="s">
        <v>27</v>
      </c>
      <c r="C21" t="s">
        <v>32</v>
      </c>
      <c r="E21" s="17">
        <v>1</v>
      </c>
      <c r="F21" s="3">
        <f>$F$3</f>
        <v>255.85</v>
      </c>
      <c r="G21" s="16">
        <f>E21*F21</f>
        <v>255.85</v>
      </c>
      <c r="H21" s="16">
        <f>E21*F21*1.15</f>
        <v>294.22749999999996</v>
      </c>
    </row>
    <row r="22" spans="1:11" ht="15">
      <c r="A22" s="13"/>
      <c r="B22" s="13"/>
      <c r="C22" s="13"/>
      <c r="D22" s="14"/>
      <c r="E22" s="14"/>
      <c r="F22" s="15"/>
      <c r="G22" s="19"/>
      <c r="H22" s="19">
        <f>SUM(H21:H21)</f>
        <v>294.22749999999996</v>
      </c>
      <c r="I22" s="13"/>
      <c r="J22" s="13"/>
      <c r="K22" s="19">
        <f>I22-H22</f>
        <v>-294.22749999999996</v>
      </c>
    </row>
    <row r="23" spans="1:8" ht="15">
      <c r="A23" t="s">
        <v>48</v>
      </c>
      <c r="C23" t="s">
        <v>47</v>
      </c>
      <c r="D23" s="17">
        <v>3</v>
      </c>
      <c r="E23" s="17">
        <v>1</v>
      </c>
      <c r="F23" s="3">
        <f>$F$2</f>
        <v>225.02</v>
      </c>
      <c r="G23" s="16">
        <f>E23*F23</f>
        <v>225.02</v>
      </c>
      <c r="H23" s="16">
        <f>E23*F23*1.15</f>
        <v>258.77299999999997</v>
      </c>
    </row>
    <row r="24" spans="1:8" ht="15">
      <c r="A24" t="s">
        <v>48</v>
      </c>
      <c r="C24" t="s">
        <v>20</v>
      </c>
      <c r="D24" s="17">
        <v>2</v>
      </c>
      <c r="E24" s="17">
        <v>1</v>
      </c>
      <c r="F24" s="3">
        <f>$F$2</f>
        <v>225.02</v>
      </c>
      <c r="G24" s="16">
        <f>E24*F24</f>
        <v>225.02</v>
      </c>
      <c r="H24" s="16">
        <f>E24*F24*1.15</f>
        <v>258.77299999999997</v>
      </c>
    </row>
    <row r="25" spans="1:8" ht="15">
      <c r="A25" t="s">
        <v>48</v>
      </c>
      <c r="C25" t="s">
        <v>20</v>
      </c>
      <c r="D25" s="17">
        <v>3</v>
      </c>
      <c r="E25" s="17">
        <v>1</v>
      </c>
      <c r="F25" s="3">
        <f>$F$2</f>
        <v>225.02</v>
      </c>
      <c r="G25" s="16">
        <f>E25*F25</f>
        <v>225.02</v>
      </c>
      <c r="H25" s="16">
        <f>E25*F25*1.15</f>
        <v>258.77299999999997</v>
      </c>
    </row>
    <row r="26" spans="1:8" ht="15">
      <c r="A26" t="s">
        <v>48</v>
      </c>
      <c r="C26" t="s">
        <v>20</v>
      </c>
      <c r="D26" s="17">
        <v>5</v>
      </c>
      <c r="E26" s="17">
        <v>1</v>
      </c>
      <c r="F26" s="3">
        <f>$F$2</f>
        <v>225.02</v>
      </c>
      <c r="G26" s="16">
        <f>E26*F26</f>
        <v>225.02</v>
      </c>
      <c r="H26" s="16">
        <f>E26*F26*1.15</f>
        <v>258.77299999999997</v>
      </c>
    </row>
    <row r="27" spans="1:8" ht="15">
      <c r="A27" t="s">
        <v>48</v>
      </c>
      <c r="C27" t="s">
        <v>26</v>
      </c>
      <c r="D27" s="17">
        <v>3</v>
      </c>
      <c r="E27" s="17">
        <v>1</v>
      </c>
      <c r="F27" s="3">
        <f>$F$2</f>
        <v>225.02</v>
      </c>
      <c r="G27" s="16">
        <f>E27*F27</f>
        <v>225.02</v>
      </c>
      <c r="H27" s="16">
        <f>E27*F27*1.15</f>
        <v>258.77299999999997</v>
      </c>
    </row>
    <row r="28" spans="1:8" ht="15">
      <c r="A28" t="s">
        <v>48</v>
      </c>
      <c r="C28" t="s">
        <v>26</v>
      </c>
      <c r="D28" s="17">
        <v>4</v>
      </c>
      <c r="E28" s="17">
        <v>1</v>
      </c>
      <c r="F28" s="3">
        <f>$F$3</f>
        <v>255.85</v>
      </c>
      <c r="G28" s="16">
        <f>E28*F28</f>
        <v>255.85</v>
      </c>
      <c r="H28" s="16">
        <f>E28*F28*1.15</f>
        <v>294.22749999999996</v>
      </c>
    </row>
    <row r="29" spans="1:8" ht="15">
      <c r="A29" t="s">
        <v>48</v>
      </c>
      <c r="C29" t="s">
        <v>30</v>
      </c>
      <c r="D29" s="17">
        <v>3</v>
      </c>
      <c r="E29" s="17">
        <v>2</v>
      </c>
      <c r="F29" s="3">
        <f>$F$2</f>
        <v>225.02</v>
      </c>
      <c r="G29" s="16">
        <f>E29*F29</f>
        <v>450.04</v>
      </c>
      <c r="H29" s="16">
        <f>E29*F29*1.15</f>
        <v>517.5459999999999</v>
      </c>
    </row>
    <row r="30" spans="1:8" ht="15">
      <c r="A30" t="s">
        <v>48</v>
      </c>
      <c r="C30" t="s">
        <v>30</v>
      </c>
      <c r="D30" s="17">
        <v>4</v>
      </c>
      <c r="E30" s="17">
        <v>2</v>
      </c>
      <c r="F30" s="3">
        <f>$F$2</f>
        <v>225.02</v>
      </c>
      <c r="G30" s="16">
        <f>E30*F30</f>
        <v>450.04</v>
      </c>
      <c r="H30" s="16">
        <f>E30*F30*1.15</f>
        <v>517.5459999999999</v>
      </c>
    </row>
    <row r="31" spans="1:8" ht="15">
      <c r="A31" t="s">
        <v>48</v>
      </c>
      <c r="C31" t="s">
        <v>30</v>
      </c>
      <c r="D31" s="17">
        <v>5</v>
      </c>
      <c r="E31" s="17">
        <v>2</v>
      </c>
      <c r="F31" s="3">
        <f>$F$2</f>
        <v>225.02</v>
      </c>
      <c r="G31" s="16">
        <f>E31*F31</f>
        <v>450.04</v>
      </c>
      <c r="H31" s="16">
        <f>E31*F31*1.15</f>
        <v>517.5459999999999</v>
      </c>
    </row>
    <row r="32" spans="1:8" ht="15">
      <c r="A32" t="s">
        <v>48</v>
      </c>
      <c r="C32" t="s">
        <v>31</v>
      </c>
      <c r="E32" s="17">
        <v>2</v>
      </c>
      <c r="F32" s="3">
        <f>$F$3</f>
        <v>255.85</v>
      </c>
      <c r="G32" s="16">
        <f>E32*F32</f>
        <v>511.7</v>
      </c>
      <c r="H32" s="16">
        <f>E32*F32*1.15</f>
        <v>588.4549999999999</v>
      </c>
    </row>
    <row r="33" spans="1:11" ht="15">
      <c r="A33" s="13"/>
      <c r="B33" s="13"/>
      <c r="C33" s="13"/>
      <c r="D33" s="14"/>
      <c r="E33" s="14"/>
      <c r="F33" s="15"/>
      <c r="G33" s="19"/>
      <c r="H33" s="19">
        <f>SUM(H23:H32)</f>
        <v>3729.185499999999</v>
      </c>
      <c r="I33" s="13"/>
      <c r="J33" s="13"/>
      <c r="K33" s="19">
        <f>I33-H33</f>
        <v>-3729.185499999999</v>
      </c>
    </row>
    <row r="34" spans="1:8" ht="15">
      <c r="A34" t="s">
        <v>54</v>
      </c>
      <c r="C34" t="s">
        <v>41</v>
      </c>
      <c r="D34" s="17">
        <v>2</v>
      </c>
      <c r="E34" s="17">
        <v>1</v>
      </c>
      <c r="F34" s="3">
        <f>$F$6</f>
        <v>430.01</v>
      </c>
      <c r="G34" s="16">
        <f>E34*F34</f>
        <v>430.01</v>
      </c>
      <c r="H34" s="16">
        <f>E34*F34*1.15</f>
        <v>494.51149999999996</v>
      </c>
    </row>
    <row r="35" spans="1:8" ht="15">
      <c r="A35" t="s">
        <v>54</v>
      </c>
      <c r="C35" t="s">
        <v>21</v>
      </c>
      <c r="D35" s="17">
        <v>5</v>
      </c>
      <c r="E35" s="17">
        <v>1</v>
      </c>
      <c r="F35" s="3">
        <f>$F$3</f>
        <v>255.85</v>
      </c>
      <c r="G35" s="16">
        <f>E35*F35</f>
        <v>255.85</v>
      </c>
      <c r="H35" s="16">
        <f>E35*F35*1.15</f>
        <v>294.22749999999996</v>
      </c>
    </row>
    <row r="36" spans="1:11" ht="15">
      <c r="A36" s="13"/>
      <c r="B36" s="13"/>
      <c r="C36" s="13"/>
      <c r="D36" s="14"/>
      <c r="E36" s="14"/>
      <c r="F36" s="15"/>
      <c r="G36" s="19"/>
      <c r="H36" s="19">
        <f>SUM(H34:H35)</f>
        <v>788.7389999999999</v>
      </c>
      <c r="I36" s="13"/>
      <c r="J36" s="13"/>
      <c r="K36" s="19">
        <f>I36-H36</f>
        <v>-788.7389999999999</v>
      </c>
    </row>
    <row r="37" spans="1:8" ht="15">
      <c r="A37" t="s">
        <v>51</v>
      </c>
      <c r="C37" t="s">
        <v>49</v>
      </c>
      <c r="D37" s="17">
        <v>3</v>
      </c>
      <c r="E37" s="17">
        <v>1</v>
      </c>
      <c r="F37" s="3">
        <f>$F$2</f>
        <v>225.02</v>
      </c>
      <c r="G37" s="16">
        <f>E37*F37</f>
        <v>225.02</v>
      </c>
      <c r="H37" s="16">
        <f>E37*F37*1.15</f>
        <v>258.77299999999997</v>
      </c>
    </row>
    <row r="38" spans="1:11" ht="15">
      <c r="A38" s="13"/>
      <c r="B38" s="13"/>
      <c r="C38" s="13"/>
      <c r="D38" s="14"/>
      <c r="E38" s="14"/>
      <c r="F38" s="15"/>
      <c r="G38" s="19"/>
      <c r="H38" s="19">
        <f>SUM(H37:H37)</f>
        <v>258.77299999999997</v>
      </c>
      <c r="I38" s="13"/>
      <c r="J38" s="13"/>
      <c r="K38" s="19">
        <f>I38-H38</f>
        <v>-258.77299999999997</v>
      </c>
    </row>
    <row r="39" spans="1:8" ht="15">
      <c r="A39" t="s">
        <v>52</v>
      </c>
      <c r="C39" t="s">
        <v>18</v>
      </c>
      <c r="D39" s="17">
        <v>1</v>
      </c>
      <c r="E39" s="17">
        <v>1</v>
      </c>
      <c r="F39" s="3">
        <f>$F$2</f>
        <v>225.02</v>
      </c>
      <c r="G39" s="16">
        <f>E39*F39</f>
        <v>225.02</v>
      </c>
      <c r="H39" s="16">
        <f>E39*F39*1.15</f>
        <v>258.77299999999997</v>
      </c>
    </row>
    <row r="40" spans="1:11" ht="15">
      <c r="A40" s="13"/>
      <c r="B40" s="13"/>
      <c r="C40" s="13"/>
      <c r="D40" s="14"/>
      <c r="E40" s="14"/>
      <c r="F40" s="15"/>
      <c r="G40" s="19"/>
      <c r="H40" s="19">
        <f>SUM(H39:H39)</f>
        <v>258.77299999999997</v>
      </c>
      <c r="I40" s="13"/>
      <c r="J40" s="13"/>
      <c r="K40" s="19">
        <f>I40-H40</f>
        <v>-258.77299999999997</v>
      </c>
    </row>
    <row r="41" spans="1:8" ht="15">
      <c r="A41" t="s">
        <v>50</v>
      </c>
      <c r="C41" t="s">
        <v>49</v>
      </c>
      <c r="D41" s="17">
        <v>2</v>
      </c>
      <c r="E41" s="17">
        <v>1</v>
      </c>
      <c r="F41" s="3">
        <f>$F$2</f>
        <v>225.02</v>
      </c>
      <c r="G41" s="16">
        <f>E41*F41</f>
        <v>225.02</v>
      </c>
      <c r="H41" s="16">
        <f>E41*F41*1.15</f>
        <v>258.77299999999997</v>
      </c>
    </row>
    <row r="42" spans="1:8" ht="15">
      <c r="A42" t="s">
        <v>50</v>
      </c>
      <c r="C42" t="s">
        <v>30</v>
      </c>
      <c r="D42" s="17">
        <v>2</v>
      </c>
      <c r="E42" s="17">
        <v>1</v>
      </c>
      <c r="F42" s="3">
        <f>$F$2</f>
        <v>225.02</v>
      </c>
      <c r="G42" s="16">
        <f>E42*F42</f>
        <v>225.02</v>
      </c>
      <c r="H42" s="16">
        <f>E42*F42*1.15</f>
        <v>258.77299999999997</v>
      </c>
    </row>
    <row r="43" spans="1:8" ht="15">
      <c r="A43" t="s">
        <v>50</v>
      </c>
      <c r="C43" t="s">
        <v>30</v>
      </c>
      <c r="D43" s="17">
        <v>5</v>
      </c>
      <c r="E43" s="17">
        <v>1</v>
      </c>
      <c r="F43" s="3">
        <f>$F$2</f>
        <v>225.02</v>
      </c>
      <c r="G43" s="16">
        <f>E43*F43</f>
        <v>225.02</v>
      </c>
      <c r="H43" s="16">
        <f>E43*F43*1.15</f>
        <v>258.77299999999997</v>
      </c>
    </row>
    <row r="44" spans="1:11" ht="15">
      <c r="A44" s="13"/>
      <c r="B44" s="13"/>
      <c r="C44" s="13"/>
      <c r="D44" s="14"/>
      <c r="E44" s="14"/>
      <c r="F44" s="15"/>
      <c r="G44" s="19"/>
      <c r="H44" s="19">
        <f>SUM(H41:H43)</f>
        <v>776.319</v>
      </c>
      <c r="I44" s="13"/>
      <c r="J44" s="13"/>
      <c r="K44" s="19">
        <f>I44-H44</f>
        <v>-776.319</v>
      </c>
    </row>
    <row r="45" spans="1:8" ht="15">
      <c r="A45" t="s">
        <v>38</v>
      </c>
      <c r="C45" t="s">
        <v>39</v>
      </c>
      <c r="E45" s="17">
        <v>1</v>
      </c>
      <c r="F45" s="3">
        <f>$F$4</f>
        <v>769.09</v>
      </c>
      <c r="G45" s="16">
        <f>E45*F45</f>
        <v>769.09</v>
      </c>
      <c r="H45" s="16">
        <f>E45*F45*1.1</f>
        <v>845.9990000000001</v>
      </c>
    </row>
    <row r="46" spans="1:8" ht="15">
      <c r="A46" t="s">
        <v>38</v>
      </c>
      <c r="C46" t="s">
        <v>26</v>
      </c>
      <c r="D46" s="17">
        <v>4</v>
      </c>
      <c r="E46" s="17">
        <v>1</v>
      </c>
      <c r="F46" s="3">
        <f>$F$2</f>
        <v>225.02</v>
      </c>
      <c r="G46" s="16">
        <f>E46*F46</f>
        <v>225.02</v>
      </c>
      <c r="H46" s="16">
        <f>E46*F46*1.15</f>
        <v>258.77299999999997</v>
      </c>
    </row>
    <row r="47" spans="1:11" ht="15">
      <c r="A47" s="13"/>
      <c r="B47" s="13"/>
      <c r="C47" s="13"/>
      <c r="D47" s="14"/>
      <c r="E47" s="14"/>
      <c r="F47" s="15"/>
      <c r="G47" s="19"/>
      <c r="H47" s="19">
        <f>SUM(H45:H46)</f>
        <v>1104.7720000000002</v>
      </c>
      <c r="I47" s="13"/>
      <c r="J47" s="13"/>
      <c r="K47" s="19">
        <f>I47-H47</f>
        <v>-1104.7720000000002</v>
      </c>
    </row>
    <row r="48" spans="1:8" ht="15">
      <c r="A48" t="s">
        <v>42</v>
      </c>
      <c r="C48" t="s">
        <v>23</v>
      </c>
      <c r="D48" s="17">
        <v>2</v>
      </c>
      <c r="E48" s="17">
        <v>1</v>
      </c>
      <c r="F48" s="3">
        <f>$F$8</f>
        <v>184.95</v>
      </c>
      <c r="G48" s="16">
        <f>E48*F48</f>
        <v>184.95</v>
      </c>
      <c r="H48" s="16">
        <f>E48*F48*1.15</f>
        <v>212.69249999999997</v>
      </c>
    </row>
    <row r="49" spans="1:11" ht="15">
      <c r="A49" s="13"/>
      <c r="B49" s="13"/>
      <c r="C49" s="13"/>
      <c r="D49" s="14"/>
      <c r="E49" s="14"/>
      <c r="F49" s="15"/>
      <c r="G49" s="19"/>
      <c r="H49" s="19">
        <f>SUM(H48:H48)</f>
        <v>212.69249999999997</v>
      </c>
      <c r="I49" s="13"/>
      <c r="J49" s="13"/>
      <c r="K49" s="19">
        <f>I49-H49</f>
        <v>-212.69249999999997</v>
      </c>
    </row>
    <row r="50" spans="1:8" ht="15">
      <c r="A50" t="s">
        <v>25</v>
      </c>
      <c r="C50" t="s">
        <v>47</v>
      </c>
      <c r="D50" s="17">
        <v>3</v>
      </c>
      <c r="E50" s="17">
        <v>1</v>
      </c>
      <c r="F50" s="3">
        <f>$F$2</f>
        <v>225.02</v>
      </c>
      <c r="G50" s="16">
        <f>E50*F50</f>
        <v>225.02</v>
      </c>
      <c r="H50" s="16">
        <f>E50*F50*1.15</f>
        <v>258.77299999999997</v>
      </c>
    </row>
    <row r="51" spans="1:10" ht="15">
      <c r="A51" t="s">
        <v>25</v>
      </c>
      <c r="C51" t="s">
        <v>49</v>
      </c>
      <c r="D51" s="17" t="s">
        <v>24</v>
      </c>
      <c r="E51" s="17">
        <v>3</v>
      </c>
      <c r="F51" s="3">
        <f>$F$2</f>
        <v>225.02</v>
      </c>
      <c r="G51" s="16">
        <f>E51*F51</f>
        <v>675.0600000000001</v>
      </c>
      <c r="H51" s="16">
        <f>E51*F51*1.15</f>
        <v>776.319</v>
      </c>
      <c r="J51" s="22"/>
    </row>
    <row r="52" spans="1:10" ht="15">
      <c r="A52" t="s">
        <v>25</v>
      </c>
      <c r="C52" t="s">
        <v>20</v>
      </c>
      <c r="D52" s="17" t="s">
        <v>24</v>
      </c>
      <c r="E52" s="17">
        <v>5</v>
      </c>
      <c r="F52" s="3">
        <f>$F$2</f>
        <v>225.02</v>
      </c>
      <c r="G52" s="16">
        <f>E52*F52</f>
        <v>1125.1000000000001</v>
      </c>
      <c r="H52" s="16">
        <f>E52*F52*1.15</f>
        <v>1293.865</v>
      </c>
      <c r="J52" s="22"/>
    </row>
    <row r="53" spans="1:8" ht="15">
      <c r="A53" t="s">
        <v>25</v>
      </c>
      <c r="C53" t="s">
        <v>30</v>
      </c>
      <c r="D53" s="17">
        <v>4</v>
      </c>
      <c r="E53" s="17">
        <v>1</v>
      </c>
      <c r="F53" s="3">
        <f>$F$2</f>
        <v>225.02</v>
      </c>
      <c r="G53" s="16">
        <f>E53*F53</f>
        <v>225.02</v>
      </c>
      <c r="H53" s="16">
        <f>E53*F53*1.15</f>
        <v>258.77299999999997</v>
      </c>
    </row>
    <row r="54" spans="1:11" ht="15">
      <c r="A54" s="13"/>
      <c r="B54" s="13"/>
      <c r="C54" s="13"/>
      <c r="D54" s="14"/>
      <c r="E54" s="14"/>
      <c r="F54" s="15"/>
      <c r="G54" s="19"/>
      <c r="H54" s="19">
        <f>SUM(H50:H53)</f>
        <v>2587.73</v>
      </c>
      <c r="I54" s="13"/>
      <c r="J54" s="13"/>
      <c r="K54" s="19">
        <f>I54-H54</f>
        <v>-2587.73</v>
      </c>
    </row>
    <row r="55" spans="1:8" ht="15">
      <c r="A55" t="s">
        <v>36</v>
      </c>
      <c r="C55" t="s">
        <v>19</v>
      </c>
      <c r="D55" s="17">
        <v>3</v>
      </c>
      <c r="E55" s="17">
        <v>1</v>
      </c>
      <c r="F55" s="3">
        <f>$F$2</f>
        <v>225.02</v>
      </c>
      <c r="G55" s="16">
        <f>E55*F55</f>
        <v>225.02</v>
      </c>
      <c r="H55" s="16">
        <f>E55*F55*1.15</f>
        <v>258.77299999999997</v>
      </c>
    </row>
    <row r="56" spans="1:11" ht="15">
      <c r="A56" s="13"/>
      <c r="B56" s="13"/>
      <c r="C56" s="13"/>
      <c r="D56" s="14"/>
      <c r="E56" s="14"/>
      <c r="F56" s="15"/>
      <c r="G56" s="19"/>
      <c r="H56" s="19">
        <f>SUM(H55:H55)</f>
        <v>258.77299999999997</v>
      </c>
      <c r="I56" s="13"/>
      <c r="J56" s="13"/>
      <c r="K56" s="19">
        <f>I56-H56</f>
        <v>-258.77299999999997</v>
      </c>
    </row>
    <row r="57" spans="1:8" ht="15">
      <c r="A57" t="s">
        <v>56</v>
      </c>
      <c r="C57" t="s">
        <v>19</v>
      </c>
      <c r="D57" s="17">
        <v>1</v>
      </c>
      <c r="E57" s="17">
        <v>1</v>
      </c>
      <c r="F57" s="3">
        <f>$F$2</f>
        <v>225.02</v>
      </c>
      <c r="G57" s="16">
        <f>E57*F57</f>
        <v>225.02</v>
      </c>
      <c r="H57" s="16">
        <f>E57*F57*1.15</f>
        <v>258.77299999999997</v>
      </c>
    </row>
    <row r="58" spans="1:11" ht="15">
      <c r="A58" s="13"/>
      <c r="B58" s="13"/>
      <c r="C58" s="13"/>
      <c r="D58" s="14"/>
      <c r="E58" s="14"/>
      <c r="F58" s="15"/>
      <c r="G58" s="19"/>
      <c r="H58" s="19">
        <f>SUM(H57:H57)</f>
        <v>258.77299999999997</v>
      </c>
      <c r="I58" s="13"/>
      <c r="J58" s="13"/>
      <c r="K58" s="19">
        <f>I58-H58</f>
        <v>-258.77299999999997</v>
      </c>
    </row>
    <row r="59" spans="1:8" ht="15">
      <c r="A59" t="s">
        <v>43</v>
      </c>
      <c r="C59" t="s">
        <v>44</v>
      </c>
      <c r="D59" s="17">
        <v>1</v>
      </c>
      <c r="E59" s="17">
        <v>1</v>
      </c>
      <c r="F59" s="3">
        <f>$F$2</f>
        <v>225.02</v>
      </c>
      <c r="G59" s="16">
        <f>E59*F59</f>
        <v>225.02</v>
      </c>
      <c r="H59" s="16">
        <f>E59*F59*1.15</f>
        <v>258.77299999999997</v>
      </c>
    </row>
    <row r="60" spans="1:11" ht="15">
      <c r="A60" s="13"/>
      <c r="B60" s="13"/>
      <c r="C60" s="13"/>
      <c r="D60" s="14"/>
      <c r="E60" s="14"/>
      <c r="F60" s="15"/>
      <c r="G60" s="19"/>
      <c r="H60" s="19">
        <f>SUM(H59:H59)</f>
        <v>258.77299999999997</v>
      </c>
      <c r="I60" s="13"/>
      <c r="J60" s="13"/>
      <c r="K60" s="19">
        <f>I60-H60</f>
        <v>-258.77299999999997</v>
      </c>
    </row>
    <row r="61" spans="1:8" ht="15">
      <c r="A61" t="s">
        <v>22</v>
      </c>
      <c r="C61" t="s">
        <v>44</v>
      </c>
      <c r="D61" s="17">
        <v>3</v>
      </c>
      <c r="E61" s="17">
        <v>1</v>
      </c>
      <c r="F61" s="3">
        <f>$F$2</f>
        <v>225.02</v>
      </c>
      <c r="G61" s="16">
        <f>E61*F61</f>
        <v>225.02</v>
      </c>
      <c r="H61" s="16">
        <f>E61*F61*1.15</f>
        <v>258.77299999999997</v>
      </c>
    </row>
    <row r="62" spans="1:8" ht="15">
      <c r="A62" t="s">
        <v>22</v>
      </c>
      <c r="C62" t="s">
        <v>44</v>
      </c>
      <c r="D62" s="17">
        <v>1</v>
      </c>
      <c r="E62" s="17">
        <v>2</v>
      </c>
      <c r="F62" s="3">
        <f>$F$2</f>
        <v>225.02</v>
      </c>
      <c r="G62" s="16">
        <f>E62*F62</f>
        <v>450.04</v>
      </c>
      <c r="H62" s="16">
        <f>E62*F62*1.15</f>
        <v>517.5459999999999</v>
      </c>
    </row>
    <row r="63" spans="1:8" ht="15">
      <c r="A63" t="s">
        <v>22</v>
      </c>
      <c r="C63" t="s">
        <v>44</v>
      </c>
      <c r="D63" s="17">
        <v>2</v>
      </c>
      <c r="E63" s="17">
        <v>2</v>
      </c>
      <c r="F63" s="3">
        <f>$F$2</f>
        <v>225.02</v>
      </c>
      <c r="G63" s="16">
        <f>E63*F63</f>
        <v>450.04</v>
      </c>
      <c r="H63" s="16">
        <f>E63*F63*1.15</f>
        <v>517.5459999999999</v>
      </c>
    </row>
    <row r="64" spans="1:8" ht="15">
      <c r="A64" t="s">
        <v>22</v>
      </c>
      <c r="C64" t="s">
        <v>44</v>
      </c>
      <c r="D64" s="17">
        <v>3</v>
      </c>
      <c r="E64" s="17">
        <v>2</v>
      </c>
      <c r="F64" s="3">
        <f>$F$2</f>
        <v>225.02</v>
      </c>
      <c r="G64" s="16">
        <f>E64*F64</f>
        <v>450.04</v>
      </c>
      <c r="H64" s="16">
        <f>E64*F64*1.15</f>
        <v>517.5459999999999</v>
      </c>
    </row>
    <row r="65" spans="1:8" ht="15">
      <c r="A65" t="s">
        <v>22</v>
      </c>
      <c r="C65" t="s">
        <v>44</v>
      </c>
      <c r="D65" s="17">
        <v>5</v>
      </c>
      <c r="E65" s="17">
        <v>2</v>
      </c>
      <c r="F65" s="3">
        <f>$F$2</f>
        <v>225.02</v>
      </c>
      <c r="G65" s="16">
        <f>E65*F65</f>
        <v>450.04</v>
      </c>
      <c r="H65" s="16">
        <f>E65*F65*1.15</f>
        <v>517.5459999999999</v>
      </c>
    </row>
    <row r="66" spans="1:8" ht="15">
      <c r="A66" t="s">
        <v>22</v>
      </c>
      <c r="C66" t="s">
        <v>44</v>
      </c>
      <c r="D66" s="17">
        <v>4</v>
      </c>
      <c r="E66" s="17">
        <v>1</v>
      </c>
      <c r="F66" s="3">
        <f>$F$2</f>
        <v>225.02</v>
      </c>
      <c r="G66" s="16">
        <f>E66*F66</f>
        <v>225.02</v>
      </c>
      <c r="H66" s="16">
        <f>E66*F66*1.15</f>
        <v>258.77299999999997</v>
      </c>
    </row>
    <row r="67" spans="1:8" ht="15">
      <c r="A67" t="s">
        <v>22</v>
      </c>
      <c r="C67" t="s">
        <v>47</v>
      </c>
      <c r="D67" s="17">
        <v>1</v>
      </c>
      <c r="E67" s="17">
        <v>3</v>
      </c>
      <c r="F67" s="3">
        <f>$F$2</f>
        <v>225.02</v>
      </c>
      <c r="G67" s="16">
        <f>E67*F67</f>
        <v>675.0600000000001</v>
      </c>
      <c r="H67" s="16">
        <f>E67*F67*1.15</f>
        <v>776.319</v>
      </c>
    </row>
    <row r="68" spans="1:8" ht="15">
      <c r="A68" t="s">
        <v>22</v>
      </c>
      <c r="C68" t="s">
        <v>47</v>
      </c>
      <c r="D68" s="17">
        <v>2</v>
      </c>
      <c r="E68" s="17">
        <v>3</v>
      </c>
      <c r="F68" s="3">
        <f>$F$2</f>
        <v>225.02</v>
      </c>
      <c r="G68" s="16">
        <f>E68*F68</f>
        <v>675.0600000000001</v>
      </c>
      <c r="H68" s="16">
        <f>E68*F68*1.15</f>
        <v>776.319</v>
      </c>
    </row>
    <row r="69" spans="1:8" ht="15">
      <c r="A69" t="s">
        <v>22</v>
      </c>
      <c r="C69" t="s">
        <v>47</v>
      </c>
      <c r="D69" s="17">
        <v>3</v>
      </c>
      <c r="E69" s="17">
        <v>1</v>
      </c>
      <c r="F69" s="3">
        <f>$F$2</f>
        <v>225.02</v>
      </c>
      <c r="G69" s="16">
        <f>E69*F69</f>
        <v>225.02</v>
      </c>
      <c r="H69" s="16">
        <f>E69*F69*1.15</f>
        <v>258.77299999999997</v>
      </c>
    </row>
    <row r="70" spans="1:8" ht="15">
      <c r="A70" t="s">
        <v>22</v>
      </c>
      <c r="C70" t="s">
        <v>47</v>
      </c>
      <c r="D70" s="17">
        <v>4</v>
      </c>
      <c r="E70" s="17">
        <v>3</v>
      </c>
      <c r="F70" s="3">
        <f>$F$2</f>
        <v>225.02</v>
      </c>
      <c r="G70" s="16">
        <f>E70*F70</f>
        <v>675.0600000000001</v>
      </c>
      <c r="H70" s="16">
        <f>E70*F70*1.15</f>
        <v>776.319</v>
      </c>
    </row>
    <row r="71" spans="1:8" ht="15">
      <c r="A71" t="s">
        <v>22</v>
      </c>
      <c r="C71" t="s">
        <v>47</v>
      </c>
      <c r="D71" s="17">
        <v>5</v>
      </c>
      <c r="E71" s="17">
        <v>3</v>
      </c>
      <c r="F71" s="3">
        <f>$F$2</f>
        <v>225.02</v>
      </c>
      <c r="G71" s="16">
        <f>E71*F71</f>
        <v>675.0600000000001</v>
      </c>
      <c r="H71" s="16">
        <f>E71*F71*1.15</f>
        <v>776.319</v>
      </c>
    </row>
    <row r="72" spans="1:8" ht="15">
      <c r="A72" t="s">
        <v>22</v>
      </c>
      <c r="C72" t="s">
        <v>49</v>
      </c>
      <c r="D72" s="17">
        <v>1</v>
      </c>
      <c r="E72" s="17">
        <v>1</v>
      </c>
      <c r="F72" s="3">
        <f>$F$2</f>
        <v>225.02</v>
      </c>
      <c r="G72" s="16">
        <f>E72*F72</f>
        <v>225.02</v>
      </c>
      <c r="H72" s="16">
        <f>E72*F72*1.15</f>
        <v>258.77299999999997</v>
      </c>
    </row>
    <row r="73" spans="1:8" ht="15">
      <c r="A73" t="s">
        <v>22</v>
      </c>
      <c r="C73" t="s">
        <v>49</v>
      </c>
      <c r="D73" s="17">
        <v>1</v>
      </c>
      <c r="E73" s="17">
        <v>1</v>
      </c>
      <c r="F73" s="3">
        <f>$F$2</f>
        <v>225.02</v>
      </c>
      <c r="G73" s="16">
        <f>E73*F73</f>
        <v>225.02</v>
      </c>
      <c r="H73" s="16">
        <f>E73*F73*1.15</f>
        <v>258.77299999999997</v>
      </c>
    </row>
    <row r="74" spans="1:8" ht="15">
      <c r="A74" t="s">
        <v>22</v>
      </c>
      <c r="C74" t="s">
        <v>49</v>
      </c>
      <c r="D74" s="17">
        <v>2</v>
      </c>
      <c r="E74" s="17">
        <v>1</v>
      </c>
      <c r="F74" s="3">
        <f>$F$2</f>
        <v>225.02</v>
      </c>
      <c r="G74" s="16">
        <f>E74*F74</f>
        <v>225.02</v>
      </c>
      <c r="H74" s="16">
        <f>E74*F74*1.15</f>
        <v>258.77299999999997</v>
      </c>
    </row>
    <row r="75" spans="1:8" ht="15">
      <c r="A75" t="s">
        <v>22</v>
      </c>
      <c r="C75" t="s">
        <v>49</v>
      </c>
      <c r="D75" s="17">
        <v>1</v>
      </c>
      <c r="E75" s="17">
        <v>3</v>
      </c>
      <c r="F75" s="3">
        <f>$F$2</f>
        <v>225.02</v>
      </c>
      <c r="G75" s="16">
        <f>E75*F75</f>
        <v>675.0600000000001</v>
      </c>
      <c r="H75" s="16">
        <f>E75*F75*1.15</f>
        <v>776.319</v>
      </c>
    </row>
    <row r="76" spans="1:8" ht="15">
      <c r="A76" t="s">
        <v>22</v>
      </c>
      <c r="C76" t="s">
        <v>49</v>
      </c>
      <c r="D76" s="17">
        <v>2</v>
      </c>
      <c r="E76" s="17">
        <v>3</v>
      </c>
      <c r="F76" s="3">
        <f>$F$2</f>
        <v>225.02</v>
      </c>
      <c r="G76" s="16">
        <f>E76*F76</f>
        <v>675.0600000000001</v>
      </c>
      <c r="H76" s="16">
        <f>E76*F76*1.15</f>
        <v>776.319</v>
      </c>
    </row>
    <row r="77" spans="1:8" ht="15">
      <c r="A77" t="s">
        <v>22</v>
      </c>
      <c r="C77" t="s">
        <v>49</v>
      </c>
      <c r="D77" s="17">
        <v>3</v>
      </c>
      <c r="E77" s="17">
        <v>3</v>
      </c>
      <c r="F77" s="3">
        <f>$F$2</f>
        <v>225.02</v>
      </c>
      <c r="G77" s="16">
        <f>E77*F77</f>
        <v>675.0600000000001</v>
      </c>
      <c r="H77" s="16">
        <f>E77*F77*1.15</f>
        <v>776.319</v>
      </c>
    </row>
    <row r="78" spans="1:8" ht="15">
      <c r="A78" t="s">
        <v>22</v>
      </c>
      <c r="C78" t="s">
        <v>20</v>
      </c>
      <c r="D78" s="17">
        <v>1</v>
      </c>
      <c r="E78" s="17">
        <v>1</v>
      </c>
      <c r="F78" s="3">
        <f>$F$2</f>
        <v>225.02</v>
      </c>
      <c r="G78" s="16">
        <f>E78*F78</f>
        <v>225.02</v>
      </c>
      <c r="H78" s="16">
        <f>E78*F78*1.15</f>
        <v>258.77299999999997</v>
      </c>
    </row>
    <row r="79" spans="1:8" ht="15">
      <c r="A79" t="s">
        <v>22</v>
      </c>
      <c r="C79" t="s">
        <v>20</v>
      </c>
      <c r="D79" s="17">
        <v>4</v>
      </c>
      <c r="E79" s="17">
        <v>1</v>
      </c>
      <c r="F79" s="3">
        <f>$F$2</f>
        <v>225.02</v>
      </c>
      <c r="G79" s="16">
        <f>E79*F79</f>
        <v>225.02</v>
      </c>
      <c r="H79" s="16">
        <f>E79*F79*1.15</f>
        <v>258.77299999999997</v>
      </c>
    </row>
    <row r="80" spans="1:8" ht="15">
      <c r="A80" t="s">
        <v>22</v>
      </c>
      <c r="C80" t="s">
        <v>18</v>
      </c>
      <c r="D80" s="17">
        <v>2</v>
      </c>
      <c r="E80" s="17">
        <v>1</v>
      </c>
      <c r="F80" s="3">
        <f>$F$2</f>
        <v>225.02</v>
      </c>
      <c r="G80" s="16">
        <f>E80*F80</f>
        <v>225.02</v>
      </c>
      <c r="H80" s="16">
        <f>E80*F80*1.15</f>
        <v>258.77299999999997</v>
      </c>
    </row>
    <row r="81" spans="1:8" ht="15">
      <c r="A81" t="s">
        <v>22</v>
      </c>
      <c r="C81" t="s">
        <v>18</v>
      </c>
      <c r="D81" s="17">
        <v>4</v>
      </c>
      <c r="E81" s="17">
        <v>1</v>
      </c>
      <c r="F81" s="3">
        <f>$F$2</f>
        <v>225.02</v>
      </c>
      <c r="G81" s="16">
        <f>E81*F81</f>
        <v>225.02</v>
      </c>
      <c r="H81" s="16">
        <f>E81*F81*1.15</f>
        <v>258.77299999999997</v>
      </c>
    </row>
    <row r="82" spans="1:8" ht="15">
      <c r="A82" t="s">
        <v>22</v>
      </c>
      <c r="C82" t="s">
        <v>18</v>
      </c>
      <c r="D82" s="17">
        <v>5</v>
      </c>
      <c r="E82" s="17">
        <v>1</v>
      </c>
      <c r="F82" s="3">
        <f>$F$2</f>
        <v>225.02</v>
      </c>
      <c r="G82" s="16">
        <f>E82*F82</f>
        <v>225.02</v>
      </c>
      <c r="H82" s="16">
        <f>E82*F82*1.15</f>
        <v>258.77299999999997</v>
      </c>
    </row>
    <row r="83" spans="1:8" ht="15">
      <c r="A83" t="s">
        <v>22</v>
      </c>
      <c r="C83" t="s">
        <v>26</v>
      </c>
      <c r="D83" s="17">
        <v>1</v>
      </c>
      <c r="E83" s="17">
        <v>1</v>
      </c>
      <c r="F83" s="3">
        <f>$F$2</f>
        <v>225.02</v>
      </c>
      <c r="G83" s="16">
        <f>E83*F83</f>
        <v>225.02</v>
      </c>
      <c r="H83" s="16">
        <f>E83*F83*1.15</f>
        <v>258.77299999999997</v>
      </c>
    </row>
    <row r="84" spans="1:8" ht="15">
      <c r="A84" t="s">
        <v>22</v>
      </c>
      <c r="C84" t="s">
        <v>26</v>
      </c>
      <c r="D84" s="17">
        <v>2</v>
      </c>
      <c r="E84" s="17">
        <v>1</v>
      </c>
      <c r="F84" s="3">
        <f>$F$2</f>
        <v>225.02</v>
      </c>
      <c r="G84" s="16">
        <f>E84*F84</f>
        <v>225.02</v>
      </c>
      <c r="H84" s="16">
        <f>E84*F84*1.15</f>
        <v>258.77299999999997</v>
      </c>
    </row>
    <row r="85" spans="1:8" ht="15">
      <c r="A85" t="s">
        <v>22</v>
      </c>
      <c r="C85" t="s">
        <v>26</v>
      </c>
      <c r="D85" s="17">
        <v>5</v>
      </c>
      <c r="E85" s="17">
        <v>1</v>
      </c>
      <c r="F85" s="3">
        <f>$F$2</f>
        <v>225.02</v>
      </c>
      <c r="G85" s="16">
        <f>E85*F85</f>
        <v>225.02</v>
      </c>
      <c r="H85" s="16">
        <f>E85*F85*1.15</f>
        <v>258.77299999999997</v>
      </c>
    </row>
    <row r="86" spans="1:8" ht="15">
      <c r="A86" t="s">
        <v>22</v>
      </c>
      <c r="C86" t="s">
        <v>37</v>
      </c>
      <c r="D86" s="17">
        <v>2</v>
      </c>
      <c r="E86" s="17">
        <v>1</v>
      </c>
      <c r="F86" s="3">
        <f>$F$2</f>
        <v>225.02</v>
      </c>
      <c r="G86" s="16">
        <f>E86*F86</f>
        <v>225.02</v>
      </c>
      <c r="H86" s="16">
        <f>E86*F86*1.15</f>
        <v>258.77299999999997</v>
      </c>
    </row>
    <row r="87" spans="1:8" ht="15">
      <c r="A87" t="s">
        <v>22</v>
      </c>
      <c r="C87" t="s">
        <v>30</v>
      </c>
      <c r="D87" s="17">
        <v>2</v>
      </c>
      <c r="E87" s="17">
        <v>1</v>
      </c>
      <c r="F87" s="3">
        <f>$F$2</f>
        <v>225.02</v>
      </c>
      <c r="G87" s="16">
        <f>E87*F87</f>
        <v>225.02</v>
      </c>
      <c r="H87" s="16">
        <f>E87*F87*1.15</f>
        <v>258.77299999999997</v>
      </c>
    </row>
    <row r="88" spans="1:8" ht="15">
      <c r="A88" t="s">
        <v>22</v>
      </c>
      <c r="C88" t="s">
        <v>19</v>
      </c>
      <c r="D88" s="17">
        <v>2</v>
      </c>
      <c r="E88" s="17">
        <v>1</v>
      </c>
      <c r="F88" s="3">
        <f>$F$2</f>
        <v>225.02</v>
      </c>
      <c r="G88" s="16">
        <f>E88*F88</f>
        <v>225.02</v>
      </c>
      <c r="H88" s="16">
        <f>E88*F88*1.15</f>
        <v>258.77299999999997</v>
      </c>
    </row>
    <row r="89" spans="1:8" ht="15">
      <c r="A89" t="s">
        <v>22</v>
      </c>
      <c r="C89" t="s">
        <v>31</v>
      </c>
      <c r="E89" s="17">
        <v>3</v>
      </c>
      <c r="F89" s="3">
        <f>$F$3</f>
        <v>255.85</v>
      </c>
      <c r="G89" s="16">
        <f>E89*F89</f>
        <v>767.55</v>
      </c>
      <c r="H89" s="16">
        <f>E89*F89*1.15</f>
        <v>882.6824999999999</v>
      </c>
    </row>
    <row r="90" spans="1:8" ht="15">
      <c r="A90" t="s">
        <v>22</v>
      </c>
      <c r="C90" t="s">
        <v>32</v>
      </c>
      <c r="E90" s="17">
        <v>2</v>
      </c>
      <c r="F90" s="3">
        <f>$F$3</f>
        <v>255.85</v>
      </c>
      <c r="G90" s="16">
        <f>E90*F90</f>
        <v>511.7</v>
      </c>
      <c r="H90" s="16">
        <f>E90*F90*1.15</f>
        <v>588.4549999999999</v>
      </c>
    </row>
    <row r="91" spans="1:11" ht="15">
      <c r="A91" s="13"/>
      <c r="B91" s="13"/>
      <c r="C91" s="13"/>
      <c r="D91" s="14"/>
      <c r="E91" s="14"/>
      <c r="F91" s="15"/>
      <c r="G91" s="19"/>
      <c r="H91" s="19">
        <f>SUM(H61:H90)</f>
        <v>13374.695499999989</v>
      </c>
      <c r="I91" s="13"/>
      <c r="J91" s="13"/>
      <c r="K91" s="19">
        <f>I91-H91</f>
        <v>-13374.695499999989</v>
      </c>
    </row>
    <row r="92" spans="1:8" ht="15">
      <c r="A92" t="s">
        <v>46</v>
      </c>
      <c r="C92" t="s">
        <v>44</v>
      </c>
      <c r="D92" s="17">
        <v>5</v>
      </c>
      <c r="E92" s="17">
        <v>1</v>
      </c>
      <c r="F92" s="3">
        <f>$F$2</f>
        <v>225.02</v>
      </c>
      <c r="G92" s="16">
        <f>E92*F92</f>
        <v>225.02</v>
      </c>
      <c r="H92" s="16">
        <f>E92*F92*1.15</f>
        <v>258.77299999999997</v>
      </c>
    </row>
    <row r="93" spans="1:8" ht="15">
      <c r="A93" t="s">
        <v>46</v>
      </c>
      <c r="C93" t="s">
        <v>49</v>
      </c>
      <c r="D93" s="17">
        <v>3</v>
      </c>
      <c r="E93" s="17">
        <v>1</v>
      </c>
      <c r="F93" s="3">
        <f>$F$2</f>
        <v>225.02</v>
      </c>
      <c r="G93" s="16">
        <f>E93*F93</f>
        <v>225.02</v>
      </c>
      <c r="H93" s="16">
        <f>E93*F93*1.15</f>
        <v>258.77299999999997</v>
      </c>
    </row>
    <row r="94" spans="1:11" ht="15">
      <c r="A94" s="13"/>
      <c r="B94" s="13"/>
      <c r="C94" s="13"/>
      <c r="D94" s="14"/>
      <c r="E94" s="14"/>
      <c r="F94" s="15"/>
      <c r="G94" s="19"/>
      <c r="H94" s="19">
        <f>SUM(H92:H93)</f>
        <v>517.5459999999999</v>
      </c>
      <c r="I94" s="13"/>
      <c r="J94" s="13"/>
      <c r="K94" s="19">
        <f>I94-H94</f>
        <v>-517.5459999999999</v>
      </c>
    </row>
    <row r="95" spans="1:8" ht="15">
      <c r="A95" t="s">
        <v>53</v>
      </c>
      <c r="C95" t="s">
        <v>18</v>
      </c>
      <c r="D95" s="17">
        <v>3</v>
      </c>
      <c r="E95" s="21">
        <v>1</v>
      </c>
      <c r="F95" s="3">
        <f>$F$2</f>
        <v>225.02</v>
      </c>
      <c r="G95" s="16">
        <f>E95*F95</f>
        <v>225.02</v>
      </c>
      <c r="H95" s="16">
        <f>E95*F95*1.15</f>
        <v>258.77299999999997</v>
      </c>
    </row>
    <row r="96" spans="1:8" ht="15">
      <c r="A96" t="s">
        <v>53</v>
      </c>
      <c r="C96" t="s">
        <v>37</v>
      </c>
      <c r="D96" s="17">
        <v>1</v>
      </c>
      <c r="E96" s="21">
        <v>1</v>
      </c>
      <c r="F96" s="3">
        <f>$F$2</f>
        <v>225.02</v>
      </c>
      <c r="G96" s="16">
        <f>E96*F96</f>
        <v>225.02</v>
      </c>
      <c r="H96" s="16">
        <f>E96*F96*1.15</f>
        <v>258.77299999999997</v>
      </c>
    </row>
    <row r="97" spans="1:11" ht="15">
      <c r="A97" s="13"/>
      <c r="B97" s="13"/>
      <c r="C97" s="13"/>
      <c r="D97" s="14"/>
      <c r="E97" s="14"/>
      <c r="F97" s="15"/>
      <c r="G97" s="19"/>
      <c r="H97" s="19">
        <f>SUM(H95:H96)</f>
        <v>517.5459999999999</v>
      </c>
      <c r="I97" s="13"/>
      <c r="J97" s="13"/>
      <c r="K97" s="19">
        <f>I97-H97</f>
        <v>-517.5459999999999</v>
      </c>
    </row>
    <row r="98" spans="1:8" ht="15">
      <c r="A98" t="s">
        <v>40</v>
      </c>
      <c r="C98" t="s">
        <v>41</v>
      </c>
      <c r="D98" s="17">
        <v>3</v>
      </c>
      <c r="E98" s="17">
        <v>1</v>
      </c>
      <c r="F98" s="3">
        <f>$F$6</f>
        <v>430.01</v>
      </c>
      <c r="G98" s="16">
        <f>E98*F98</f>
        <v>430.01</v>
      </c>
      <c r="H98" s="16">
        <f>E98*F98*1.15</f>
        <v>494.51149999999996</v>
      </c>
    </row>
    <row r="99" spans="1:8" ht="15">
      <c r="A99" t="s">
        <v>40</v>
      </c>
      <c r="C99" t="s">
        <v>44</v>
      </c>
      <c r="D99" s="17">
        <v>2</v>
      </c>
      <c r="E99" s="17">
        <v>1</v>
      </c>
      <c r="F99" s="3">
        <f>$F$2</f>
        <v>225.02</v>
      </c>
      <c r="G99" s="16">
        <f>E99*F99</f>
        <v>225.02</v>
      </c>
      <c r="H99" s="16">
        <f>E99*F99*1.15</f>
        <v>258.77299999999997</v>
      </c>
    </row>
    <row r="100" spans="1:8" ht="15">
      <c r="A100" t="s">
        <v>40</v>
      </c>
      <c r="C100" t="s">
        <v>44</v>
      </c>
      <c r="D100" s="17">
        <v>4</v>
      </c>
      <c r="E100" s="17">
        <v>1</v>
      </c>
      <c r="F100" s="3">
        <f>$F$2</f>
        <v>225.02</v>
      </c>
      <c r="G100" s="16">
        <f>E100*F100</f>
        <v>225.02</v>
      </c>
      <c r="H100" s="16">
        <f>E100*F100*1.15</f>
        <v>258.77299999999997</v>
      </c>
    </row>
    <row r="101" spans="1:8" ht="15">
      <c r="A101" t="s">
        <v>40</v>
      </c>
      <c r="C101" t="s">
        <v>20</v>
      </c>
      <c r="D101" s="17">
        <v>2</v>
      </c>
      <c r="E101" s="17">
        <v>1</v>
      </c>
      <c r="F101" s="3">
        <f>$F$3</f>
        <v>255.85</v>
      </c>
      <c r="G101" s="16">
        <f>E101*F101</f>
        <v>255.85</v>
      </c>
      <c r="H101" s="16">
        <f>E101*F101*1.15</f>
        <v>294.22749999999996</v>
      </c>
    </row>
    <row r="102" spans="1:8" ht="15">
      <c r="A102" t="s">
        <v>40</v>
      </c>
      <c r="C102" t="s">
        <v>18</v>
      </c>
      <c r="D102" s="17">
        <v>3</v>
      </c>
      <c r="E102" s="17">
        <v>1</v>
      </c>
      <c r="F102" s="3">
        <f>$F$2</f>
        <v>225.02</v>
      </c>
      <c r="G102" s="16">
        <f>E102*F102</f>
        <v>225.02</v>
      </c>
      <c r="H102" s="16">
        <f>E102*F102*1.15</f>
        <v>258.77299999999997</v>
      </c>
    </row>
    <row r="103" spans="1:8" ht="15">
      <c r="A103" t="s">
        <v>40</v>
      </c>
      <c r="C103" t="s">
        <v>37</v>
      </c>
      <c r="D103" s="17">
        <v>3</v>
      </c>
      <c r="E103" s="17">
        <v>1</v>
      </c>
      <c r="F103" s="3">
        <f>$F$2</f>
        <v>225.02</v>
      </c>
      <c r="G103" s="16">
        <f>E103*F103</f>
        <v>225.02</v>
      </c>
      <c r="H103" s="16">
        <f>E103*F103*1.15</f>
        <v>258.77299999999997</v>
      </c>
    </row>
    <row r="104" spans="1:8" ht="15">
      <c r="A104" t="s">
        <v>40</v>
      </c>
      <c r="C104" t="s">
        <v>37</v>
      </c>
      <c r="D104" s="17">
        <v>5</v>
      </c>
      <c r="E104" s="17">
        <v>1</v>
      </c>
      <c r="F104" s="3">
        <f>$F$2</f>
        <v>225.02</v>
      </c>
      <c r="G104" s="16">
        <f>E104*F104</f>
        <v>225.02</v>
      </c>
      <c r="H104" s="16">
        <f>E104*F104*1.15</f>
        <v>258.77299999999997</v>
      </c>
    </row>
    <row r="105" spans="1:8" ht="15">
      <c r="A105" t="s">
        <v>40</v>
      </c>
      <c r="C105" t="s">
        <v>29</v>
      </c>
      <c r="D105" s="17">
        <v>2</v>
      </c>
      <c r="E105" s="17">
        <v>1</v>
      </c>
      <c r="F105" s="3">
        <f>$F$3</f>
        <v>255.85</v>
      </c>
      <c r="G105" s="16">
        <f>E105*F105</f>
        <v>255.85</v>
      </c>
      <c r="H105" s="16">
        <f>E105*F105*1.15</f>
        <v>294.22749999999996</v>
      </c>
    </row>
    <row r="106" spans="1:8" ht="15">
      <c r="A106" t="s">
        <v>40</v>
      </c>
      <c r="C106" t="s">
        <v>30</v>
      </c>
      <c r="D106" s="17">
        <v>2</v>
      </c>
      <c r="E106" s="17">
        <v>1</v>
      </c>
      <c r="F106" s="3">
        <f>$F$2</f>
        <v>225.02</v>
      </c>
      <c r="G106" s="16">
        <f>E106*F106</f>
        <v>225.02</v>
      </c>
      <c r="H106" s="16">
        <f>E106*F106*1.15</f>
        <v>258.77299999999997</v>
      </c>
    </row>
    <row r="107" spans="1:8" ht="15">
      <c r="A107" t="s">
        <v>40</v>
      </c>
      <c r="C107" t="s">
        <v>55</v>
      </c>
      <c r="D107" s="17">
        <v>1</v>
      </c>
      <c r="E107" s="17">
        <v>1</v>
      </c>
      <c r="F107" s="3">
        <f>$F$3</f>
        <v>255.85</v>
      </c>
      <c r="G107" s="16">
        <f>E107*F107</f>
        <v>255.85</v>
      </c>
      <c r="H107" s="16">
        <f>E107*F107*1.15</f>
        <v>294.22749999999996</v>
      </c>
    </row>
    <row r="108" spans="1:8" ht="15">
      <c r="A108" t="s">
        <v>40</v>
      </c>
      <c r="C108" t="s">
        <v>19</v>
      </c>
      <c r="D108" s="17">
        <v>4</v>
      </c>
      <c r="E108" s="17">
        <v>1</v>
      </c>
      <c r="F108" s="3">
        <f>$F$2</f>
        <v>225.02</v>
      </c>
      <c r="G108" s="16">
        <f>E108*F108</f>
        <v>225.02</v>
      </c>
      <c r="H108" s="16">
        <f>E108*F108*1.15</f>
        <v>258.77299999999997</v>
      </c>
    </row>
    <row r="109" spans="1:8" ht="15">
      <c r="A109" t="s">
        <v>40</v>
      </c>
      <c r="C109" t="s">
        <v>19</v>
      </c>
      <c r="D109" s="17">
        <v>5</v>
      </c>
      <c r="E109" s="17">
        <v>1</v>
      </c>
      <c r="F109" s="3">
        <f>$F$2</f>
        <v>225.02</v>
      </c>
      <c r="G109" s="16">
        <f>E109*F109</f>
        <v>225.02</v>
      </c>
      <c r="H109" s="16">
        <f>E109*F109*1.15</f>
        <v>258.77299999999997</v>
      </c>
    </row>
    <row r="110" spans="1:8" ht="15">
      <c r="A110" t="s">
        <v>40</v>
      </c>
      <c r="C110" t="s">
        <v>31</v>
      </c>
      <c r="E110" s="17">
        <v>3</v>
      </c>
      <c r="F110" s="3">
        <f>$F$3</f>
        <v>255.85</v>
      </c>
      <c r="G110" s="16">
        <f>E110*F110</f>
        <v>767.55</v>
      </c>
      <c r="H110" s="16">
        <f>E110*F110*1.15</f>
        <v>882.6824999999999</v>
      </c>
    </row>
    <row r="111" spans="1:8" ht="15">
      <c r="A111" t="s">
        <v>40</v>
      </c>
      <c r="C111" t="s">
        <v>57</v>
      </c>
      <c r="E111" s="17">
        <v>1</v>
      </c>
      <c r="F111" s="3">
        <f>$F$3</f>
        <v>255.85</v>
      </c>
      <c r="G111" s="16">
        <f>E111*F111</f>
        <v>255.85</v>
      </c>
      <c r="H111" s="16">
        <f>E111*F111*1.15</f>
        <v>294.22749999999996</v>
      </c>
    </row>
    <row r="112" spans="1:11" ht="15">
      <c r="A112" s="13"/>
      <c r="B112" s="13"/>
      <c r="C112" s="13"/>
      <c r="D112" s="14"/>
      <c r="E112" s="14"/>
      <c r="F112" s="15"/>
      <c r="G112" s="19"/>
      <c r="H112" s="19">
        <f>SUM(H98:H111)</f>
        <v>4624.288</v>
      </c>
      <c r="I112" s="13"/>
      <c r="J112" s="13"/>
      <c r="K112" s="19">
        <f>I112-H112</f>
        <v>-4624.288</v>
      </c>
    </row>
    <row r="113" ht="15">
      <c r="G113" s="16">
        <f>SUM(G12:G112)</f>
        <v>28021.280000000017</v>
      </c>
    </row>
  </sheetData>
  <sheetProtection/>
  <autoFilter ref="A11:K113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2010-12-14T09:27:51Z</cp:lastPrinted>
  <dcterms:created xsi:type="dcterms:W3CDTF">2010-07-14T04:16:13Z</dcterms:created>
  <dcterms:modified xsi:type="dcterms:W3CDTF">2011-01-20T14:27:56Z</dcterms:modified>
  <cp:category/>
  <cp:version/>
  <cp:contentType/>
  <cp:contentStatus/>
</cp:coreProperties>
</file>