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95" windowHeight="7875" activeTab="0"/>
  </bookViews>
  <sheets>
    <sheet name="Лист1" sheetId="1" r:id="rId1"/>
  </sheets>
  <definedNames>
    <definedName name="_xlnm._FilterDatabase" localSheetId="0" hidden="1">'Лист1'!$A$3:$J$3</definedName>
  </definedNames>
  <calcPr fullCalcOnLoad="1" refMode="R1C1"/>
</workbook>
</file>

<file path=xl/sharedStrings.xml><?xml version="1.0" encoding="utf-8"?>
<sst xmlns="http://schemas.openxmlformats.org/spreadsheetml/2006/main" count="52" uniqueCount="47">
  <si>
    <t>Цена</t>
  </si>
  <si>
    <t>арт цвет</t>
  </si>
  <si>
    <t>кол</t>
  </si>
  <si>
    <t>сумма с орг и тр</t>
  </si>
  <si>
    <t>ТР</t>
  </si>
  <si>
    <t>сальдо</t>
  </si>
  <si>
    <t>ник</t>
  </si>
  <si>
    <t>примечание</t>
  </si>
  <si>
    <t>Lese4ka</t>
  </si>
  <si>
    <t>Irynchik07</t>
  </si>
  <si>
    <t>01117 Рейтузы  детские "Гладь" р.26 Бордовый</t>
  </si>
  <si>
    <t>02213 Джемпер "Егоза" р.28 розовый</t>
  </si>
  <si>
    <t>10162 Комплект "Елизавета" р.30 желтый</t>
  </si>
  <si>
    <t>02180 Жилет р.26 голубой</t>
  </si>
  <si>
    <t>IrOk</t>
  </si>
  <si>
    <t>Basy</t>
  </si>
  <si>
    <t>02147 Жилет "Митя" р.24 голубой</t>
  </si>
  <si>
    <t>Камалиса</t>
  </si>
  <si>
    <t>02203 Джемпер "Январь" р.28 розовый</t>
  </si>
  <si>
    <t>02203 Джемпер "Январь" р.26 белый</t>
  </si>
  <si>
    <t>koha</t>
  </si>
  <si>
    <t>02250 Джемпер "Давид" р.28 синий</t>
  </si>
  <si>
    <t>Elya</t>
  </si>
  <si>
    <t>02149 Джемпер "Водолазка" р.28 хаки/белый</t>
  </si>
  <si>
    <t>SunnyMummy</t>
  </si>
  <si>
    <t>02149 Джемпер "Водолазка" р.26 желтый/белый</t>
  </si>
  <si>
    <t>02121 Джемпер "Морозко" р.30 бел/розовый</t>
  </si>
  <si>
    <t>N a t t i</t>
  </si>
  <si>
    <t>11007 Комбинезон "Ирландия" р.24 бел/голубой</t>
  </si>
  <si>
    <t>NiceGirl</t>
  </si>
  <si>
    <t>11007 Комбинезон "Ирландия" р.22 бел/голубой</t>
  </si>
  <si>
    <t>TanyaK**</t>
  </si>
  <si>
    <t>11172 Комбинезон "Метель" р.24 Голубой</t>
  </si>
  <si>
    <t>11172 Комбинезон "Метель" р.22 Голубой</t>
  </si>
  <si>
    <t>11172 Комбинезон "Метель" р.24 розовый</t>
  </si>
  <si>
    <t>Juliaa</t>
  </si>
  <si>
    <t>11012 Комбинезон "Женечка" р.20 белый</t>
  </si>
  <si>
    <t>hudognica</t>
  </si>
  <si>
    <t>15003 Комплект "Пупсик" р.20 салат</t>
  </si>
  <si>
    <t>02198 Жилет "Ванечка" р.26 зеленый</t>
  </si>
  <si>
    <t>02147 Жилет "Митя" р.26 голубой</t>
  </si>
  <si>
    <t>02087 Джемпер "Собачка" р.24 салатовый</t>
  </si>
  <si>
    <t>zmeyka</t>
  </si>
  <si>
    <t>02203 Джемпер "Январь" р.26 голубой</t>
  </si>
  <si>
    <t>08215 Одеяло Солнышко салатовый</t>
  </si>
  <si>
    <t>10189 Жилетка с водолаз "Подснежник р.28 фиол</t>
  </si>
  <si>
    <t>Юла2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</si>
</sst>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9"/>
      <color indexed="8"/>
      <name val="Courier New"/>
      <family val="3"/>
    </font>
    <font>
      <sz val="8.5"/>
      <color indexed="10"/>
      <name val="Verdana"/>
      <family val="2"/>
    </font>
    <font>
      <sz val="9"/>
      <color indexed="10"/>
      <name val="Verdana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Courier New"/>
      <family val="3"/>
    </font>
    <font>
      <sz val="8.5"/>
      <color rgb="FFFF0000"/>
      <name val="Verdana"/>
      <family val="2"/>
    </font>
    <font>
      <sz val="9"/>
      <color rgb="FFFF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21" fillId="0" borderId="0" xfId="0" applyFont="1" applyFill="1" applyAlignment="1">
      <alignment/>
    </xf>
    <xf numFmtId="0" fontId="0" fillId="0" borderId="0" xfId="0" applyFill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Border="1" applyAlignment="1">
      <alignment horizontal="right" vertical="top"/>
    </xf>
    <xf numFmtId="1" fontId="0" fillId="0" borderId="0" xfId="0" applyNumberFormat="1" applyFill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NumberFormat="1" applyFont="1" applyFill="1" applyBorder="1" applyAlignment="1">
      <alignment horizontal="left" vertical="top" wrapText="1"/>
    </xf>
    <xf numFmtId="1" fontId="0" fillId="0" borderId="0" xfId="0" applyNumberFormat="1" applyFont="1" applyFill="1" applyBorder="1" applyAlignment="1">
      <alignment horizontal="right" vertical="top"/>
    </xf>
    <xf numFmtId="0" fontId="46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Border="1" applyAlignment="1">
      <alignment horizontal="right" vertical="top"/>
    </xf>
    <xf numFmtId="1" fontId="0" fillId="0" borderId="10" xfId="0" applyNumberFormat="1" applyFont="1" applyFill="1" applyBorder="1" applyAlignment="1">
      <alignment horizontal="right" vertical="top"/>
    </xf>
    <xf numFmtId="1" fontId="0" fillId="0" borderId="10" xfId="0" applyNumberForma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pane ySplit="3" topLeftCell="A11" activePane="bottomLeft" state="frozen"/>
      <selection pane="topLeft" activeCell="A1" sqref="A1"/>
      <selection pane="bottomLeft" activeCell="J8" sqref="J8:J43"/>
    </sheetView>
  </sheetViews>
  <sheetFormatPr defaultColWidth="9.140625" defaultRowHeight="15"/>
  <cols>
    <col min="1" max="1" width="16.140625" style="0" customWidth="1"/>
    <col min="2" max="2" width="5.00390625" style="0" customWidth="1"/>
    <col min="3" max="3" width="49.7109375" style="1" customWidth="1"/>
    <col min="4" max="4" width="6.00390625" style="5" customWidth="1"/>
    <col min="5" max="5" width="6.8515625" style="2" customWidth="1"/>
    <col min="6" max="6" width="4.57421875" style="2" customWidth="1"/>
    <col min="7" max="7" width="6.00390625" style="3" customWidth="1"/>
    <col min="8" max="8" width="5.8515625" style="0" customWidth="1"/>
    <col min="9" max="9" width="17.421875" style="0" customWidth="1"/>
    <col min="10" max="10" width="7.421875" style="3" customWidth="1"/>
  </cols>
  <sheetData>
    <row r="1" ht="15">
      <c r="I1" s="2">
        <f>500/9741</f>
        <v>0.0513294322964788</v>
      </c>
    </row>
    <row r="2" ht="15">
      <c r="J2" s="6"/>
    </row>
    <row r="3" spans="1:10" ht="15">
      <c r="A3" t="s">
        <v>6</v>
      </c>
      <c r="B3" t="s">
        <v>7</v>
      </c>
      <c r="C3" s="1" t="s">
        <v>1</v>
      </c>
      <c r="D3" s="5" t="s">
        <v>0</v>
      </c>
      <c r="E3" s="2" t="s">
        <v>2</v>
      </c>
      <c r="F3" s="2" t="s">
        <v>4</v>
      </c>
      <c r="G3" s="3" t="s">
        <v>3</v>
      </c>
      <c r="J3" s="3" t="s">
        <v>5</v>
      </c>
    </row>
    <row r="4" spans="1:7" ht="15">
      <c r="A4" s="8">
        <v>12367</v>
      </c>
      <c r="C4" s="8" t="s">
        <v>11</v>
      </c>
      <c r="D4" s="4">
        <v>320</v>
      </c>
      <c r="E4" s="9">
        <v>1</v>
      </c>
      <c r="F4" s="3">
        <f>$I$1*D4*E4</f>
        <v>16.425418334873218</v>
      </c>
      <c r="G4" s="3">
        <f>E4*D4*1.15+F4</f>
        <v>384.4254183348732</v>
      </c>
    </row>
    <row r="5" spans="1:7" ht="15">
      <c r="A5" s="8">
        <v>12367</v>
      </c>
      <c r="C5" s="8" t="s">
        <v>12</v>
      </c>
      <c r="D5" s="4">
        <v>360</v>
      </c>
      <c r="E5" s="9">
        <v>1</v>
      </c>
      <c r="F5" s="3">
        <f>$I$1*D5*E5</f>
        <v>18.478595626732368</v>
      </c>
      <c r="G5" s="3">
        <f>E5*D5*1.15+F5</f>
        <v>432.47859562673233</v>
      </c>
    </row>
    <row r="6" spans="1:7" ht="15">
      <c r="A6" s="8">
        <v>12367</v>
      </c>
      <c r="C6" s="8" t="s">
        <v>18</v>
      </c>
      <c r="D6" s="4">
        <v>399</v>
      </c>
      <c r="E6" s="9">
        <v>1</v>
      </c>
      <c r="F6" s="3">
        <f>$I$1*D6*E6</f>
        <v>20.48044348629504</v>
      </c>
      <c r="G6" s="3">
        <f>E6*D6*1.15+F6</f>
        <v>479.330443486295</v>
      </c>
    </row>
    <row r="7" spans="1:7" ht="15">
      <c r="A7" s="8">
        <v>12367</v>
      </c>
      <c r="C7" s="8" t="s">
        <v>26</v>
      </c>
      <c r="D7" s="4">
        <v>399</v>
      </c>
      <c r="E7" s="9">
        <v>1</v>
      </c>
      <c r="F7" s="3">
        <f>$I$1*D7*E7</f>
        <v>20.48044348629504</v>
      </c>
      <c r="G7" s="3">
        <f>E7*D7*1.15+F7</f>
        <v>479.330443486295</v>
      </c>
    </row>
    <row r="8" spans="1:10" ht="15">
      <c r="A8" s="12"/>
      <c r="B8" s="11"/>
      <c r="C8" s="12"/>
      <c r="D8" s="13"/>
      <c r="E8" s="14"/>
      <c r="F8" s="15"/>
      <c r="G8" s="15">
        <f>SUM(G4:G7)</f>
        <v>1775.5649009341955</v>
      </c>
      <c r="H8" s="11"/>
      <c r="I8" s="11"/>
      <c r="J8" s="15">
        <f>H8-G8</f>
        <v>-1775.5649009341955</v>
      </c>
    </row>
    <row r="9" spans="1:7" ht="15">
      <c r="A9" s="8" t="s">
        <v>15</v>
      </c>
      <c r="C9" s="8" t="s">
        <v>10</v>
      </c>
      <c r="D9" s="4">
        <v>243</v>
      </c>
      <c r="E9" s="9">
        <v>1</v>
      </c>
      <c r="F9" s="3">
        <f>$I$1*D9*E9</f>
        <v>12.473052048044348</v>
      </c>
      <c r="G9" s="3">
        <f>E9*D9*1.15+F9</f>
        <v>291.9230520480443</v>
      </c>
    </row>
    <row r="10" spans="1:7" ht="15">
      <c r="A10" s="8" t="s">
        <v>15</v>
      </c>
      <c r="C10" s="8" t="s">
        <v>25</v>
      </c>
      <c r="D10" s="4">
        <v>340</v>
      </c>
      <c r="E10" s="9">
        <v>1</v>
      </c>
      <c r="F10" s="3">
        <f>$I$1*D10*E10</f>
        <v>17.452006980802793</v>
      </c>
      <c r="G10" s="3">
        <f>E10*D10*1.15+F10</f>
        <v>408.4520069808027</v>
      </c>
    </row>
    <row r="11" spans="1:10" ht="15">
      <c r="A11" s="10"/>
      <c r="B11" s="11"/>
      <c r="C11" s="12"/>
      <c r="D11" s="13"/>
      <c r="E11" s="14"/>
      <c r="F11" s="15"/>
      <c r="G11" s="15">
        <f>SUM(G9:G10)</f>
        <v>700.3750590288471</v>
      </c>
      <c r="H11" s="11"/>
      <c r="I11" s="11"/>
      <c r="J11" s="15">
        <f>H11-G11</f>
        <v>-700.3750590288471</v>
      </c>
    </row>
    <row r="12" spans="1:7" ht="15">
      <c r="A12" s="8" t="s">
        <v>22</v>
      </c>
      <c r="C12" s="8" t="s">
        <v>21</v>
      </c>
      <c r="D12" s="4">
        <v>350</v>
      </c>
      <c r="E12" s="9">
        <v>1</v>
      </c>
      <c r="F12" s="3">
        <f>$I$1*D12*E12</f>
        <v>17.965301303767582</v>
      </c>
      <c r="G12" s="3">
        <f>E12*D12*1.15+F12</f>
        <v>420.46530130376755</v>
      </c>
    </row>
    <row r="13" spans="1:10" ht="15">
      <c r="A13" s="10"/>
      <c r="B13" s="11"/>
      <c r="C13" s="12"/>
      <c r="D13" s="13"/>
      <c r="E13" s="14"/>
      <c r="F13" s="15"/>
      <c r="G13" s="15">
        <f>SUM(G12:G12)</f>
        <v>420.46530130376755</v>
      </c>
      <c r="H13" s="11"/>
      <c r="I13" s="11"/>
      <c r="J13" s="15">
        <f>H13-G13</f>
        <v>-420.46530130376755</v>
      </c>
    </row>
    <row r="14" spans="1:7" ht="15">
      <c r="A14" s="8" t="s">
        <v>37</v>
      </c>
      <c r="C14" s="8" t="s">
        <v>36</v>
      </c>
      <c r="D14" s="4">
        <v>430</v>
      </c>
      <c r="E14" s="9">
        <v>1</v>
      </c>
      <c r="F14" s="3">
        <f>$I$1*D14*E14</f>
        <v>22.071655887485885</v>
      </c>
      <c r="G14" s="3">
        <f>E14*D14*1.15+F14</f>
        <v>516.5716558874858</v>
      </c>
    </row>
    <row r="15" spans="1:10" ht="15">
      <c r="A15" s="10"/>
      <c r="B15" s="11"/>
      <c r="C15" s="12"/>
      <c r="D15" s="13"/>
      <c r="E15" s="14"/>
      <c r="F15" s="15"/>
      <c r="G15" s="15">
        <f>SUM(G14:G14)</f>
        <v>516.5716558874858</v>
      </c>
      <c r="H15" s="11"/>
      <c r="I15" s="11"/>
      <c r="J15" s="15">
        <f>H15-G15</f>
        <v>-516.5716558874858</v>
      </c>
    </row>
    <row r="16" spans="1:7" ht="15">
      <c r="A16" s="8" t="s">
        <v>14</v>
      </c>
      <c r="C16" s="8" t="s">
        <v>13</v>
      </c>
      <c r="D16" s="4">
        <v>250</v>
      </c>
      <c r="E16" s="9">
        <v>1</v>
      </c>
      <c r="F16" s="3">
        <f>$I$1*D16*E16</f>
        <v>12.8323580741197</v>
      </c>
      <c r="G16" s="3">
        <f>E16*D16*1.15+F16</f>
        <v>300.3323580741197</v>
      </c>
    </row>
    <row r="17" spans="1:7" ht="15">
      <c r="A17" s="8" t="s">
        <v>14</v>
      </c>
      <c r="C17" s="8" t="s">
        <v>39</v>
      </c>
      <c r="D17" s="4">
        <v>349</v>
      </c>
      <c r="E17" s="9">
        <v>1</v>
      </c>
      <c r="F17" s="3">
        <f>$I$1*D17*E17</f>
        <v>17.9139718714711</v>
      </c>
      <c r="G17" s="3">
        <f>E17*D17*1.15+F17</f>
        <v>419.2639718714711</v>
      </c>
    </row>
    <row r="18" spans="1:10" ht="15">
      <c r="A18" s="10"/>
      <c r="B18" s="11"/>
      <c r="C18" s="12"/>
      <c r="D18" s="13"/>
      <c r="E18" s="14"/>
      <c r="F18" s="15"/>
      <c r="G18" s="15">
        <f>SUM(G16:G17)</f>
        <v>719.5963299455908</v>
      </c>
      <c r="H18" s="11"/>
      <c r="I18" s="11"/>
      <c r="J18" s="15">
        <f>H18-G18</f>
        <v>-719.5963299455908</v>
      </c>
    </row>
    <row r="19" spans="1:7" ht="15">
      <c r="A19" s="8" t="s">
        <v>9</v>
      </c>
      <c r="C19" s="8" t="s">
        <v>44</v>
      </c>
      <c r="D19" s="4">
        <v>500</v>
      </c>
      <c r="E19" s="9">
        <v>1</v>
      </c>
      <c r="F19" s="3">
        <f>$I$1*D19*E19</f>
        <v>25.6647161482394</v>
      </c>
      <c r="G19" s="3">
        <f>E19*D19*1.15+F19</f>
        <v>600.6647161482394</v>
      </c>
    </row>
    <row r="20" spans="1:7" ht="15">
      <c r="A20" s="8" t="s">
        <v>9</v>
      </c>
      <c r="C20" s="8" t="s">
        <v>38</v>
      </c>
      <c r="D20" s="4">
        <v>820</v>
      </c>
      <c r="E20" s="9">
        <v>1</v>
      </c>
      <c r="F20" s="3">
        <f>$I$1*D20*E20</f>
        <v>42.090134483112614</v>
      </c>
      <c r="G20" s="3">
        <f>E20*D20*1.15+F20</f>
        <v>985.0901344831125</v>
      </c>
    </row>
    <row r="21" spans="1:10" ht="15">
      <c r="A21" s="10"/>
      <c r="B21" s="11"/>
      <c r="C21" s="12"/>
      <c r="D21" s="13"/>
      <c r="E21" s="14"/>
      <c r="F21" s="15"/>
      <c r="G21" s="15">
        <f>SUM(G19:G20)</f>
        <v>1585.754850631352</v>
      </c>
      <c r="H21" s="11"/>
      <c r="I21" s="11"/>
      <c r="J21" s="15">
        <f>H21-G21</f>
        <v>-1585.754850631352</v>
      </c>
    </row>
    <row r="22" spans="1:7" ht="15">
      <c r="A22" s="8" t="s">
        <v>35</v>
      </c>
      <c r="C22" s="8" t="s">
        <v>34</v>
      </c>
      <c r="D22" s="4">
        <v>435</v>
      </c>
      <c r="E22" s="9">
        <v>1</v>
      </c>
      <c r="F22" s="3">
        <f>$I$1*D22*E22</f>
        <v>22.32830304896828</v>
      </c>
      <c r="G22" s="3">
        <f>E22*D22*1.15+F22</f>
        <v>522.5783030489682</v>
      </c>
    </row>
    <row r="23" spans="1:10" ht="15">
      <c r="A23" s="10"/>
      <c r="B23" s="11"/>
      <c r="C23" s="12"/>
      <c r="D23" s="13"/>
      <c r="E23" s="14"/>
      <c r="F23" s="15"/>
      <c r="G23" s="15">
        <f>SUM(G22:G22)</f>
        <v>522.5783030489682</v>
      </c>
      <c r="H23" s="11"/>
      <c r="I23" s="11"/>
      <c r="J23" s="15">
        <f>H23-G23</f>
        <v>-522.5783030489682</v>
      </c>
    </row>
    <row r="24" spans="1:7" ht="15">
      <c r="A24" s="8" t="s">
        <v>20</v>
      </c>
      <c r="C24" s="8" t="s">
        <v>41</v>
      </c>
      <c r="D24" s="4">
        <v>390</v>
      </c>
      <c r="E24" s="9">
        <v>1</v>
      </c>
      <c r="F24" s="3">
        <f>$I$1*D24*E24</f>
        <v>20.018478595626732</v>
      </c>
      <c r="G24" s="3">
        <f>E24*D24*1.15+F24</f>
        <v>468.5184785956267</v>
      </c>
    </row>
    <row r="25" spans="1:10" ht="15">
      <c r="A25" s="10"/>
      <c r="B25" s="11"/>
      <c r="C25" s="12"/>
      <c r="D25" s="13"/>
      <c r="E25" s="14"/>
      <c r="F25" s="15"/>
      <c r="G25" s="15">
        <f>SUM(G24:G24)</f>
        <v>468.5184785956267</v>
      </c>
      <c r="H25" s="11"/>
      <c r="I25" s="11"/>
      <c r="J25" s="15">
        <f>H25-G25</f>
        <v>-468.5184785956267</v>
      </c>
    </row>
    <row r="26" spans="1:7" ht="15">
      <c r="A26" s="8" t="s">
        <v>8</v>
      </c>
      <c r="C26" s="8" t="s">
        <v>40</v>
      </c>
      <c r="D26" s="4">
        <v>349</v>
      </c>
      <c r="E26" s="9">
        <v>1</v>
      </c>
      <c r="F26" s="3">
        <f>$I$1*D26*E26</f>
        <v>17.9139718714711</v>
      </c>
      <c r="G26" s="3">
        <f>E26*D26*1.15+F26</f>
        <v>419.2639718714711</v>
      </c>
    </row>
    <row r="27" spans="1:10" ht="15">
      <c r="A27" s="10"/>
      <c r="B27" s="11"/>
      <c r="C27" s="12"/>
      <c r="D27" s="13"/>
      <c r="E27" s="14"/>
      <c r="F27" s="15"/>
      <c r="G27" s="15">
        <f>SUM(G26:G26)</f>
        <v>419.2639718714711</v>
      </c>
      <c r="H27" s="11"/>
      <c r="I27" s="11"/>
      <c r="J27" s="15">
        <f>H27-G27</f>
        <v>-419.2639718714711</v>
      </c>
    </row>
    <row r="28" spans="1:7" ht="15">
      <c r="A28" s="8" t="s">
        <v>27</v>
      </c>
      <c r="B28" s="7"/>
      <c r="C28" s="8" t="s">
        <v>45</v>
      </c>
      <c r="D28" s="4">
        <v>590</v>
      </c>
      <c r="E28" s="9">
        <v>1</v>
      </c>
      <c r="F28" s="3">
        <f>$I$1*D28*E28</f>
        <v>30.284365054922493</v>
      </c>
      <c r="G28" s="3">
        <f>E28*D28*1.15+F28</f>
        <v>708.7843650549225</v>
      </c>
    </row>
    <row r="29" spans="1:10" ht="15">
      <c r="A29" s="10"/>
      <c r="B29" s="11"/>
      <c r="C29" s="12"/>
      <c r="D29" s="13"/>
      <c r="E29" s="14"/>
      <c r="F29" s="15"/>
      <c r="G29" s="15">
        <f>SUM(G28:G28)</f>
        <v>708.7843650549225</v>
      </c>
      <c r="H29" s="11"/>
      <c r="I29" s="11"/>
      <c r="J29" s="15">
        <f>H29-G29</f>
        <v>-708.7843650549225</v>
      </c>
    </row>
    <row r="30" spans="1:7" ht="15">
      <c r="A30" s="8" t="s">
        <v>29</v>
      </c>
      <c r="C30" s="8" t="s">
        <v>28</v>
      </c>
      <c r="D30" s="4">
        <v>430</v>
      </c>
      <c r="E30" s="9">
        <v>1</v>
      </c>
      <c r="F30" s="3">
        <f>$I$1*D30*E30</f>
        <v>22.071655887485885</v>
      </c>
      <c r="G30" s="3">
        <f>E30*D30*1.15+F30</f>
        <v>516.5716558874858</v>
      </c>
    </row>
    <row r="31" spans="1:10" ht="15">
      <c r="A31" s="10"/>
      <c r="B31" s="11"/>
      <c r="C31" s="12"/>
      <c r="D31" s="13"/>
      <c r="E31" s="14"/>
      <c r="F31" s="15"/>
      <c r="G31" s="15">
        <f>SUM(G30:G30)</f>
        <v>516.5716558874858</v>
      </c>
      <c r="H31" s="11"/>
      <c r="I31" s="11"/>
      <c r="J31" s="15">
        <f>H31-G31</f>
        <v>-516.5716558874858</v>
      </c>
    </row>
    <row r="32" spans="1:7" ht="15">
      <c r="A32" s="8" t="s">
        <v>24</v>
      </c>
      <c r="C32" s="8" t="s">
        <v>23</v>
      </c>
      <c r="D32" s="4">
        <v>340</v>
      </c>
      <c r="E32" s="9">
        <v>1</v>
      </c>
      <c r="F32" s="3">
        <f>$I$1*D32*E32</f>
        <v>17.452006980802793</v>
      </c>
      <c r="G32" s="3">
        <f>E32*D32*1.15+F32</f>
        <v>408.4520069808027</v>
      </c>
    </row>
    <row r="33" spans="1:10" ht="15">
      <c r="A33" s="10"/>
      <c r="B33" s="11"/>
      <c r="C33" s="12"/>
      <c r="D33" s="13"/>
      <c r="E33" s="14"/>
      <c r="F33" s="15"/>
      <c r="G33" s="15">
        <f>SUM(G32:G32)</f>
        <v>408.4520069808027</v>
      </c>
      <c r="H33" s="11"/>
      <c r="I33" s="11"/>
      <c r="J33" s="15">
        <f>H33-G33</f>
        <v>-408.4520069808027</v>
      </c>
    </row>
    <row r="34" spans="1:7" ht="15">
      <c r="A34" s="8" t="s">
        <v>31</v>
      </c>
      <c r="C34" s="8" t="s">
        <v>30</v>
      </c>
      <c r="D34" s="4">
        <v>430</v>
      </c>
      <c r="E34" s="9">
        <v>1</v>
      </c>
      <c r="F34" s="3">
        <f>$I$1*D34*E34</f>
        <v>22.071655887485885</v>
      </c>
      <c r="G34" s="3">
        <f>E34*D34*1.15+F34</f>
        <v>516.5716558874858</v>
      </c>
    </row>
    <row r="35" spans="1:7" ht="15">
      <c r="A35" s="8" t="s">
        <v>31</v>
      </c>
      <c r="C35" s="8" t="s">
        <v>33</v>
      </c>
      <c r="D35" s="4">
        <v>435</v>
      </c>
      <c r="E35" s="9">
        <v>1</v>
      </c>
      <c r="F35" s="3">
        <f>$I$1*D35*E35</f>
        <v>22.32830304896828</v>
      </c>
      <c r="G35" s="3">
        <f>E35*D35*1.15+F35</f>
        <v>522.5783030489682</v>
      </c>
    </row>
    <row r="36" spans="1:10" ht="15">
      <c r="A36" s="10"/>
      <c r="B36" s="11"/>
      <c r="C36" s="12"/>
      <c r="D36" s="13"/>
      <c r="E36" s="14"/>
      <c r="F36" s="15"/>
      <c r="G36" s="15">
        <f>SUM(G34:G35)</f>
        <v>1039.149958936454</v>
      </c>
      <c r="H36" s="11"/>
      <c r="I36" s="11"/>
      <c r="J36" s="15">
        <f>H36-G36</f>
        <v>-1039.149958936454</v>
      </c>
    </row>
    <row r="37" spans="1:7" ht="15">
      <c r="A37" s="8" t="s">
        <v>42</v>
      </c>
      <c r="C37" s="8" t="s">
        <v>43</v>
      </c>
      <c r="D37" s="4">
        <v>399</v>
      </c>
      <c r="E37" s="9">
        <v>1</v>
      </c>
      <c r="F37" s="3">
        <f>$I$1*D37*E37</f>
        <v>20.48044348629504</v>
      </c>
      <c r="G37" s="3">
        <f>E37*D37*1.15+F37</f>
        <v>479.330443486295</v>
      </c>
    </row>
    <row r="38" spans="1:10" ht="15">
      <c r="A38" s="10"/>
      <c r="B38" s="11"/>
      <c r="C38" s="12"/>
      <c r="D38" s="13"/>
      <c r="E38" s="14"/>
      <c r="F38" s="15"/>
      <c r="G38" s="15">
        <f>SUM(G37:G37)</f>
        <v>479.330443486295</v>
      </c>
      <c r="H38" s="11"/>
      <c r="I38" s="11"/>
      <c r="J38" s="15">
        <f>H38-G38</f>
        <v>-479.330443486295</v>
      </c>
    </row>
    <row r="39" spans="1:7" ht="15">
      <c r="A39" s="8" t="s">
        <v>17</v>
      </c>
      <c r="C39" s="8" t="s">
        <v>16</v>
      </c>
      <c r="D39" s="4">
        <v>349</v>
      </c>
      <c r="E39" s="9">
        <v>1</v>
      </c>
      <c r="F39" s="3">
        <f>$I$1*D39*E39</f>
        <v>17.9139718714711</v>
      </c>
      <c r="G39" s="3">
        <f>E39*D39*1.15+F39</f>
        <v>419.2639718714711</v>
      </c>
    </row>
    <row r="40" spans="1:7" ht="15">
      <c r="A40" s="8" t="s">
        <v>17</v>
      </c>
      <c r="C40" s="8" t="s">
        <v>32</v>
      </c>
      <c r="D40" s="4">
        <v>435</v>
      </c>
      <c r="E40" s="9">
        <v>1</v>
      </c>
      <c r="F40" s="3">
        <f>$I$1*D40*E40</f>
        <v>22.32830304896828</v>
      </c>
      <c r="G40" s="3">
        <f>E40*D40*1.15+F40</f>
        <v>522.5783030489682</v>
      </c>
    </row>
    <row r="41" spans="1:10" ht="15">
      <c r="A41" s="10"/>
      <c r="B41" s="11"/>
      <c r="C41" s="12"/>
      <c r="D41" s="13"/>
      <c r="E41" s="14"/>
      <c r="F41" s="15"/>
      <c r="G41" s="15">
        <f>SUM(G39:G40)</f>
        <v>941.8422749204393</v>
      </c>
      <c r="H41" s="11"/>
      <c r="I41" s="11"/>
      <c r="J41" s="15">
        <f>H41-G41</f>
        <v>-941.8422749204393</v>
      </c>
    </row>
    <row r="42" spans="1:7" ht="15">
      <c r="A42" s="8" t="s">
        <v>46</v>
      </c>
      <c r="C42" s="8" t="s">
        <v>19</v>
      </c>
      <c r="D42" s="4">
        <v>399</v>
      </c>
      <c r="E42" s="9">
        <v>1</v>
      </c>
      <c r="F42" s="3">
        <f>$I$1*D42*E42</f>
        <v>20.48044348629504</v>
      </c>
      <c r="G42" s="3">
        <f>E42*D42*1.15+F42</f>
        <v>479.330443486295</v>
      </c>
    </row>
    <row r="43" spans="1:10" ht="15">
      <c r="A43" s="10"/>
      <c r="B43" s="11"/>
      <c r="C43" s="12"/>
      <c r="D43" s="13"/>
      <c r="E43" s="14"/>
      <c r="F43" s="15"/>
      <c r="G43" s="15">
        <f>SUM(G42:G42)</f>
        <v>479.330443486295</v>
      </c>
      <c r="H43" s="11"/>
      <c r="I43" s="11"/>
      <c r="J43" s="15">
        <f>H43-G43</f>
        <v>-479.330443486295</v>
      </c>
    </row>
    <row r="44" spans="6:7" ht="15">
      <c r="F44" s="5"/>
      <c r="G44" s="5"/>
    </row>
  </sheetData>
  <sheetProtection/>
  <autoFilter ref="A3:J3"/>
  <printOptions/>
  <pageMargins left="0.22" right="0.3" top="0.28" bottom="0.37" header="0.17" footer="0.2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</dc:creator>
  <cp:keywords/>
  <dc:description/>
  <cp:lastModifiedBy>USER</cp:lastModifiedBy>
  <cp:lastPrinted>2011-11-25T01:16:51Z</cp:lastPrinted>
  <dcterms:created xsi:type="dcterms:W3CDTF">2010-08-11T03:24:00Z</dcterms:created>
  <dcterms:modified xsi:type="dcterms:W3CDTF">2012-10-13T08:02:22Z</dcterms:modified>
  <cp:category/>
  <cp:version/>
  <cp:contentType/>
  <cp:contentStatus/>
</cp:coreProperties>
</file>