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620" activeTab="0"/>
  </bookViews>
  <sheets>
    <sheet name="сп" sheetId="1" r:id="rId1"/>
  </sheets>
  <definedNames>
    <definedName name="_xlnm._FilterDatabase" localSheetId="0" hidden="1">'сп'!$A$3:$I$78</definedName>
  </definedNames>
  <calcPr fullCalcOnLoad="1" refMode="R1C1"/>
</workbook>
</file>

<file path=xl/sharedStrings.xml><?xml version="1.0" encoding="utf-8"?>
<sst xmlns="http://schemas.openxmlformats.org/spreadsheetml/2006/main" count="132" uniqueCount="70">
  <si>
    <t>ник</t>
  </si>
  <si>
    <t>прим</t>
  </si>
  <si>
    <t>наименование</t>
  </si>
  <si>
    <t>кол-во</t>
  </si>
  <si>
    <t>оплата</t>
  </si>
  <si>
    <t>цена без орга</t>
  </si>
  <si>
    <t>транспорт</t>
  </si>
  <si>
    <t>сумма с орг и транспортными</t>
  </si>
  <si>
    <t>коэф трансп расходов на 1рубль</t>
  </si>
  <si>
    <t>Морской бой</t>
  </si>
  <si>
    <t>Орешек</t>
  </si>
  <si>
    <r>
      <t>Эрудит</t>
    </r>
    <r>
      <rPr>
        <sz val="9"/>
        <color indexed="8"/>
        <rFont val="Verdana"/>
        <family val="2"/>
      </rPr>
      <t xml:space="preserve"> синие фишки</t>
    </r>
  </si>
  <si>
    <r>
      <t>Эрудит</t>
    </r>
    <r>
      <rPr>
        <sz val="9"/>
        <color indexed="8"/>
        <rFont val="Verdana"/>
        <family val="2"/>
      </rPr>
      <t xml:space="preserve"> желтые фишки</t>
    </r>
  </si>
  <si>
    <t>Эрудит в коробке</t>
  </si>
  <si>
    <t>Эрудит балда</t>
  </si>
  <si>
    <t>Катитон</t>
  </si>
  <si>
    <t>Эрудит подарочный</t>
  </si>
  <si>
    <t>Keit</t>
  </si>
  <si>
    <t>Эрудит вояж</t>
  </si>
  <si>
    <t>Самоцветики подарочная упаковка</t>
  </si>
  <si>
    <t>ТЧК</t>
  </si>
  <si>
    <r>
      <t>самоцветики в пакете</t>
    </r>
    <r>
      <rPr>
        <sz val="9"/>
        <color indexed="8"/>
        <rFont val="Verdana"/>
        <family val="2"/>
      </rPr>
      <t xml:space="preserve"> 124р красные</t>
    </r>
  </si>
  <si>
    <r>
      <t>самоцветики в пакете</t>
    </r>
    <r>
      <rPr>
        <sz val="9"/>
        <color indexed="8"/>
        <rFont val="Verdana"/>
        <family val="2"/>
      </rPr>
      <t xml:space="preserve"> 124р зеленые</t>
    </r>
  </si>
  <si>
    <r>
      <t>самоцветики в пакете</t>
    </r>
    <r>
      <rPr>
        <sz val="9"/>
        <color indexed="8"/>
        <rFont val="Verdana"/>
        <family val="2"/>
      </rPr>
      <t xml:space="preserve"> 124р синие</t>
    </r>
  </si>
  <si>
    <t>Рыжая Львица</t>
  </si>
  <si>
    <r>
      <t>Радужная мозаика</t>
    </r>
    <r>
      <rPr>
        <sz val="9"/>
        <color indexed="8"/>
        <rFont val="Verdana"/>
        <family val="2"/>
      </rPr>
      <t xml:space="preserve"> 118р 70 деталей</t>
    </r>
  </si>
  <si>
    <t>Космический бой</t>
  </si>
  <si>
    <r>
      <t xml:space="preserve">Морской бой версия 2:0 </t>
    </r>
    <r>
      <rPr>
        <sz val="9"/>
        <color indexed="8"/>
        <rFont val="Verdana"/>
        <family val="2"/>
      </rPr>
      <t xml:space="preserve">288р </t>
    </r>
  </si>
  <si>
    <r>
      <t>Собирайка</t>
    </r>
    <r>
      <rPr>
        <sz val="9"/>
        <color indexed="8"/>
        <rFont val="Verdana"/>
        <family val="2"/>
      </rPr>
      <t xml:space="preserve"> 40 элементов</t>
    </r>
  </si>
  <si>
    <r>
      <t>Команда КВА</t>
    </r>
    <r>
      <rPr>
        <sz val="9"/>
        <color indexed="8"/>
        <rFont val="Verdana"/>
        <family val="2"/>
      </rPr>
      <t xml:space="preserve"> красный желтый зеленый ультрамарин</t>
    </r>
  </si>
  <si>
    <r>
      <t>Команда КВА</t>
    </r>
    <r>
      <rPr>
        <sz val="9"/>
        <color indexed="8"/>
        <rFont val="Verdana"/>
        <family val="2"/>
      </rPr>
      <t xml:space="preserve"> салатовый желтый розовый голубой</t>
    </r>
  </si>
  <si>
    <r>
      <t>Команда КВА</t>
    </r>
    <r>
      <rPr>
        <sz val="9"/>
        <color indexed="8"/>
        <rFont val="Verdana"/>
        <family val="2"/>
      </rPr>
      <t xml:space="preserve"> оранжевый желтый салатовый фиолетовый</t>
    </r>
  </si>
  <si>
    <t>МамЛена</t>
  </si>
  <si>
    <t>Юлия_Ч</t>
  </si>
  <si>
    <t>HB944981 конструктор детский Серия "Глазастик"</t>
  </si>
  <si>
    <t xml:space="preserve">HB944988 конструктор детский Серия "Глазастик" в пласт.кейсе </t>
  </si>
  <si>
    <t>HB945024 конструктор детский Спецтехника "ВЕРТОЛЕТ" С МОТОРОМ подарочный</t>
  </si>
  <si>
    <t>Конструктор детский Дорожная техника "БУЛЬДОЗЕР" С МОТОРОМ  149 дет. HB945039</t>
  </si>
  <si>
    <t>Natali_Z</t>
  </si>
  <si>
    <t>HB945040 конструктор детский Дорожная техника "ТАНК" С МОТОРОМ</t>
  </si>
  <si>
    <t>Натуюшка</t>
  </si>
  <si>
    <t xml:space="preserve">«Азбука» - деревянные кубики 339.30 Азбука. </t>
  </si>
  <si>
    <t>Деревянные пазлы в ассортименте овощи и фрукты</t>
  </si>
  <si>
    <t xml:space="preserve">«Маленькая хозяюшка» </t>
  </si>
  <si>
    <t>zvezdochka2010</t>
  </si>
  <si>
    <t xml:space="preserve">«Наша семья» </t>
  </si>
  <si>
    <t>«Правила дорожного движения для маленьких»</t>
  </si>
  <si>
    <t xml:space="preserve">«Я-водитель» </t>
  </si>
  <si>
    <t>Серия РОБОТЫ С МОТОРОМ : "Скутер" (123 дет.)</t>
  </si>
  <si>
    <t>Серия РОБОТЫ С МОТОРОМ : "Прыгун" (118 дет.)</t>
  </si>
  <si>
    <t>Серия РОБОТЫ С МОТОРОМ : "Спиди" (120 дет.)</t>
  </si>
  <si>
    <t>Серия РОБОТЫ С МОТОРОМ : "Ползун" (122 дет.)</t>
  </si>
  <si>
    <t>АиСТ</t>
  </si>
  <si>
    <t>Серия СТРОЙКА : "Экскаватор" (98 дет.)</t>
  </si>
  <si>
    <t>Larchik</t>
  </si>
  <si>
    <t>Julia Lego</t>
  </si>
  <si>
    <t>Пристрой</t>
  </si>
  <si>
    <t>*Ёлка*</t>
  </si>
  <si>
    <t>Лелесик</t>
  </si>
  <si>
    <t xml:space="preserve">Keit </t>
  </si>
  <si>
    <t xml:space="preserve">zvezdochka2010 </t>
  </si>
  <si>
    <t xml:space="preserve">Юлия_Ч </t>
  </si>
  <si>
    <t xml:space="preserve">Натуюшка </t>
  </si>
  <si>
    <t xml:space="preserve">Natali_Z </t>
  </si>
  <si>
    <t>раздача</t>
  </si>
  <si>
    <t>дома</t>
  </si>
  <si>
    <t>рцрм</t>
  </si>
  <si>
    <t>погрузчик с крюком</t>
  </si>
  <si>
    <t>рцрк</t>
  </si>
  <si>
    <t>вложено в заказ сдачи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</si>
</sst>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0" fontId="42" fillId="0" borderId="0" xfId="0" applyFont="1" applyAlignment="1">
      <alignment vertical="center"/>
    </xf>
    <xf numFmtId="0" fontId="22" fillId="0" borderId="0" xfId="0" applyFont="1" applyFill="1" applyAlignment="1">
      <alignment/>
    </xf>
    <xf numFmtId="0" fontId="2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Alignment="1">
      <alignment horizontal="left"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42" fillId="0" borderId="10" xfId="0" applyFont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40" fillId="0" borderId="10" xfId="0" applyFont="1" applyBorder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42" fillId="33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K1" sqref="K1:K16384"/>
    </sheetView>
  </sheetViews>
  <sheetFormatPr defaultColWidth="9.140625" defaultRowHeight="15"/>
  <cols>
    <col min="1" max="1" width="12.8515625" style="6" customWidth="1"/>
    <col min="2" max="2" width="3.57421875" style="0" customWidth="1"/>
    <col min="3" max="3" width="52.421875" style="0" customWidth="1"/>
    <col min="4" max="4" width="3.8515625" style="1" customWidth="1"/>
    <col min="5" max="6" width="5.57421875" style="0" customWidth="1"/>
    <col min="7" max="7" width="6.57421875" style="0" customWidth="1"/>
    <col min="8" max="8" width="5.140625" style="0" customWidth="1"/>
    <col min="9" max="9" width="6.8515625" style="2" customWidth="1"/>
    <col min="10" max="10" width="7.28125" style="0" customWidth="1"/>
    <col min="11" max="11" width="9.140625" style="17" customWidth="1"/>
  </cols>
  <sheetData>
    <row r="1" spans="3:7" ht="15">
      <c r="C1" s="1" t="s">
        <v>8</v>
      </c>
      <c r="E1" s="1"/>
      <c r="F1" s="4"/>
      <c r="G1" s="1">
        <v>0.12</v>
      </c>
    </row>
    <row r="2" spans="3:7" ht="15">
      <c r="C2" s="1"/>
      <c r="E2" s="1"/>
      <c r="F2" s="4"/>
      <c r="G2" s="1"/>
    </row>
    <row r="3" spans="1:11" ht="15">
      <c r="A3" s="6" t="s">
        <v>0</v>
      </c>
      <c r="B3" t="s">
        <v>1</v>
      </c>
      <c r="C3" t="s">
        <v>2</v>
      </c>
      <c r="D3" s="1" t="s">
        <v>3</v>
      </c>
      <c r="E3" t="s">
        <v>5</v>
      </c>
      <c r="F3" s="2" t="s">
        <v>6</v>
      </c>
      <c r="G3" s="3" t="s">
        <v>7</v>
      </c>
      <c r="H3" t="s">
        <v>4</v>
      </c>
      <c r="K3" s="17" t="s">
        <v>69</v>
      </c>
    </row>
    <row r="4" spans="1:7" ht="15">
      <c r="A4" s="7" t="s">
        <v>57</v>
      </c>
      <c r="C4" s="8" t="s">
        <v>48</v>
      </c>
      <c r="D4" s="1">
        <v>1</v>
      </c>
      <c r="E4">
        <v>181</v>
      </c>
      <c r="F4" s="2">
        <f>D4*E4*$G$1</f>
        <v>21.72</v>
      </c>
      <c r="G4" s="2">
        <f>D4*E4*1.15+F4</f>
        <v>229.86999999999998</v>
      </c>
    </row>
    <row r="5" spans="1:7" ht="15">
      <c r="A5" s="7" t="s">
        <v>57</v>
      </c>
      <c r="C5" s="8" t="s">
        <v>49</v>
      </c>
      <c r="D5" s="1">
        <v>1</v>
      </c>
      <c r="E5">
        <v>181</v>
      </c>
      <c r="F5" s="2">
        <f>D5*E5*$G$1</f>
        <v>21.72</v>
      </c>
      <c r="G5" s="2">
        <f>D5*E5*1.15+F5</f>
        <v>229.86999999999998</v>
      </c>
    </row>
    <row r="6" spans="1:11" ht="15">
      <c r="A6" s="8"/>
      <c r="B6" s="12"/>
      <c r="C6" s="13"/>
      <c r="D6" s="15"/>
      <c r="E6" s="12"/>
      <c r="F6" s="14"/>
      <c r="G6" s="14">
        <f>SUM(G4:G5)</f>
        <v>459.73999999999995</v>
      </c>
      <c r="H6" s="16">
        <v>500</v>
      </c>
      <c r="I6" s="14">
        <f>H6-G6</f>
        <v>40.26000000000005</v>
      </c>
      <c r="K6" s="17">
        <v>40</v>
      </c>
    </row>
    <row r="7" spans="1:7" ht="15">
      <c r="A7" s="7" t="s">
        <v>55</v>
      </c>
      <c r="C7" s="5" t="s">
        <v>29</v>
      </c>
      <c r="D7" s="1">
        <v>1</v>
      </c>
      <c r="E7">
        <v>42</v>
      </c>
      <c r="F7" s="2">
        <f>D7*E7*$G$1</f>
        <v>5.04</v>
      </c>
      <c r="G7" s="2">
        <f>D7*E7*1.15+F7</f>
        <v>53.339999999999996</v>
      </c>
    </row>
    <row r="8" spans="1:7" ht="15">
      <c r="A8" s="7" t="s">
        <v>55</v>
      </c>
      <c r="C8" s="8" t="s">
        <v>48</v>
      </c>
      <c r="D8" s="1">
        <v>2</v>
      </c>
      <c r="E8">
        <v>181</v>
      </c>
      <c r="F8" s="2">
        <f>D8*E8*$G$1</f>
        <v>43.44</v>
      </c>
      <c r="G8" s="2">
        <f>D8*E8*1.15+F8</f>
        <v>459.73999999999995</v>
      </c>
    </row>
    <row r="9" spans="1:7" ht="15">
      <c r="A9" s="7" t="s">
        <v>55</v>
      </c>
      <c r="C9" s="8" t="s">
        <v>50</v>
      </c>
      <c r="D9" s="1">
        <v>1</v>
      </c>
      <c r="E9">
        <v>181</v>
      </c>
      <c r="F9" s="2">
        <f>D9*E9*$G$1</f>
        <v>21.72</v>
      </c>
      <c r="G9" s="2">
        <f>D9*E9*1.15+F9</f>
        <v>229.86999999999998</v>
      </c>
    </row>
    <row r="10" spans="1:7" ht="15">
      <c r="A10" s="7" t="s">
        <v>55</v>
      </c>
      <c r="C10" s="8" t="s">
        <v>51</v>
      </c>
      <c r="D10" s="1">
        <v>1</v>
      </c>
      <c r="E10">
        <v>181</v>
      </c>
      <c r="F10" s="2">
        <f>D10*E10*$G$1</f>
        <v>21.72</v>
      </c>
      <c r="G10" s="2">
        <f>D10*E10*1.15+F10</f>
        <v>229.86999999999998</v>
      </c>
    </row>
    <row r="11" spans="1:11" ht="15">
      <c r="A11" s="8"/>
      <c r="B11" s="12"/>
      <c r="C11" s="13"/>
      <c r="D11" s="15"/>
      <c r="E11" s="12"/>
      <c r="F11" s="14"/>
      <c r="G11" s="14">
        <f>SUM(G7:G10)</f>
        <v>972.8199999999999</v>
      </c>
      <c r="H11" s="16">
        <v>996</v>
      </c>
      <c r="I11" s="14">
        <f>H11-G11</f>
        <v>23.180000000000064</v>
      </c>
      <c r="J11" t="s">
        <v>64</v>
      </c>
      <c r="K11" s="17">
        <v>23</v>
      </c>
    </row>
    <row r="12" spans="1:7" ht="15">
      <c r="A12" s="7" t="s">
        <v>17</v>
      </c>
      <c r="C12" s="5" t="s">
        <v>18</v>
      </c>
      <c r="D12" s="1">
        <v>1</v>
      </c>
      <c r="E12">
        <v>126</v>
      </c>
      <c r="F12" s="2">
        <f>D12*E12*$G$1</f>
        <v>15.12</v>
      </c>
      <c r="G12" s="2">
        <f>D12*E12*1.15+F12</f>
        <v>160.01999999999998</v>
      </c>
    </row>
    <row r="13" spans="1:7" ht="15">
      <c r="A13" s="7" t="s">
        <v>17</v>
      </c>
      <c r="C13" s="5" t="s">
        <v>27</v>
      </c>
      <c r="D13" s="1">
        <v>1</v>
      </c>
      <c r="E13">
        <v>288</v>
      </c>
      <c r="F13" s="2">
        <f>D13*E13*$G$1</f>
        <v>34.56</v>
      </c>
      <c r="G13" s="2">
        <f>D13*E13*1.15+F13</f>
        <v>365.76</v>
      </c>
    </row>
    <row r="14" spans="1:7" ht="15">
      <c r="A14" s="7" t="s">
        <v>59</v>
      </c>
      <c r="C14" s="5" t="s">
        <v>14</v>
      </c>
      <c r="D14" s="1">
        <v>1</v>
      </c>
      <c r="E14">
        <v>271</v>
      </c>
      <c r="F14" s="2">
        <f>D14*E14*$G$1</f>
        <v>32.519999999999996</v>
      </c>
      <c r="G14" s="2">
        <f>D14*E14*1.15+F14</f>
        <v>344.16999999999996</v>
      </c>
    </row>
    <row r="15" spans="1:11" ht="15">
      <c r="A15" s="8"/>
      <c r="B15" s="12"/>
      <c r="C15" s="13"/>
      <c r="D15" s="15"/>
      <c r="E15" s="12"/>
      <c r="F15" s="14"/>
      <c r="G15" s="14">
        <f>SUM(G12:G14)</f>
        <v>869.9499999999999</v>
      </c>
      <c r="H15" s="16">
        <v>900</v>
      </c>
      <c r="I15" s="14">
        <f>H15-G15</f>
        <v>30.050000000000068</v>
      </c>
      <c r="K15" s="17">
        <v>30</v>
      </c>
    </row>
    <row r="16" spans="1:7" ht="15">
      <c r="A16" s="7" t="s">
        <v>54</v>
      </c>
      <c r="C16" s="5" t="s">
        <v>11</v>
      </c>
      <c r="D16" s="1">
        <v>1</v>
      </c>
      <c r="E16">
        <v>236</v>
      </c>
      <c r="F16" s="2">
        <f>D16*E16*$G$1</f>
        <v>28.32</v>
      </c>
      <c r="G16" s="2">
        <f>D16*E16*1.15+F16</f>
        <v>299.71999999999997</v>
      </c>
    </row>
    <row r="17" spans="1:7" ht="15">
      <c r="A17" s="7" t="s">
        <v>54</v>
      </c>
      <c r="C17" s="5" t="s">
        <v>27</v>
      </c>
      <c r="D17" s="1">
        <v>1</v>
      </c>
      <c r="E17">
        <v>288</v>
      </c>
      <c r="F17" s="2">
        <f>D17*E17*$G$1</f>
        <v>34.56</v>
      </c>
      <c r="G17" s="2">
        <f>D17*E17*1.15+F17</f>
        <v>365.76</v>
      </c>
    </row>
    <row r="18" spans="1:7" ht="15">
      <c r="A18" s="7" t="s">
        <v>54</v>
      </c>
      <c r="C18" s="8" t="s">
        <v>48</v>
      </c>
      <c r="D18" s="1">
        <v>1</v>
      </c>
      <c r="E18">
        <v>181</v>
      </c>
      <c r="F18" s="2">
        <f>D18*E18*$G$1</f>
        <v>21.72</v>
      </c>
      <c r="G18" s="2">
        <f>D18*E18*1.15+F18</f>
        <v>229.86999999999998</v>
      </c>
    </row>
    <row r="19" spans="1:7" ht="15">
      <c r="A19" s="7" t="s">
        <v>54</v>
      </c>
      <c r="C19" s="8" t="s">
        <v>50</v>
      </c>
      <c r="D19" s="1">
        <v>1</v>
      </c>
      <c r="E19">
        <v>181</v>
      </c>
      <c r="F19" s="2">
        <f>D19*E19*$G$1</f>
        <v>21.72</v>
      </c>
      <c r="G19" s="2">
        <f>D19*E19*1.15+F19</f>
        <v>229.86999999999998</v>
      </c>
    </row>
    <row r="20" spans="1:11" ht="15">
      <c r="A20" s="8"/>
      <c r="B20" s="12"/>
      <c r="C20" s="13"/>
      <c r="D20" s="15"/>
      <c r="E20" s="12"/>
      <c r="F20" s="14"/>
      <c r="G20" s="14">
        <f>SUM(G16:G19)</f>
        <v>1125.22</v>
      </c>
      <c r="H20" s="16">
        <v>1200</v>
      </c>
      <c r="I20" s="14">
        <f>H20-G20</f>
        <v>74.77999999999997</v>
      </c>
      <c r="J20" t="s">
        <v>65</v>
      </c>
      <c r="K20" s="17">
        <v>75</v>
      </c>
    </row>
    <row r="21" spans="1:7" ht="15">
      <c r="A21" s="7" t="s">
        <v>38</v>
      </c>
      <c r="C21" s="5" t="s">
        <v>29</v>
      </c>
      <c r="D21" s="1">
        <v>1</v>
      </c>
      <c r="E21">
        <v>42</v>
      </c>
      <c r="F21" s="2">
        <f aca="true" t="shared" si="0" ref="F21:F29">D21*E21*$G$1</f>
        <v>5.04</v>
      </c>
      <c r="G21" s="2">
        <f aca="true" t="shared" si="1" ref="G21:G29">D21*E21*1.15+F21</f>
        <v>53.339999999999996</v>
      </c>
    </row>
    <row r="22" spans="1:7" ht="15">
      <c r="A22" s="7" t="s">
        <v>38</v>
      </c>
      <c r="C22" s="5" t="s">
        <v>30</v>
      </c>
      <c r="D22" s="1">
        <v>1</v>
      </c>
      <c r="E22">
        <v>42</v>
      </c>
      <c r="F22" s="2">
        <f t="shared" si="0"/>
        <v>5.04</v>
      </c>
      <c r="G22" s="2">
        <f t="shared" si="1"/>
        <v>53.339999999999996</v>
      </c>
    </row>
    <row r="23" spans="1:7" ht="15">
      <c r="A23" s="7" t="s">
        <v>38</v>
      </c>
      <c r="C23" s="8" t="s">
        <v>35</v>
      </c>
      <c r="D23" s="1">
        <v>1</v>
      </c>
      <c r="E23">
        <v>457.93</v>
      </c>
      <c r="F23" s="2">
        <f t="shared" si="0"/>
        <v>54.9516</v>
      </c>
      <c r="G23" s="2">
        <f t="shared" si="1"/>
        <v>581.5711</v>
      </c>
    </row>
    <row r="24" spans="1:7" ht="24">
      <c r="A24" s="7" t="s">
        <v>38</v>
      </c>
      <c r="C24" s="9" t="s">
        <v>39</v>
      </c>
      <c r="D24" s="1">
        <v>1</v>
      </c>
      <c r="E24">
        <v>232.47</v>
      </c>
      <c r="F24" s="2">
        <f t="shared" si="0"/>
        <v>27.8964</v>
      </c>
      <c r="G24" s="2">
        <f t="shared" si="1"/>
        <v>295.2369</v>
      </c>
    </row>
    <row r="25" spans="1:7" ht="15">
      <c r="A25" s="7" t="s">
        <v>38</v>
      </c>
      <c r="C25" s="8" t="s">
        <v>49</v>
      </c>
      <c r="D25" s="1">
        <v>1</v>
      </c>
      <c r="E25">
        <v>181</v>
      </c>
      <c r="F25" s="2">
        <f t="shared" si="0"/>
        <v>21.72</v>
      </c>
      <c r="G25" s="2">
        <f t="shared" si="1"/>
        <v>229.86999999999998</v>
      </c>
    </row>
    <row r="26" spans="1:7" ht="15">
      <c r="A26" s="7" t="s">
        <v>38</v>
      </c>
      <c r="C26" s="8" t="s">
        <v>50</v>
      </c>
      <c r="D26" s="1">
        <v>1</v>
      </c>
      <c r="E26">
        <v>181</v>
      </c>
      <c r="F26" s="2">
        <f t="shared" si="0"/>
        <v>21.72</v>
      </c>
      <c r="G26" s="2">
        <f t="shared" si="1"/>
        <v>229.86999999999998</v>
      </c>
    </row>
    <row r="27" spans="1:7" ht="15">
      <c r="A27" s="7" t="s">
        <v>63</v>
      </c>
      <c r="C27" s="8" t="s">
        <v>41</v>
      </c>
      <c r="D27" s="1">
        <v>1</v>
      </c>
      <c r="E27">
        <v>339.3</v>
      </c>
      <c r="F27" s="2">
        <f t="shared" si="0"/>
        <v>40.716</v>
      </c>
      <c r="G27" s="2">
        <f t="shared" si="1"/>
        <v>430.911</v>
      </c>
    </row>
    <row r="28" spans="1:7" ht="15">
      <c r="A28" s="7" t="s">
        <v>63</v>
      </c>
      <c r="C28" s="8" t="s">
        <v>42</v>
      </c>
      <c r="D28" s="1">
        <v>1</v>
      </c>
      <c r="E28">
        <v>107.7</v>
      </c>
      <c r="F28" s="2">
        <f t="shared" si="0"/>
        <v>12.924</v>
      </c>
      <c r="G28" s="2">
        <f t="shared" si="1"/>
        <v>136.779</v>
      </c>
    </row>
    <row r="29" spans="1:7" ht="15">
      <c r="A29" s="7" t="s">
        <v>63</v>
      </c>
      <c r="C29" s="8" t="s">
        <v>46</v>
      </c>
      <c r="D29" s="1">
        <v>1</v>
      </c>
      <c r="E29">
        <v>180.96</v>
      </c>
      <c r="F29" s="2">
        <f t="shared" si="0"/>
        <v>21.7152</v>
      </c>
      <c r="G29" s="2">
        <f t="shared" si="1"/>
        <v>229.8192</v>
      </c>
    </row>
    <row r="30" spans="1:11" ht="15">
      <c r="A30" s="8"/>
      <c r="B30" s="12"/>
      <c r="C30" s="13"/>
      <c r="D30" s="15"/>
      <c r="E30" s="12"/>
      <c r="F30" s="14"/>
      <c r="G30" s="14">
        <f>SUM(G21:G29)</f>
        <v>2240.7372</v>
      </c>
      <c r="H30" s="16">
        <v>2300</v>
      </c>
      <c r="I30" s="14">
        <f>H30-G30</f>
        <v>59.26279999999997</v>
      </c>
      <c r="J30" t="s">
        <v>65</v>
      </c>
      <c r="K30" s="17">
        <v>59</v>
      </c>
    </row>
    <row r="31" spans="1:7" ht="15">
      <c r="A31" s="7" t="s">
        <v>44</v>
      </c>
      <c r="C31" s="8" t="s">
        <v>45</v>
      </c>
      <c r="D31" s="1">
        <v>1</v>
      </c>
      <c r="E31">
        <v>224.69</v>
      </c>
      <c r="F31" s="2">
        <f>D31*E31*$G$1</f>
        <v>26.962799999999998</v>
      </c>
      <c r="G31" s="2">
        <f>D31*E31*1.15+F31</f>
        <v>285.3563</v>
      </c>
    </row>
    <row r="32" spans="1:7" ht="15">
      <c r="A32" s="7" t="s">
        <v>44</v>
      </c>
      <c r="C32" s="8" t="s">
        <v>47</v>
      </c>
      <c r="D32" s="1">
        <v>2</v>
      </c>
      <c r="E32">
        <v>294.06</v>
      </c>
      <c r="F32" s="2">
        <f>D32*E32*$G$1</f>
        <v>70.5744</v>
      </c>
      <c r="G32" s="2">
        <f>D32*E32*1.15+F32</f>
        <v>746.9123999999999</v>
      </c>
    </row>
    <row r="33" spans="1:7" ht="15">
      <c r="A33" s="7" t="s">
        <v>60</v>
      </c>
      <c r="C33" s="5" t="s">
        <v>9</v>
      </c>
      <c r="D33" s="1">
        <v>1</v>
      </c>
      <c r="E33">
        <v>266</v>
      </c>
      <c r="F33" s="2">
        <f>D33*E33*$G$1</f>
        <v>31.919999999999998</v>
      </c>
      <c r="G33" s="2">
        <f>D33*E33*1.15+F33</f>
        <v>337.82</v>
      </c>
    </row>
    <row r="34" spans="1:7" ht="15">
      <c r="A34" s="7" t="s">
        <v>60</v>
      </c>
      <c r="C34" s="5" t="s">
        <v>26</v>
      </c>
      <c r="D34" s="1">
        <v>1</v>
      </c>
      <c r="E34">
        <v>266</v>
      </c>
      <c r="F34" s="2">
        <f>D34*E34*$G$1</f>
        <v>31.919999999999998</v>
      </c>
      <c r="G34" s="2">
        <f>D34*E34*1.15+F34</f>
        <v>337.82</v>
      </c>
    </row>
    <row r="35" spans="1:11" ht="15">
      <c r="A35" s="8"/>
      <c r="B35" s="12"/>
      <c r="C35" s="13"/>
      <c r="D35" s="15"/>
      <c r="E35" s="12"/>
      <c r="F35" s="14"/>
      <c r="G35" s="14">
        <f>SUM(G31:G34)</f>
        <v>1707.9086999999997</v>
      </c>
      <c r="H35" s="16">
        <f>100+1648</f>
        <v>1748</v>
      </c>
      <c r="I35" s="14">
        <f>H35-G35</f>
        <v>40.091300000000274</v>
      </c>
      <c r="J35" t="s">
        <v>66</v>
      </c>
      <c r="K35" s="17">
        <v>40</v>
      </c>
    </row>
    <row r="36" spans="1:7" ht="15">
      <c r="A36" s="7" t="s">
        <v>52</v>
      </c>
      <c r="C36" s="5" t="s">
        <v>19</v>
      </c>
      <c r="D36" s="1">
        <v>1</v>
      </c>
      <c r="E36">
        <v>351</v>
      </c>
      <c r="F36" s="2">
        <f>D36*E36*$G$1</f>
        <v>42.12</v>
      </c>
      <c r="G36" s="2">
        <f>D36*E36*1.15+F36</f>
        <v>445.77</v>
      </c>
    </row>
    <row r="37" spans="1:7" ht="15">
      <c r="A37" s="7" t="s">
        <v>52</v>
      </c>
      <c r="C37" s="8" t="s">
        <v>50</v>
      </c>
      <c r="D37" s="1">
        <v>1</v>
      </c>
      <c r="E37">
        <v>181</v>
      </c>
      <c r="F37" s="2">
        <f>D37*E37*$G$1</f>
        <v>21.72</v>
      </c>
      <c r="G37" s="2">
        <f>D37*E37*1.15+F37</f>
        <v>229.86999999999998</v>
      </c>
    </row>
    <row r="38" spans="1:7" ht="15">
      <c r="A38" s="7" t="s">
        <v>52</v>
      </c>
      <c r="B38" s="17" t="s">
        <v>67</v>
      </c>
      <c r="C38" s="19" t="s">
        <v>53</v>
      </c>
      <c r="D38" s="1">
        <v>1</v>
      </c>
      <c r="E38">
        <v>105</v>
      </c>
      <c r="F38" s="2">
        <f>D38*E38*$G$1</f>
        <v>12.6</v>
      </c>
      <c r="G38" s="2">
        <f>D38*E38*1.15+F38</f>
        <v>133.35</v>
      </c>
    </row>
    <row r="39" spans="1:10" ht="15">
      <c r="A39" s="8"/>
      <c r="B39" s="12"/>
      <c r="C39" s="13"/>
      <c r="D39" s="15"/>
      <c r="E39" s="12"/>
      <c r="F39" s="14"/>
      <c r="G39" s="14">
        <f>SUM(G36:G38)</f>
        <v>808.99</v>
      </c>
      <c r="H39" s="16">
        <v>850</v>
      </c>
      <c r="I39" s="14">
        <f>H39-G39</f>
        <v>41.00999999999999</v>
      </c>
      <c r="J39" t="s">
        <v>64</v>
      </c>
    </row>
    <row r="40" spans="1:7" ht="15">
      <c r="A40" s="7" t="s">
        <v>15</v>
      </c>
      <c r="C40" s="5" t="s">
        <v>16</v>
      </c>
      <c r="D40" s="1">
        <v>1</v>
      </c>
      <c r="E40">
        <v>365</v>
      </c>
      <c r="F40" s="2">
        <f>D40*E40*$G$1</f>
        <v>43.8</v>
      </c>
      <c r="G40" s="2">
        <f>D40*E40*1.15+F40</f>
        <v>463.54999999999995</v>
      </c>
    </row>
    <row r="41" spans="1:7" ht="15">
      <c r="A41" s="7" t="s">
        <v>15</v>
      </c>
      <c r="C41" s="8" t="s">
        <v>47</v>
      </c>
      <c r="D41" s="1">
        <v>1</v>
      </c>
      <c r="E41">
        <v>294.06</v>
      </c>
      <c r="F41" s="2">
        <f>D41*E41*$G$1</f>
        <v>35.2872</v>
      </c>
      <c r="G41" s="2">
        <f>D41*E41*1.15+F41</f>
        <v>373.45619999999997</v>
      </c>
    </row>
    <row r="42" spans="1:10" ht="15">
      <c r="A42" s="8"/>
      <c r="B42" s="12"/>
      <c r="C42" s="13"/>
      <c r="D42" s="15"/>
      <c r="E42" s="12"/>
      <c r="F42" s="14"/>
      <c r="G42" s="14">
        <f>SUM(G40:G41)</f>
        <v>837.0061999999999</v>
      </c>
      <c r="H42" s="16">
        <v>1000</v>
      </c>
      <c r="I42" s="14">
        <f>H42-G42</f>
        <v>162.99380000000008</v>
      </c>
      <c r="J42" t="s">
        <v>68</v>
      </c>
    </row>
    <row r="43" spans="1:7" ht="15">
      <c r="A43" s="7" t="s">
        <v>58</v>
      </c>
      <c r="C43" s="8" t="s">
        <v>49</v>
      </c>
      <c r="D43" s="1">
        <v>1</v>
      </c>
      <c r="E43">
        <v>181</v>
      </c>
      <c r="F43" s="2">
        <f>D43*E43*$G$1</f>
        <v>21.72</v>
      </c>
      <c r="G43" s="2">
        <f>D43*E43*1.15+F43</f>
        <v>229.86999999999998</v>
      </c>
    </row>
    <row r="44" spans="1:11" ht="15">
      <c r="A44" s="8"/>
      <c r="B44" s="12"/>
      <c r="C44" s="13"/>
      <c r="D44" s="15"/>
      <c r="E44" s="12"/>
      <c r="F44" s="14"/>
      <c r="G44" s="14">
        <f>SUM(G43:G43)</f>
        <v>229.86999999999998</v>
      </c>
      <c r="H44" s="16">
        <v>280</v>
      </c>
      <c r="I44" s="14">
        <f>H44-G44</f>
        <v>50.130000000000024</v>
      </c>
      <c r="K44" s="17">
        <v>50</v>
      </c>
    </row>
    <row r="45" spans="1:7" ht="15">
      <c r="A45" s="7" t="s">
        <v>32</v>
      </c>
      <c r="C45" s="8" t="s">
        <v>34</v>
      </c>
      <c r="D45" s="1">
        <v>1</v>
      </c>
      <c r="E45">
        <v>344.62</v>
      </c>
      <c r="F45" s="2">
        <f>D45*E45*$G$1</f>
        <v>41.3544</v>
      </c>
      <c r="G45" s="2">
        <f>D45*E45*1.15+F45</f>
        <v>437.6674</v>
      </c>
    </row>
    <row r="46" spans="1:7" ht="24">
      <c r="A46" s="7" t="s">
        <v>32</v>
      </c>
      <c r="C46" s="10" t="s">
        <v>37</v>
      </c>
      <c r="D46" s="1">
        <v>1</v>
      </c>
      <c r="E46">
        <v>232.47</v>
      </c>
      <c r="F46" s="2">
        <f>D46*E46*$G$1</f>
        <v>27.8964</v>
      </c>
      <c r="G46" s="2">
        <f>D46*E46*1.15+F46</f>
        <v>295.2369</v>
      </c>
    </row>
    <row r="47" spans="1:11" ht="15">
      <c r="A47" s="8"/>
      <c r="B47" s="12"/>
      <c r="C47" s="13"/>
      <c r="D47" s="15"/>
      <c r="E47" s="12"/>
      <c r="F47" s="14"/>
      <c r="G47" s="14">
        <f>SUM(G45:G46)</f>
        <v>732.9042999999999</v>
      </c>
      <c r="H47" s="16">
        <f>150+600</f>
        <v>750</v>
      </c>
      <c r="I47" s="14">
        <f>H47-G47</f>
        <v>17.09570000000008</v>
      </c>
      <c r="J47" t="s">
        <v>65</v>
      </c>
      <c r="K47" s="17">
        <v>17</v>
      </c>
    </row>
    <row r="48" spans="1:7" ht="15">
      <c r="A48" s="7" t="s">
        <v>40</v>
      </c>
      <c r="C48" s="5" t="s">
        <v>13</v>
      </c>
      <c r="D48" s="1">
        <v>1</v>
      </c>
      <c r="E48">
        <v>236</v>
      </c>
      <c r="F48" s="2">
        <f>D48*E48*$G$1</f>
        <v>28.32</v>
      </c>
      <c r="G48" s="2">
        <f>D48*E48*1.15+F48</f>
        <v>299.71999999999997</v>
      </c>
    </row>
    <row r="49" spans="1:7" ht="15">
      <c r="A49" s="7" t="s">
        <v>40</v>
      </c>
      <c r="C49" s="5" t="s">
        <v>27</v>
      </c>
      <c r="D49" s="1">
        <v>1</v>
      </c>
      <c r="E49">
        <v>288</v>
      </c>
      <c r="F49" s="2">
        <f>D49*E49*$G$1</f>
        <v>34.56</v>
      </c>
      <c r="G49" s="2">
        <f>D49*E49*1.15+F49</f>
        <v>365.76</v>
      </c>
    </row>
    <row r="50" spans="1:7" ht="15">
      <c r="A50" s="7" t="s">
        <v>40</v>
      </c>
      <c r="C50" s="5" t="s">
        <v>30</v>
      </c>
      <c r="D50" s="1">
        <v>1</v>
      </c>
      <c r="E50">
        <v>42</v>
      </c>
      <c r="F50" s="2">
        <f>D50*E50*$G$1</f>
        <v>5.04</v>
      </c>
      <c r="G50" s="2">
        <f>D50*E50*1.15+F50</f>
        <v>53.339999999999996</v>
      </c>
    </row>
    <row r="51" spans="1:7" ht="15">
      <c r="A51" s="7" t="s">
        <v>40</v>
      </c>
      <c r="C51" s="8" t="s">
        <v>43</v>
      </c>
      <c r="D51" s="1">
        <v>1</v>
      </c>
      <c r="E51">
        <v>277.47</v>
      </c>
      <c r="F51" s="2">
        <f>D51*E51*$G$1</f>
        <v>33.296400000000006</v>
      </c>
      <c r="G51" s="2">
        <f>D51*E51*1.15+F51</f>
        <v>352.3869</v>
      </c>
    </row>
    <row r="52" spans="1:7" ht="15">
      <c r="A52" s="7" t="s">
        <v>62</v>
      </c>
      <c r="C52" s="5" t="s">
        <v>31</v>
      </c>
      <c r="D52" s="1">
        <v>1</v>
      </c>
      <c r="E52">
        <v>42</v>
      </c>
      <c r="F52" s="2">
        <f>D52*E52*$G$1</f>
        <v>5.04</v>
      </c>
      <c r="G52" s="2">
        <f>D52*E52*1.15+F52</f>
        <v>53.339999999999996</v>
      </c>
    </row>
    <row r="53" spans="1:9" ht="15">
      <c r="A53" s="8"/>
      <c r="B53" s="12"/>
      <c r="C53" s="13"/>
      <c r="D53" s="15"/>
      <c r="E53" s="12"/>
      <c r="F53" s="14"/>
      <c r="G53" s="14">
        <f>SUM(G48:G52)</f>
        <v>1124.5469</v>
      </c>
      <c r="H53" s="16">
        <v>1200</v>
      </c>
      <c r="I53" s="14">
        <f>H53-G53</f>
        <v>75.45309999999995</v>
      </c>
    </row>
    <row r="54" spans="1:7" ht="15">
      <c r="A54" s="7" t="s">
        <v>10</v>
      </c>
      <c r="C54" s="5" t="s">
        <v>11</v>
      </c>
      <c r="D54" s="1">
        <v>1</v>
      </c>
      <c r="E54">
        <v>236</v>
      </c>
      <c r="F54" s="2">
        <f>D54*E54*$G$1</f>
        <v>28.32</v>
      </c>
      <c r="G54" s="2">
        <f>D54*E54*1.15+F54</f>
        <v>299.71999999999997</v>
      </c>
    </row>
    <row r="55" spans="1:7" ht="15">
      <c r="A55" s="7" t="s">
        <v>10</v>
      </c>
      <c r="C55" s="5" t="s">
        <v>12</v>
      </c>
      <c r="D55" s="1">
        <v>1</v>
      </c>
      <c r="E55">
        <v>236</v>
      </c>
      <c r="F55" s="2">
        <f>D55*E55*$G$1</f>
        <v>28.32</v>
      </c>
      <c r="G55" s="2">
        <f>D55*E55*1.15+F55</f>
        <v>299.71999999999997</v>
      </c>
    </row>
    <row r="56" spans="1:7" ht="15">
      <c r="A56" s="7" t="s">
        <v>10</v>
      </c>
      <c r="C56" s="5" t="s">
        <v>13</v>
      </c>
      <c r="D56" s="1">
        <v>1</v>
      </c>
      <c r="E56">
        <v>236</v>
      </c>
      <c r="F56" s="2">
        <f>D56*E56*$G$1</f>
        <v>28.32</v>
      </c>
      <c r="G56" s="2">
        <f>D56*E56*1.15+F56</f>
        <v>299.71999999999997</v>
      </c>
    </row>
    <row r="57" spans="1:11" ht="15">
      <c r="A57" s="8"/>
      <c r="B57" s="12"/>
      <c r="C57" s="13"/>
      <c r="D57" s="15"/>
      <c r="E57" s="12"/>
      <c r="F57" s="14"/>
      <c r="G57" s="14">
        <f>SUM(G54:G56)</f>
        <v>899.1599999999999</v>
      </c>
      <c r="H57" s="16">
        <v>920</v>
      </c>
      <c r="I57" s="14">
        <f>H57-G57</f>
        <v>20.840000000000146</v>
      </c>
      <c r="J57" t="s">
        <v>65</v>
      </c>
      <c r="K57" s="17">
        <v>21</v>
      </c>
    </row>
    <row r="58" spans="1:7" ht="15">
      <c r="A58" s="18" t="s">
        <v>56</v>
      </c>
      <c r="C58" s="5" t="s">
        <v>29</v>
      </c>
      <c r="D58" s="1">
        <v>1</v>
      </c>
      <c r="E58">
        <v>42</v>
      </c>
      <c r="F58" s="2">
        <f>D58*E58*$G$1</f>
        <v>5.04</v>
      </c>
      <c r="G58" s="2">
        <f>D58*E58*1.15+F58</f>
        <v>53.339999999999996</v>
      </c>
    </row>
    <row r="59" spans="1:9" ht="15">
      <c r="A59" s="11"/>
      <c r="B59" s="12"/>
      <c r="C59" s="13"/>
      <c r="D59" s="15"/>
      <c r="E59" s="12"/>
      <c r="F59" s="14"/>
      <c r="G59" s="14">
        <f>SUM(G58:G58)</f>
        <v>53.339999999999996</v>
      </c>
      <c r="H59" s="12"/>
      <c r="I59" s="14">
        <f>H59-G59</f>
        <v>-53.339999999999996</v>
      </c>
    </row>
    <row r="60" spans="1:7" ht="15">
      <c r="A60" s="7" t="s">
        <v>24</v>
      </c>
      <c r="C60" s="5" t="s">
        <v>25</v>
      </c>
      <c r="D60" s="1">
        <v>1</v>
      </c>
      <c r="E60">
        <v>118</v>
      </c>
      <c r="F60" s="2">
        <f>D60*E60*$G$1</f>
        <v>14.16</v>
      </c>
      <c r="G60" s="2">
        <f>D60*E60*1.15+F60</f>
        <v>149.85999999999999</v>
      </c>
    </row>
    <row r="61" spans="1:11" ht="15">
      <c r="A61" s="8"/>
      <c r="B61" s="12"/>
      <c r="C61" s="13"/>
      <c r="D61" s="15"/>
      <c r="E61" s="12"/>
      <c r="F61" s="14"/>
      <c r="G61" s="14">
        <f>SUM(G60:G60)</f>
        <v>149.85999999999999</v>
      </c>
      <c r="H61" s="16">
        <v>153</v>
      </c>
      <c r="I61" s="14">
        <f>H61-G61</f>
        <v>3.140000000000015</v>
      </c>
      <c r="J61" t="s">
        <v>66</v>
      </c>
      <c r="K61" s="17">
        <v>3</v>
      </c>
    </row>
    <row r="62" spans="1:7" ht="15">
      <c r="A62" s="7" t="s">
        <v>20</v>
      </c>
      <c r="C62" s="5" t="s">
        <v>19</v>
      </c>
      <c r="D62" s="1">
        <v>6</v>
      </c>
      <c r="E62">
        <v>351</v>
      </c>
      <c r="F62" s="2">
        <f aca="true" t="shared" si="2" ref="F62:F70">D62*E62*$G$1</f>
        <v>252.72</v>
      </c>
      <c r="G62" s="2">
        <f aca="true" t="shared" si="3" ref="G62:G70">D62*E62*1.15+F62</f>
        <v>2674.6199999999994</v>
      </c>
    </row>
    <row r="63" spans="1:7" ht="15">
      <c r="A63" s="7" t="s">
        <v>20</v>
      </c>
      <c r="C63" s="5" t="s">
        <v>21</v>
      </c>
      <c r="D63" s="1">
        <v>1</v>
      </c>
      <c r="E63">
        <v>124</v>
      </c>
      <c r="F63" s="2">
        <f t="shared" si="2"/>
        <v>14.879999999999999</v>
      </c>
      <c r="G63" s="2">
        <f t="shared" si="3"/>
        <v>157.48</v>
      </c>
    </row>
    <row r="64" spans="1:7" ht="15">
      <c r="A64" s="7" t="s">
        <v>20</v>
      </c>
      <c r="C64" s="5" t="s">
        <v>22</v>
      </c>
      <c r="D64" s="1">
        <v>1</v>
      </c>
      <c r="E64">
        <v>124</v>
      </c>
      <c r="F64" s="2">
        <f t="shared" si="2"/>
        <v>14.879999999999999</v>
      </c>
      <c r="G64" s="2">
        <f t="shared" si="3"/>
        <v>157.48</v>
      </c>
    </row>
    <row r="65" spans="1:7" ht="15">
      <c r="A65" s="7" t="s">
        <v>20</v>
      </c>
      <c r="C65" s="5" t="s">
        <v>23</v>
      </c>
      <c r="D65" s="1">
        <v>1</v>
      </c>
      <c r="E65">
        <v>124</v>
      </c>
      <c r="F65" s="2">
        <f t="shared" si="2"/>
        <v>14.879999999999999</v>
      </c>
      <c r="G65" s="2">
        <f t="shared" si="3"/>
        <v>157.48</v>
      </c>
    </row>
    <row r="66" spans="1:7" ht="15">
      <c r="A66" s="7" t="s">
        <v>20</v>
      </c>
      <c r="C66" s="8" t="s">
        <v>35</v>
      </c>
      <c r="D66" s="1">
        <v>1</v>
      </c>
      <c r="E66">
        <v>457.93</v>
      </c>
      <c r="F66" s="2">
        <f t="shared" si="2"/>
        <v>54.9516</v>
      </c>
      <c r="G66" s="2">
        <f t="shared" si="3"/>
        <v>581.5711</v>
      </c>
    </row>
    <row r="67" spans="1:7" ht="15">
      <c r="A67" s="7" t="s">
        <v>20</v>
      </c>
      <c r="C67" s="19" t="s">
        <v>48</v>
      </c>
      <c r="D67" s="1">
        <v>2</v>
      </c>
      <c r="E67">
        <v>181</v>
      </c>
      <c r="F67" s="2">
        <f t="shared" si="2"/>
        <v>43.44</v>
      </c>
      <c r="G67" s="2">
        <f t="shared" si="3"/>
        <v>459.73999999999995</v>
      </c>
    </row>
    <row r="68" spans="1:7" ht="15">
      <c r="A68" s="7" t="s">
        <v>20</v>
      </c>
      <c r="C68" s="8" t="s">
        <v>49</v>
      </c>
      <c r="D68" s="1">
        <v>3</v>
      </c>
      <c r="E68">
        <v>181</v>
      </c>
      <c r="F68" s="2">
        <f t="shared" si="2"/>
        <v>65.16</v>
      </c>
      <c r="G68" s="2">
        <f t="shared" si="3"/>
        <v>689.6099999999999</v>
      </c>
    </row>
    <row r="69" spans="1:7" ht="15">
      <c r="A69" s="7" t="s">
        <v>20</v>
      </c>
      <c r="C69" s="8" t="s">
        <v>50</v>
      </c>
      <c r="D69" s="1">
        <v>3</v>
      </c>
      <c r="E69">
        <v>181</v>
      </c>
      <c r="F69" s="2">
        <f t="shared" si="2"/>
        <v>65.16</v>
      </c>
      <c r="G69" s="2">
        <f t="shared" si="3"/>
        <v>689.6099999999999</v>
      </c>
    </row>
    <row r="70" spans="1:7" ht="15">
      <c r="A70" s="7" t="s">
        <v>20</v>
      </c>
      <c r="C70" s="19" t="s">
        <v>51</v>
      </c>
      <c r="D70" s="1">
        <v>3</v>
      </c>
      <c r="E70">
        <v>181</v>
      </c>
      <c r="F70" s="2">
        <f t="shared" si="2"/>
        <v>65.16</v>
      </c>
      <c r="G70" s="2">
        <f t="shared" si="3"/>
        <v>689.6099999999999</v>
      </c>
    </row>
    <row r="71" spans="1:11" ht="15">
      <c r="A71" s="8"/>
      <c r="B71" s="12"/>
      <c r="C71" s="13"/>
      <c r="D71" s="15"/>
      <c r="E71" s="12"/>
      <c r="F71" s="14"/>
      <c r="G71" s="14">
        <f>SUM(G62:G70)</f>
        <v>6257.201099999998</v>
      </c>
      <c r="H71" s="16">
        <v>6405</v>
      </c>
      <c r="I71" s="14">
        <f>H71-G71</f>
        <v>147.7989000000016</v>
      </c>
      <c r="J71" t="s">
        <v>65</v>
      </c>
      <c r="K71" s="17">
        <v>150</v>
      </c>
    </row>
    <row r="72" spans="1:7" ht="24">
      <c r="A72" s="7" t="s">
        <v>33</v>
      </c>
      <c r="C72" s="9" t="s">
        <v>36</v>
      </c>
      <c r="D72" s="1">
        <v>1</v>
      </c>
      <c r="E72">
        <v>390.18</v>
      </c>
      <c r="F72" s="2">
        <f>D72*E72*$G$1</f>
        <v>46.8216</v>
      </c>
      <c r="G72" s="2">
        <f>D72*E72*1.15+F72</f>
        <v>495.5286</v>
      </c>
    </row>
    <row r="73" spans="1:10" ht="15">
      <c r="A73" s="7" t="s">
        <v>61</v>
      </c>
      <c r="C73" s="5" t="s">
        <v>28</v>
      </c>
      <c r="D73" s="1">
        <v>1</v>
      </c>
      <c r="E73">
        <v>342</v>
      </c>
      <c r="F73" s="2">
        <f>D73*E73*$G$1</f>
        <v>41.04</v>
      </c>
      <c r="G73" s="2">
        <f>D73*E73*1.15+F73</f>
        <v>434.34</v>
      </c>
      <c r="J73" t="s">
        <v>64</v>
      </c>
    </row>
    <row r="74" spans="1:9" ht="15">
      <c r="A74" s="8"/>
      <c r="B74" s="12"/>
      <c r="C74" s="13"/>
      <c r="D74" s="15"/>
      <c r="E74" s="12"/>
      <c r="F74" s="14"/>
      <c r="G74" s="14">
        <f>SUM(G72:G73)</f>
        <v>929.8686</v>
      </c>
      <c r="H74" s="16">
        <v>1000</v>
      </c>
      <c r="I74" s="14">
        <f>H74-G74</f>
        <v>70.13139999999999</v>
      </c>
    </row>
    <row r="75" spans="6:7" ht="15">
      <c r="F75" s="2"/>
      <c r="G75" s="2"/>
    </row>
    <row r="76" ht="15">
      <c r="G76" s="2"/>
    </row>
    <row r="78" ht="15">
      <c r="G78" s="2"/>
    </row>
  </sheetData>
  <sheetProtection/>
  <autoFilter ref="A3:I78"/>
  <printOptions/>
  <pageMargins left="0.2362204724409449" right="0.2362204724409449" top="0.31496062992125984" bottom="0.27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2011-12-23T15:57:35Z</cp:lastPrinted>
  <dcterms:created xsi:type="dcterms:W3CDTF">2009-06-04T04:01:41Z</dcterms:created>
  <dcterms:modified xsi:type="dcterms:W3CDTF">2011-12-23T16:54:43Z</dcterms:modified>
  <cp:category/>
  <cp:version/>
  <cp:contentType/>
  <cp:contentStatus/>
</cp:coreProperties>
</file>