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'Лист1'!$A$19:$L$20</definedName>
  </definedNames>
  <calcPr fullCalcOnLoad="1"/>
</workbook>
</file>

<file path=xl/sharedStrings.xml><?xml version="1.0" encoding="utf-8"?>
<sst xmlns="http://schemas.openxmlformats.org/spreadsheetml/2006/main" count="111" uniqueCount="51">
  <si>
    <t>ник</t>
  </si>
  <si>
    <t>прим</t>
  </si>
  <si>
    <t>наименование</t>
  </si>
  <si>
    <t>кол-во</t>
  </si>
  <si>
    <t>цена без орга</t>
  </si>
  <si>
    <t>сумма с орг</t>
  </si>
  <si>
    <t>оплата</t>
  </si>
  <si>
    <t>ВАGGU</t>
  </si>
  <si>
    <t>ВАGGU Baby</t>
  </si>
  <si>
    <t>ВIG ВАGGU</t>
  </si>
  <si>
    <t>набор 3 стандартные сумки</t>
  </si>
  <si>
    <t>набор 5 стандартных сумок</t>
  </si>
  <si>
    <t>транспортные</t>
  </si>
  <si>
    <t>транспорт</t>
  </si>
  <si>
    <t>c орг и тр</t>
  </si>
  <si>
    <t>цвет</t>
  </si>
  <si>
    <t>Flip and Tumble мини</t>
  </si>
  <si>
    <t>СhiсоВаg Vita</t>
  </si>
  <si>
    <t>СhiсоВаg классик</t>
  </si>
  <si>
    <t>СhiсоВаg слинг</t>
  </si>
  <si>
    <t>СhiсоВаg рюкзак</t>
  </si>
  <si>
    <t>Пристрой</t>
  </si>
  <si>
    <t>голубые цветы</t>
  </si>
  <si>
    <t>лайм</t>
  </si>
  <si>
    <t>морковный</t>
  </si>
  <si>
    <t>фуксия</t>
  </si>
  <si>
    <t>черная</t>
  </si>
  <si>
    <t>красная</t>
  </si>
  <si>
    <t>RuMe ALL</t>
  </si>
  <si>
    <t>RuMe стандартная</t>
  </si>
  <si>
    <r>
      <t>Flip and Tumble 24-7</t>
    </r>
    <r>
      <rPr>
        <sz val="9"/>
        <color indexed="8"/>
        <rFont val="Verdana"/>
        <family val="2"/>
      </rPr>
      <t xml:space="preserve"> </t>
    </r>
  </si>
  <si>
    <t>сетка</t>
  </si>
  <si>
    <t>сетка с кож ручками</t>
  </si>
  <si>
    <t>сетка на плечо</t>
  </si>
  <si>
    <t>летняя улица</t>
  </si>
  <si>
    <t>синяя</t>
  </si>
  <si>
    <t>желтая</t>
  </si>
  <si>
    <t>фиолетовая</t>
  </si>
  <si>
    <t>син с син полосками</t>
  </si>
  <si>
    <t>папайя</t>
  </si>
  <si>
    <t>капер</t>
  </si>
  <si>
    <t>пурпурный</t>
  </si>
  <si>
    <t>шоколадный</t>
  </si>
  <si>
    <t>хаки</t>
  </si>
  <si>
    <t>Daypack15 зелен</t>
  </si>
  <si>
    <t>Qazik</t>
  </si>
  <si>
    <t>julia+</t>
  </si>
  <si>
    <t>ярко-розовый</t>
  </si>
  <si>
    <t>ярко-медовый электрик</t>
  </si>
  <si>
    <t>небесно-голубой</t>
  </si>
  <si>
    <t>прусский синий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</si>
</sst>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G38" sqref="G38"/>
    </sheetView>
  </sheetViews>
  <sheetFormatPr defaultColWidth="9.140625" defaultRowHeight="15"/>
  <cols>
    <col min="1" max="1" width="11.140625" style="1" customWidth="1"/>
    <col min="2" max="2" width="2.140625" style="1" customWidth="1"/>
    <col min="3" max="3" width="17.00390625" style="1" customWidth="1"/>
    <col min="4" max="4" width="17.7109375" style="1" customWidth="1"/>
    <col min="5" max="5" width="3.57421875" style="1" customWidth="1"/>
    <col min="6" max="6" width="5.140625" style="1" customWidth="1"/>
    <col min="7" max="7" width="4.8515625" style="1" customWidth="1"/>
    <col min="8" max="8" width="5.00390625" style="1" customWidth="1"/>
    <col min="9" max="9" width="5.8515625" style="1" customWidth="1"/>
    <col min="10" max="10" width="4.8515625" style="1" customWidth="1"/>
    <col min="11" max="11" width="17.28125" style="1" customWidth="1"/>
    <col min="12" max="12" width="6.8515625" style="3" customWidth="1"/>
    <col min="13" max="13" width="9.140625" style="1" customWidth="1"/>
    <col min="14" max="14" width="15.28125" style="1" bestFit="1" customWidth="1"/>
    <col min="15" max="16384" width="9.140625" style="1" customWidth="1"/>
  </cols>
  <sheetData>
    <row r="1" spans="3:8" ht="15">
      <c r="C1" s="4"/>
      <c r="D1" s="1" t="s">
        <v>12</v>
      </c>
      <c r="F1" s="1">
        <v>0.06</v>
      </c>
      <c r="H1" s="1">
        <f>520/8110</f>
        <v>0.06411837237977805</v>
      </c>
    </row>
    <row r="2" spans="3:8" ht="12" customHeight="1" hidden="1">
      <c r="C2" s="5" t="s">
        <v>17</v>
      </c>
      <c r="D2" s="5"/>
      <c r="E2" s="5"/>
      <c r="F2" s="5">
        <v>260</v>
      </c>
      <c r="G2" s="5"/>
      <c r="H2" s="5">
        <f aca="true" t="shared" si="0" ref="H2:H11">F2*1.15</f>
        <v>299</v>
      </c>
    </row>
    <row r="3" spans="3:8" ht="12" customHeight="1" hidden="1">
      <c r="C3" s="5" t="s">
        <v>18</v>
      </c>
      <c r="D3" s="5"/>
      <c r="E3" s="5"/>
      <c r="F3" s="7">
        <v>180</v>
      </c>
      <c r="G3" s="5"/>
      <c r="H3" s="5">
        <f>F3*1.15</f>
        <v>206.99999999999997</v>
      </c>
    </row>
    <row r="4" spans="3:8" ht="12" customHeight="1" hidden="1">
      <c r="C4" s="5" t="s">
        <v>19</v>
      </c>
      <c r="D4" s="5"/>
      <c r="E4" s="5"/>
      <c r="F4" s="5">
        <v>510</v>
      </c>
      <c r="G4" s="5"/>
      <c r="H4" s="5">
        <f>F4*1.15</f>
        <v>586.5</v>
      </c>
    </row>
    <row r="5" spans="3:8" ht="12" customHeight="1" hidden="1">
      <c r="C5" s="5" t="s">
        <v>20</v>
      </c>
      <c r="D5" s="5"/>
      <c r="E5" s="5"/>
      <c r="F5" s="7">
        <v>760</v>
      </c>
      <c r="G5" s="5"/>
      <c r="H5" s="5">
        <f>F5*1.15</f>
        <v>873.9999999999999</v>
      </c>
    </row>
    <row r="6" spans="3:8" ht="12" customHeight="1" hidden="1">
      <c r="C6" s="5" t="s">
        <v>8</v>
      </c>
      <c r="D6" s="5"/>
      <c r="E6" s="5"/>
      <c r="F6" s="5">
        <v>190</v>
      </c>
      <c r="G6" s="5"/>
      <c r="H6" s="5">
        <f t="shared" si="0"/>
        <v>218.49999999999997</v>
      </c>
    </row>
    <row r="7" spans="3:8" ht="12" customHeight="1" hidden="1">
      <c r="C7" s="5" t="s">
        <v>7</v>
      </c>
      <c r="D7" s="5"/>
      <c r="E7" s="5"/>
      <c r="F7" s="7">
        <v>210</v>
      </c>
      <c r="G7" s="5"/>
      <c r="H7" s="5">
        <f t="shared" si="0"/>
        <v>241.49999999999997</v>
      </c>
    </row>
    <row r="8" spans="3:8" ht="12" customHeight="1" hidden="1">
      <c r="C8" s="5" t="s">
        <v>9</v>
      </c>
      <c r="D8" s="5"/>
      <c r="E8" s="5"/>
      <c r="F8" s="7">
        <v>360</v>
      </c>
      <c r="G8" s="5"/>
      <c r="H8" s="5">
        <f t="shared" si="0"/>
        <v>413.99999999999994</v>
      </c>
    </row>
    <row r="9" spans="3:8" ht="12" customHeight="1" hidden="1">
      <c r="C9" s="5" t="s">
        <v>10</v>
      </c>
      <c r="D9" s="5"/>
      <c r="E9" s="5"/>
      <c r="F9" s="5">
        <v>660</v>
      </c>
      <c r="G9" s="5"/>
      <c r="H9" s="5">
        <f t="shared" si="0"/>
        <v>758.9999999999999</v>
      </c>
    </row>
    <row r="10" spans="3:8" ht="12" customHeight="1" hidden="1">
      <c r="C10" s="5" t="s">
        <v>11</v>
      </c>
      <c r="D10" s="5"/>
      <c r="E10" s="5"/>
      <c r="F10" s="5">
        <v>1270</v>
      </c>
      <c r="G10" s="5"/>
      <c r="H10" s="5">
        <f t="shared" si="0"/>
        <v>1460.5</v>
      </c>
    </row>
    <row r="11" spans="3:8" ht="12" customHeight="1" hidden="1">
      <c r="C11" s="5" t="s">
        <v>30</v>
      </c>
      <c r="D11" s="5"/>
      <c r="E11" s="5"/>
      <c r="F11" s="5">
        <v>260</v>
      </c>
      <c r="G11" s="5"/>
      <c r="H11" s="5">
        <f t="shared" si="0"/>
        <v>299</v>
      </c>
    </row>
    <row r="12" spans="3:8" ht="12" customHeight="1" hidden="1">
      <c r="C12" s="5" t="s">
        <v>16</v>
      </c>
      <c r="D12" s="5"/>
      <c r="E12" s="5"/>
      <c r="F12" s="5">
        <v>190</v>
      </c>
      <c r="G12" s="5"/>
      <c r="H12" s="5">
        <f aca="true" t="shared" si="1" ref="H12:H17">F12*1.15</f>
        <v>218.49999999999997</v>
      </c>
    </row>
    <row r="13" spans="3:8" ht="12" customHeight="1" hidden="1">
      <c r="C13" s="5" t="s">
        <v>28</v>
      </c>
      <c r="D13" s="5"/>
      <c r="E13" s="5"/>
      <c r="F13" s="7">
        <v>670</v>
      </c>
      <c r="G13" s="5"/>
      <c r="H13" s="5">
        <f t="shared" si="1"/>
        <v>770.4999999999999</v>
      </c>
    </row>
    <row r="14" spans="3:8" ht="12" customHeight="1" hidden="1">
      <c r="C14" s="5" t="s">
        <v>29</v>
      </c>
      <c r="D14" s="5"/>
      <c r="E14" s="5"/>
      <c r="F14" s="7">
        <v>250</v>
      </c>
      <c r="G14" s="5"/>
      <c r="H14" s="5">
        <f t="shared" si="1"/>
        <v>287.5</v>
      </c>
    </row>
    <row r="15" spans="3:8" ht="12" customHeight="1" hidden="1">
      <c r="C15" s="5" t="s">
        <v>31</v>
      </c>
      <c r="D15" s="5"/>
      <c r="E15" s="5"/>
      <c r="F15" s="7">
        <v>260</v>
      </c>
      <c r="G15" s="5"/>
      <c r="H15" s="5">
        <f t="shared" si="1"/>
        <v>299</v>
      </c>
    </row>
    <row r="16" spans="3:8" ht="12" customHeight="1" hidden="1">
      <c r="C16" s="5" t="s">
        <v>32</v>
      </c>
      <c r="D16" s="5"/>
      <c r="E16" s="5"/>
      <c r="F16" s="5">
        <v>350</v>
      </c>
      <c r="G16" s="5"/>
      <c r="H16" s="5">
        <f t="shared" si="1"/>
        <v>402.49999999999994</v>
      </c>
    </row>
    <row r="17" spans="3:8" ht="12" customHeight="1" hidden="1">
      <c r="C17" s="5" t="s">
        <v>33</v>
      </c>
      <c r="D17" s="5"/>
      <c r="E17" s="5"/>
      <c r="F17" s="7">
        <v>320</v>
      </c>
      <c r="G17" s="5"/>
      <c r="H17" s="5">
        <f t="shared" si="1"/>
        <v>368</v>
      </c>
    </row>
    <row r="18" ht="15" customHeight="1" hidden="1"/>
    <row r="19" spans="1:10" ht="15">
      <c r="A19" s="1" t="s">
        <v>0</v>
      </c>
      <c r="B19" s="1" t="s">
        <v>1</v>
      </c>
      <c r="C19" s="1" t="s">
        <v>2</v>
      </c>
      <c r="D19" s="1" t="s">
        <v>15</v>
      </c>
      <c r="E19" s="1" t="s">
        <v>3</v>
      </c>
      <c r="F19" s="1" t="s">
        <v>4</v>
      </c>
      <c r="G19" s="1" t="s">
        <v>13</v>
      </c>
      <c r="H19" s="1" t="s">
        <v>5</v>
      </c>
      <c r="I19" s="1" t="s">
        <v>14</v>
      </c>
      <c r="J19" s="1" t="s">
        <v>6</v>
      </c>
    </row>
    <row r="20" spans="1:11" ht="15" customHeight="1">
      <c r="A20" s="1" t="s">
        <v>46</v>
      </c>
      <c r="C20" s="1" t="s">
        <v>7</v>
      </c>
      <c r="D20" t="s">
        <v>22</v>
      </c>
      <c r="E20" s="1">
        <v>1</v>
      </c>
      <c r="F20" s="1">
        <f>$F$7</f>
        <v>210</v>
      </c>
      <c r="G20" s="3">
        <f>E20*F20*$F$1</f>
        <v>12.6</v>
      </c>
      <c r="H20" s="3">
        <f>F20*E20*1.15</f>
        <v>241.49999999999997</v>
      </c>
      <c r="I20" s="3">
        <f>H20+G20</f>
        <v>254.09999999999997</v>
      </c>
      <c r="J20" s="2"/>
      <c r="K20"/>
    </row>
    <row r="21" spans="1:9" ht="15">
      <c r="A21" s="1" t="s">
        <v>46</v>
      </c>
      <c r="C21" t="s">
        <v>29</v>
      </c>
      <c r="D21" t="s">
        <v>34</v>
      </c>
      <c r="E21" s="1">
        <v>1</v>
      </c>
      <c r="F21" s="1">
        <f>$F$14</f>
        <v>250</v>
      </c>
      <c r="G21" s="3">
        <f>E21*F21*$F$1</f>
        <v>15</v>
      </c>
      <c r="H21" s="3">
        <f>F21*E21*1.15</f>
        <v>287.5</v>
      </c>
      <c r="I21" s="3">
        <f>H21+G21</f>
        <v>302.5</v>
      </c>
    </row>
    <row r="22" spans="1:9" ht="15">
      <c r="A22" s="1" t="s">
        <v>46</v>
      </c>
      <c r="C22" s="5" t="s">
        <v>20</v>
      </c>
      <c r="D22" s="6" t="s">
        <v>44</v>
      </c>
      <c r="E22" s="1">
        <v>1</v>
      </c>
      <c r="F22" s="1">
        <f>$F$5</f>
        <v>760</v>
      </c>
      <c r="G22" s="3">
        <f>E22*F22*$F$1</f>
        <v>45.6</v>
      </c>
      <c r="H22" s="3">
        <f>F22*E22*1.15</f>
        <v>873.9999999999999</v>
      </c>
      <c r="I22" s="3">
        <f>H22+G22</f>
        <v>919.5999999999999</v>
      </c>
    </row>
    <row r="23" spans="1:12" ht="15">
      <c r="A23" s="8"/>
      <c r="B23" s="8"/>
      <c r="C23" s="9"/>
      <c r="D23" s="10"/>
      <c r="E23" s="8"/>
      <c r="F23" s="8"/>
      <c r="G23" s="11"/>
      <c r="H23" s="11"/>
      <c r="I23" s="11">
        <f>SUM(I20:I22)</f>
        <v>1476.1999999999998</v>
      </c>
      <c r="J23" s="8"/>
      <c r="K23" s="8"/>
      <c r="L23" s="11">
        <f>J23-I23</f>
        <v>-1476.1999999999998</v>
      </c>
    </row>
    <row r="24" spans="1:9" ht="15">
      <c r="A24" s="1" t="s">
        <v>45</v>
      </c>
      <c r="C24" s="1" t="s">
        <v>18</v>
      </c>
      <c r="D24" t="s">
        <v>26</v>
      </c>
      <c r="E24" s="1">
        <v>1</v>
      </c>
      <c r="F24" s="1">
        <f>$F$3</f>
        <v>180</v>
      </c>
      <c r="G24" s="3">
        <f>E24*F24*$F$1</f>
        <v>10.799999999999999</v>
      </c>
      <c r="H24" s="3">
        <f>F24*E24*1.15</f>
        <v>206.99999999999997</v>
      </c>
      <c r="I24" s="3">
        <f>H24+G24</f>
        <v>217.79999999999998</v>
      </c>
    </row>
    <row r="25" spans="1:9" ht="15">
      <c r="A25" s="1" t="s">
        <v>45</v>
      </c>
      <c r="C25" s="1" t="s">
        <v>18</v>
      </c>
      <c r="D25" t="s">
        <v>27</v>
      </c>
      <c r="E25" s="1">
        <v>1</v>
      </c>
      <c r="F25" s="1">
        <f>$F$3</f>
        <v>180</v>
      </c>
      <c r="G25" s="3">
        <f>E25*F25*$F$1</f>
        <v>10.799999999999999</v>
      </c>
      <c r="H25" s="3">
        <f>F25*E25*1.15</f>
        <v>206.99999999999997</v>
      </c>
      <c r="I25" s="3">
        <f>H25+G25</f>
        <v>217.79999999999998</v>
      </c>
    </row>
    <row r="26" spans="1:9" ht="15">
      <c r="A26" s="1" t="s">
        <v>45</v>
      </c>
      <c r="C26" t="s">
        <v>28</v>
      </c>
      <c r="D26" t="s">
        <v>25</v>
      </c>
      <c r="E26" s="1">
        <v>1</v>
      </c>
      <c r="F26" s="1">
        <f>$F$13</f>
        <v>670</v>
      </c>
      <c r="G26" s="3">
        <f>E26*F26*$F$1</f>
        <v>40.199999999999996</v>
      </c>
      <c r="H26" s="3">
        <f>F26*E26*1.15</f>
        <v>770.4999999999999</v>
      </c>
      <c r="I26" s="3">
        <f>H26+G26</f>
        <v>810.6999999999999</v>
      </c>
    </row>
    <row r="27" spans="1:9" ht="15">
      <c r="A27" s="1" t="s">
        <v>45</v>
      </c>
      <c r="C27" t="s">
        <v>29</v>
      </c>
      <c r="D27" t="s">
        <v>34</v>
      </c>
      <c r="E27" s="1">
        <v>1</v>
      </c>
      <c r="F27" s="1">
        <f>$F$14</f>
        <v>250</v>
      </c>
      <c r="G27" s="3">
        <f>E27*F27*$F$1</f>
        <v>15</v>
      </c>
      <c r="H27" s="3">
        <f>F27*E27*1.15</f>
        <v>287.5</v>
      </c>
      <c r="I27" s="3">
        <f>H27+G27</f>
        <v>302.5</v>
      </c>
    </row>
    <row r="28" spans="1:12" ht="15">
      <c r="A28" s="8"/>
      <c r="B28" s="8"/>
      <c r="C28" s="9"/>
      <c r="D28" s="10"/>
      <c r="E28" s="8"/>
      <c r="F28" s="8"/>
      <c r="G28" s="11"/>
      <c r="H28" s="11"/>
      <c r="I28" s="11">
        <f>SUM(I24:I27)</f>
        <v>1548.8</v>
      </c>
      <c r="J28" s="8"/>
      <c r="K28" s="8"/>
      <c r="L28" s="11">
        <f>J28-I28</f>
        <v>-1548.8</v>
      </c>
    </row>
    <row r="29" spans="1:9" ht="15">
      <c r="A29" s="1" t="s">
        <v>21</v>
      </c>
      <c r="C29" s="1" t="s">
        <v>7</v>
      </c>
      <c r="D29" t="s">
        <v>22</v>
      </c>
      <c r="E29" s="1">
        <v>1</v>
      </c>
      <c r="F29" s="1">
        <f>$F$7</f>
        <v>210</v>
      </c>
      <c r="G29" s="3">
        <f>E29*F29*$F$1</f>
        <v>12.6</v>
      </c>
      <c r="H29" s="3">
        <f>F29*E29*1.15</f>
        <v>241.49999999999997</v>
      </c>
      <c r="I29" s="3">
        <f>H29+G29</f>
        <v>254.09999999999997</v>
      </c>
    </row>
    <row r="30" spans="1:9" ht="15">
      <c r="A30" s="1" t="s">
        <v>21</v>
      </c>
      <c r="C30" t="s">
        <v>31</v>
      </c>
      <c r="D30" t="s">
        <v>35</v>
      </c>
      <c r="E30" s="1">
        <v>1</v>
      </c>
      <c r="F30" s="1">
        <f>$F$15</f>
        <v>260</v>
      </c>
      <c r="G30" s="3">
        <f>E30*F30*$F$1</f>
        <v>15.6</v>
      </c>
      <c r="H30" s="3">
        <f>F30*E30*1.15</f>
        <v>299</v>
      </c>
      <c r="I30" s="3">
        <f>H30+G30</f>
        <v>314.6</v>
      </c>
    </row>
    <row r="31" spans="1:9" ht="15">
      <c r="A31" s="1" t="s">
        <v>21</v>
      </c>
      <c r="C31" t="s">
        <v>31</v>
      </c>
      <c r="D31" t="s">
        <v>27</v>
      </c>
      <c r="E31" s="1">
        <v>1</v>
      </c>
      <c r="F31" s="1">
        <f>$F$15</f>
        <v>260</v>
      </c>
      <c r="G31" s="3">
        <f>E31*F31*$F$1</f>
        <v>15.6</v>
      </c>
      <c r="H31" s="3">
        <f>F31*E31*1.15</f>
        <v>299</v>
      </c>
      <c r="I31" s="3">
        <f>H31+G31</f>
        <v>314.6</v>
      </c>
    </row>
    <row r="32" spans="1:9" ht="15">
      <c r="A32" s="1" t="s">
        <v>21</v>
      </c>
      <c r="C32" s="5" t="s">
        <v>32</v>
      </c>
      <c r="D32" t="s">
        <v>27</v>
      </c>
      <c r="E32" s="1">
        <v>1</v>
      </c>
      <c r="F32" s="1">
        <f>$F$16</f>
        <v>350</v>
      </c>
      <c r="G32" s="3">
        <f>E32*F32*$F$1</f>
        <v>21</v>
      </c>
      <c r="H32" s="3">
        <f>F32*E32*1.15</f>
        <v>402.49999999999994</v>
      </c>
      <c r="I32" s="3">
        <f>H32+G32</f>
        <v>423.49999999999994</v>
      </c>
    </row>
    <row r="33" spans="1:9" ht="15">
      <c r="A33" s="1" t="s">
        <v>21</v>
      </c>
      <c r="C33" s="5" t="s">
        <v>32</v>
      </c>
      <c r="D33" t="s">
        <v>36</v>
      </c>
      <c r="E33" s="1">
        <v>1</v>
      </c>
      <c r="F33" s="1">
        <f>$F$16</f>
        <v>350</v>
      </c>
      <c r="G33" s="3">
        <f>E33*F33*$F$1</f>
        <v>21</v>
      </c>
      <c r="H33" s="3">
        <f>F33*E33*1.15</f>
        <v>402.49999999999994</v>
      </c>
      <c r="I33" s="3">
        <f>H33+G33</f>
        <v>423.49999999999994</v>
      </c>
    </row>
    <row r="34" spans="1:9" ht="15">
      <c r="A34" s="1" t="s">
        <v>21</v>
      </c>
      <c r="C34" s="5" t="s">
        <v>33</v>
      </c>
      <c r="D34" t="s">
        <v>37</v>
      </c>
      <c r="E34" s="1">
        <v>1</v>
      </c>
      <c r="F34" s="1">
        <f>$F$17</f>
        <v>320</v>
      </c>
      <c r="G34" s="3">
        <f>E34*F34*$F$1</f>
        <v>19.2</v>
      </c>
      <c r="H34" s="3">
        <f>F34*E34*1.15</f>
        <v>368</v>
      </c>
      <c r="I34" s="3">
        <f>H34+G34</f>
        <v>387.2</v>
      </c>
    </row>
    <row r="35" spans="1:9" ht="15">
      <c r="A35" s="1" t="s">
        <v>21</v>
      </c>
      <c r="C35" s="5" t="s">
        <v>33</v>
      </c>
      <c r="D35" t="s">
        <v>36</v>
      </c>
      <c r="E35" s="1">
        <v>1</v>
      </c>
      <c r="F35" s="1">
        <f>$F$17</f>
        <v>320</v>
      </c>
      <c r="G35" s="3">
        <f>E35*F35*$F$1</f>
        <v>19.2</v>
      </c>
      <c r="H35" s="3">
        <f>F35*E35*1.15</f>
        <v>368</v>
      </c>
      <c r="I35" s="3">
        <f>H35+G35</f>
        <v>387.2</v>
      </c>
    </row>
    <row r="36" spans="1:9" ht="15">
      <c r="A36" s="1" t="s">
        <v>21</v>
      </c>
      <c r="C36" s="5" t="s">
        <v>9</v>
      </c>
      <c r="D36" t="s">
        <v>38</v>
      </c>
      <c r="E36" s="1">
        <v>1</v>
      </c>
      <c r="F36" s="1">
        <f>$F$8</f>
        <v>360</v>
      </c>
      <c r="G36" s="3">
        <f>E36*F36*$F$1</f>
        <v>21.599999999999998</v>
      </c>
      <c r="H36" s="3">
        <f>F36*E36*1.15</f>
        <v>413.99999999999994</v>
      </c>
      <c r="I36" s="3">
        <f>H36+G36</f>
        <v>435.59999999999997</v>
      </c>
    </row>
    <row r="37" spans="1:9" ht="15">
      <c r="A37" s="1" t="s">
        <v>21</v>
      </c>
      <c r="C37" s="5" t="s">
        <v>9</v>
      </c>
      <c r="D37" t="s">
        <v>25</v>
      </c>
      <c r="E37" s="1">
        <v>1</v>
      </c>
      <c r="F37" s="1">
        <f>$F$8</f>
        <v>360</v>
      </c>
      <c r="G37" s="3">
        <f>E37*F37*$F$1</f>
        <v>21.599999999999998</v>
      </c>
      <c r="H37" s="3">
        <f>F37*E37*1.15</f>
        <v>413.99999999999994</v>
      </c>
      <c r="I37" s="3">
        <f>H37+G37</f>
        <v>435.59999999999997</v>
      </c>
    </row>
    <row r="38" spans="1:9" ht="15">
      <c r="A38" s="1" t="s">
        <v>21</v>
      </c>
      <c r="C38" s="5" t="s">
        <v>9</v>
      </c>
      <c r="D38" t="s">
        <v>23</v>
      </c>
      <c r="E38" s="1">
        <v>1</v>
      </c>
      <c r="F38" s="1">
        <f>$F$8</f>
        <v>360</v>
      </c>
      <c r="G38" s="3">
        <f>E38*F38*$F$1</f>
        <v>21.599999999999998</v>
      </c>
      <c r="H38" s="3">
        <f>F38*E38*1.15</f>
        <v>413.99999999999994</v>
      </c>
      <c r="I38" s="3">
        <f>H38+G38</f>
        <v>435.59999999999997</v>
      </c>
    </row>
    <row r="39" spans="1:9" ht="15">
      <c r="A39" s="1" t="s">
        <v>21</v>
      </c>
      <c r="C39" s="5" t="s">
        <v>9</v>
      </c>
      <c r="D39" t="s">
        <v>27</v>
      </c>
      <c r="E39" s="1">
        <v>1</v>
      </c>
      <c r="F39" s="1">
        <f>$F$8</f>
        <v>360</v>
      </c>
      <c r="G39" s="3">
        <f>E39*F39*$F$1</f>
        <v>21.599999999999998</v>
      </c>
      <c r="H39" s="3">
        <f>F39*E39*1.15</f>
        <v>413.99999999999994</v>
      </c>
      <c r="I39" s="3">
        <f>H39+G39</f>
        <v>435.59999999999997</v>
      </c>
    </row>
    <row r="40" spans="1:9" ht="15">
      <c r="A40" s="1" t="s">
        <v>21</v>
      </c>
      <c r="C40" s="5" t="s">
        <v>7</v>
      </c>
      <c r="D40" t="s">
        <v>39</v>
      </c>
      <c r="E40" s="1">
        <v>1</v>
      </c>
      <c r="F40" s="1">
        <f>$F$7</f>
        <v>210</v>
      </c>
      <c r="G40" s="3">
        <f>E40*F40*$F$1</f>
        <v>12.6</v>
      </c>
      <c r="H40" s="3">
        <f>F40*E40*1.15</f>
        <v>241.49999999999997</v>
      </c>
      <c r="I40" s="3">
        <f>H40+G40</f>
        <v>254.09999999999997</v>
      </c>
    </row>
    <row r="41" spans="1:9" ht="15">
      <c r="A41" s="1" t="s">
        <v>21</v>
      </c>
      <c r="C41" s="5" t="s">
        <v>7</v>
      </c>
      <c r="D41" t="s">
        <v>47</v>
      </c>
      <c r="E41" s="1">
        <v>1</v>
      </c>
      <c r="F41" s="1">
        <f>$F$7</f>
        <v>210</v>
      </c>
      <c r="G41" s="3">
        <f>E41*F41*$F$1</f>
        <v>12.6</v>
      </c>
      <c r="H41" s="3">
        <f>F41*E41*1.15</f>
        <v>241.49999999999997</v>
      </c>
      <c r="I41" s="3">
        <f>H41+G41</f>
        <v>254.09999999999997</v>
      </c>
    </row>
    <row r="42" spans="1:9" ht="15">
      <c r="A42" s="1" t="s">
        <v>21</v>
      </c>
      <c r="C42" s="5" t="s">
        <v>7</v>
      </c>
      <c r="D42" t="s">
        <v>24</v>
      </c>
      <c r="E42" s="1">
        <v>1</v>
      </c>
      <c r="F42" s="1">
        <f>$F$7</f>
        <v>210</v>
      </c>
      <c r="G42" s="3">
        <f>E42*F42*$F$1</f>
        <v>12.6</v>
      </c>
      <c r="H42" s="3">
        <f>F42*E42*1.15</f>
        <v>241.49999999999997</v>
      </c>
      <c r="I42" s="3">
        <f>H42+G42</f>
        <v>254.09999999999997</v>
      </c>
    </row>
    <row r="43" spans="1:9" ht="15">
      <c r="A43" s="1" t="s">
        <v>21</v>
      </c>
      <c r="C43" s="5" t="s">
        <v>7</v>
      </c>
      <c r="D43" t="s">
        <v>48</v>
      </c>
      <c r="E43" s="1">
        <v>1</v>
      </c>
      <c r="F43" s="1">
        <f>$F$7</f>
        <v>210</v>
      </c>
      <c r="G43" s="3">
        <f>E43*F43*$F$1</f>
        <v>12.6</v>
      </c>
      <c r="H43" s="3">
        <f>F43*E43*1.15</f>
        <v>241.49999999999997</v>
      </c>
      <c r="I43" s="3">
        <f>H43+G43</f>
        <v>254.09999999999997</v>
      </c>
    </row>
    <row r="44" spans="1:9" ht="15">
      <c r="A44" s="1" t="s">
        <v>21</v>
      </c>
      <c r="C44" s="5" t="s">
        <v>7</v>
      </c>
      <c r="D44" t="s">
        <v>40</v>
      </c>
      <c r="E44" s="1">
        <v>1</v>
      </c>
      <c r="F44" s="1">
        <f>$F$7</f>
        <v>210</v>
      </c>
      <c r="G44" s="3">
        <f>E44*F44*$F$1</f>
        <v>12.6</v>
      </c>
      <c r="H44" s="3">
        <f>F44*E44*1.15</f>
        <v>241.49999999999997</v>
      </c>
      <c r="I44" s="3">
        <f>H44+G44</f>
        <v>254.09999999999997</v>
      </c>
    </row>
    <row r="45" spans="1:9" ht="15">
      <c r="A45" s="1" t="s">
        <v>21</v>
      </c>
      <c r="C45" s="5" t="s">
        <v>7</v>
      </c>
      <c r="D45" t="s">
        <v>49</v>
      </c>
      <c r="E45" s="1">
        <v>1</v>
      </c>
      <c r="F45" s="1">
        <f>$F$7</f>
        <v>210</v>
      </c>
      <c r="G45" s="3">
        <f>E45*F45*$F$1</f>
        <v>12.6</v>
      </c>
      <c r="H45" s="3">
        <f>F45*E45*1.15</f>
        <v>241.49999999999997</v>
      </c>
      <c r="I45" s="3">
        <f>H45+G45</f>
        <v>254.09999999999997</v>
      </c>
    </row>
    <row r="46" spans="1:9" ht="15">
      <c r="A46" s="1" t="s">
        <v>21</v>
      </c>
      <c r="C46" s="5" t="s">
        <v>7</v>
      </c>
      <c r="D46" t="s">
        <v>50</v>
      </c>
      <c r="E46" s="1">
        <v>1</v>
      </c>
      <c r="F46" s="1">
        <f>$F$7</f>
        <v>210</v>
      </c>
      <c r="G46" s="3">
        <f>E46*F46*$F$1</f>
        <v>12.6</v>
      </c>
      <c r="H46" s="3">
        <f>F46*E46*1.15</f>
        <v>241.49999999999997</v>
      </c>
      <c r="I46" s="3">
        <f>H46+G46</f>
        <v>254.09999999999997</v>
      </c>
    </row>
    <row r="47" spans="1:9" ht="15">
      <c r="A47" s="1" t="s">
        <v>21</v>
      </c>
      <c r="C47" s="5" t="s">
        <v>7</v>
      </c>
      <c r="D47" t="s">
        <v>41</v>
      </c>
      <c r="E47" s="1">
        <v>1</v>
      </c>
      <c r="F47" s="1">
        <f>$F$7</f>
        <v>210</v>
      </c>
      <c r="G47" s="3">
        <f>E47*F47*$F$1</f>
        <v>12.6</v>
      </c>
      <c r="H47" s="3">
        <f>F47*E47*1.15</f>
        <v>241.49999999999997</v>
      </c>
      <c r="I47" s="3">
        <f>H47+G47</f>
        <v>254.09999999999997</v>
      </c>
    </row>
    <row r="48" spans="1:9" ht="15">
      <c r="A48" s="1" t="s">
        <v>21</v>
      </c>
      <c r="C48" s="5" t="s">
        <v>7</v>
      </c>
      <c r="D48" t="s">
        <v>42</v>
      </c>
      <c r="E48" s="1">
        <v>1</v>
      </c>
      <c r="F48" s="1">
        <f>$F$7</f>
        <v>210</v>
      </c>
      <c r="G48" s="3">
        <f>E48*F48*$F$1</f>
        <v>12.6</v>
      </c>
      <c r="H48" s="3">
        <f>F48*E48*1.15</f>
        <v>241.49999999999997</v>
      </c>
      <c r="I48" s="3">
        <f>H48+G48</f>
        <v>254.09999999999997</v>
      </c>
    </row>
    <row r="49" spans="1:9" ht="15">
      <c r="A49" s="1" t="s">
        <v>21</v>
      </c>
      <c r="C49" s="5" t="s">
        <v>7</v>
      </c>
      <c r="D49" t="s">
        <v>43</v>
      </c>
      <c r="E49" s="1">
        <v>1</v>
      </c>
      <c r="F49" s="1">
        <f>$F$7</f>
        <v>210</v>
      </c>
      <c r="G49" s="3">
        <f>E49*F49*$F$1</f>
        <v>12.6</v>
      </c>
      <c r="H49" s="3">
        <f>F49*E49*1.15</f>
        <v>241.49999999999997</v>
      </c>
      <c r="I49" s="3">
        <f>H49+G49</f>
        <v>254.09999999999997</v>
      </c>
    </row>
    <row r="50" spans="1:12" ht="15">
      <c r="A50" s="8"/>
      <c r="B50" s="8"/>
      <c r="C50" s="9"/>
      <c r="D50" s="10"/>
      <c r="E50" s="8"/>
      <c r="F50" s="8"/>
      <c r="G50" s="11"/>
      <c r="H50" s="11"/>
      <c r="I50" s="11">
        <f>SUM(I29:I49)</f>
        <v>6788.100000000003</v>
      </c>
      <c r="J50" s="8"/>
      <c r="K50" s="8"/>
      <c r="L50" s="11">
        <f>J50-I50</f>
        <v>-6788.100000000003</v>
      </c>
    </row>
    <row r="51" spans="7:9" ht="15">
      <c r="G51" s="3">
        <f>SUM(G20:G49)</f>
        <v>486.6000000000003</v>
      </c>
      <c r="I51" s="3">
        <f>(SUM(I20:I50)/2-G51)</f>
        <v>9326.500000000004</v>
      </c>
    </row>
    <row r="52" ht="15">
      <c r="I52" s="3">
        <f>I51/1.15</f>
        <v>8110.000000000004</v>
      </c>
    </row>
  </sheetData>
  <sheetProtection/>
  <autoFilter ref="A19:L20"/>
  <printOptions/>
  <pageMargins left="0.2755905511811024" right="0.2755905511811024" top="0.2362204724409449" bottom="0.4330708661417323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2011-02-15T07:21:41Z</cp:lastPrinted>
  <dcterms:created xsi:type="dcterms:W3CDTF">2010-03-17T03:08:01Z</dcterms:created>
  <dcterms:modified xsi:type="dcterms:W3CDTF">2011-03-01T16:33:00Z</dcterms:modified>
  <cp:category/>
  <cp:version/>
  <cp:contentType/>
  <cp:contentStatus/>
</cp:coreProperties>
</file>