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'Лист1'!$A$16:$K$17</definedName>
  </definedNames>
  <calcPr fullCalcOnLoad="1"/>
</workbook>
</file>

<file path=xl/sharedStrings.xml><?xml version="1.0" encoding="utf-8"?>
<sst xmlns="http://schemas.openxmlformats.org/spreadsheetml/2006/main" count="113" uniqueCount="63">
  <si>
    <t>ник</t>
  </si>
  <si>
    <t>прим</t>
  </si>
  <si>
    <t>наименование</t>
  </si>
  <si>
    <t>кол-во</t>
  </si>
  <si>
    <t>цена без орга</t>
  </si>
  <si>
    <t>сумма с орг</t>
  </si>
  <si>
    <t>оплата</t>
  </si>
  <si>
    <t>сальдо</t>
  </si>
  <si>
    <t>ВАGGU</t>
  </si>
  <si>
    <t>ВАGGU Baby</t>
  </si>
  <si>
    <t>ВIG ВАGGU</t>
  </si>
  <si>
    <t>Sасk ВАGGU</t>
  </si>
  <si>
    <t>набор 3 стандартные сумки</t>
  </si>
  <si>
    <t>набор 5 стандартных сумок</t>
  </si>
  <si>
    <t>транспортные</t>
  </si>
  <si>
    <t>транспорт</t>
  </si>
  <si>
    <t>c орг и тр</t>
  </si>
  <si>
    <t>цвет</t>
  </si>
  <si>
    <t>Flip and Tumble мини</t>
  </si>
  <si>
    <t>СhiсоВаg Vita</t>
  </si>
  <si>
    <t>СhiсоВаg классик</t>
  </si>
  <si>
    <t>СhiсоВаg слинг</t>
  </si>
  <si>
    <t>бриллиантовый синий</t>
  </si>
  <si>
    <t>примерная сумма!</t>
  </si>
  <si>
    <t>СhiсоВаg рюкзак</t>
  </si>
  <si>
    <t>envirosax</t>
  </si>
  <si>
    <t>malyska1020</t>
  </si>
  <si>
    <r>
      <t>Flip and Tumble 24-7</t>
    </r>
    <r>
      <rPr>
        <sz val="11"/>
        <color indexed="8"/>
        <rFont val="Verdana"/>
        <family val="2"/>
      </rPr>
      <t xml:space="preserve"> </t>
    </r>
  </si>
  <si>
    <t>Olga с Мишуткой</t>
  </si>
  <si>
    <t>голубая</t>
  </si>
  <si>
    <t>коричневая</t>
  </si>
  <si>
    <t>Елка2009</t>
  </si>
  <si>
    <t>Serret</t>
  </si>
  <si>
    <t>серая</t>
  </si>
  <si>
    <t>Людмилочка</t>
  </si>
  <si>
    <t>balance</t>
  </si>
  <si>
    <t>папоротник</t>
  </si>
  <si>
    <t>японский фонарик</t>
  </si>
  <si>
    <t>Avosti</t>
  </si>
  <si>
    <t>манго</t>
  </si>
  <si>
    <t>зеленая</t>
  </si>
  <si>
    <t>черная</t>
  </si>
  <si>
    <t>гламаринка</t>
  </si>
  <si>
    <t>философ</t>
  </si>
  <si>
    <t>синий с т.син</t>
  </si>
  <si>
    <t>минт</t>
  </si>
  <si>
    <t>шафран</t>
  </si>
  <si>
    <t>АннаС</t>
  </si>
  <si>
    <t>небесно голубой</t>
  </si>
  <si>
    <t>пурпурные</t>
  </si>
  <si>
    <t>Пристрой</t>
  </si>
  <si>
    <t>голубой слон</t>
  </si>
  <si>
    <t>blush stripe</t>
  </si>
  <si>
    <t>deep ocean</t>
  </si>
  <si>
    <t>navy dot</t>
  </si>
  <si>
    <t>neon</t>
  </si>
  <si>
    <t>papaya dot</t>
  </si>
  <si>
    <t>red dot</t>
  </si>
  <si>
    <t>ВАGGU big</t>
  </si>
  <si>
    <t>white navy</t>
  </si>
  <si>
    <t>Elya</t>
  </si>
  <si>
    <t>ason</t>
  </si>
  <si>
    <t>sveta1406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</si>
</sst>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15.140625" style="3" customWidth="1"/>
    <col min="2" max="2" width="2.140625" style="3" customWidth="1"/>
    <col min="3" max="3" width="18.7109375" style="3" customWidth="1"/>
    <col min="4" max="4" width="10.28125" style="3" customWidth="1"/>
    <col min="5" max="5" width="3.57421875" style="3" customWidth="1"/>
    <col min="6" max="6" width="5.00390625" style="1" customWidth="1"/>
    <col min="7" max="7" width="4.28125" style="1" customWidth="1"/>
    <col min="8" max="8" width="5.7109375" style="1" customWidth="1"/>
    <col min="9" max="9" width="5.00390625" style="1" customWidth="1"/>
    <col min="10" max="10" width="4.8515625" style="1" customWidth="1"/>
    <col min="11" max="11" width="4.8515625" style="6" customWidth="1"/>
    <col min="12" max="16384" width="9.140625" style="1" customWidth="1"/>
  </cols>
  <sheetData>
    <row r="1" spans="3:8" ht="15">
      <c r="C1" s="3" t="s">
        <v>23</v>
      </c>
      <c r="D1" s="3" t="s">
        <v>14</v>
      </c>
      <c r="F1" s="1">
        <v>0.084</v>
      </c>
      <c r="H1" s="1">
        <f>510.33/6110</f>
        <v>0.08352373158756138</v>
      </c>
    </row>
    <row r="2" spans="3:8" ht="15" customHeight="1" hidden="1">
      <c r="C2" s="3" t="s">
        <v>19</v>
      </c>
      <c r="F2" s="1">
        <v>260</v>
      </c>
      <c r="H2" s="1">
        <f aca="true" t="shared" si="0" ref="H2:H12">F2*1.15</f>
        <v>299</v>
      </c>
    </row>
    <row r="3" spans="3:8" ht="15" customHeight="1" hidden="1">
      <c r="C3" s="3" t="s">
        <v>20</v>
      </c>
      <c r="F3" s="1">
        <v>180</v>
      </c>
      <c r="H3" s="1">
        <f>F3*1.15</f>
        <v>206.99999999999997</v>
      </c>
    </row>
    <row r="4" spans="3:8" ht="15" customHeight="1" hidden="1">
      <c r="C4" s="3" t="s">
        <v>21</v>
      </c>
      <c r="F4" s="1">
        <v>510</v>
      </c>
      <c r="H4" s="1">
        <f>F4*1.15</f>
        <v>586.5</v>
      </c>
    </row>
    <row r="5" spans="3:8" ht="15" customHeight="1" hidden="1">
      <c r="C5" s="3" t="s">
        <v>24</v>
      </c>
      <c r="F5" s="1">
        <v>760</v>
      </c>
      <c r="H5" s="1">
        <f>F5*1.15</f>
        <v>873.9999999999999</v>
      </c>
    </row>
    <row r="6" spans="3:8" ht="15" customHeight="1" hidden="1">
      <c r="C6" s="3" t="s">
        <v>9</v>
      </c>
      <c r="F6" s="1">
        <v>190</v>
      </c>
      <c r="H6" s="1">
        <f t="shared" si="0"/>
        <v>218.49999999999997</v>
      </c>
    </row>
    <row r="7" spans="3:8" ht="15" customHeight="1" hidden="1">
      <c r="C7" s="3" t="s">
        <v>8</v>
      </c>
      <c r="F7" s="1">
        <v>210</v>
      </c>
      <c r="H7" s="1">
        <f t="shared" si="0"/>
        <v>241.49999999999997</v>
      </c>
    </row>
    <row r="8" spans="3:8" ht="15" customHeight="1" hidden="1">
      <c r="C8" s="3" t="s">
        <v>10</v>
      </c>
      <c r="F8" s="1">
        <v>360</v>
      </c>
      <c r="H8" s="1">
        <f t="shared" si="0"/>
        <v>413.99999999999994</v>
      </c>
    </row>
    <row r="9" spans="3:8" ht="15" customHeight="1" hidden="1">
      <c r="C9" s="3" t="s">
        <v>11</v>
      </c>
      <c r="F9" s="1">
        <v>170</v>
      </c>
      <c r="H9" s="1">
        <f t="shared" si="0"/>
        <v>195.49999999999997</v>
      </c>
    </row>
    <row r="10" spans="3:8" ht="15" customHeight="1" hidden="1">
      <c r="C10" s="3" t="s">
        <v>12</v>
      </c>
      <c r="F10" s="1">
        <v>660</v>
      </c>
      <c r="H10" s="1">
        <f t="shared" si="0"/>
        <v>758.9999999999999</v>
      </c>
    </row>
    <row r="11" spans="3:8" ht="15" customHeight="1" hidden="1">
      <c r="C11" s="3" t="s">
        <v>13</v>
      </c>
      <c r="F11" s="1">
        <v>1270</v>
      </c>
      <c r="H11" s="1">
        <f t="shared" si="0"/>
        <v>1460.5</v>
      </c>
    </row>
    <row r="12" spans="3:8" ht="15" customHeight="1" hidden="1">
      <c r="C12" s="3" t="s">
        <v>27</v>
      </c>
      <c r="F12" s="1">
        <v>260</v>
      </c>
      <c r="H12" s="1">
        <f t="shared" si="0"/>
        <v>299</v>
      </c>
    </row>
    <row r="13" spans="3:8" ht="15" customHeight="1" hidden="1">
      <c r="C13" s="3" t="s">
        <v>18</v>
      </c>
      <c r="F13" s="1">
        <v>190</v>
      </c>
      <c r="H13" s="1">
        <f>F13*1.15</f>
        <v>218.49999999999997</v>
      </c>
    </row>
    <row r="14" spans="3:8" ht="15" customHeight="1" hidden="1">
      <c r="C14" s="3" t="s">
        <v>25</v>
      </c>
      <c r="F14" s="1">
        <v>260</v>
      </c>
      <c r="H14" s="1">
        <f>F14*1.15</f>
        <v>299</v>
      </c>
    </row>
    <row r="15" ht="15" customHeight="1"/>
    <row r="16" spans="1:11" ht="15">
      <c r="A16" s="3" t="s">
        <v>0</v>
      </c>
      <c r="B16" s="3" t="s">
        <v>1</v>
      </c>
      <c r="C16" s="3" t="s">
        <v>2</v>
      </c>
      <c r="D16" s="3" t="s">
        <v>17</v>
      </c>
      <c r="E16" s="3" t="s">
        <v>3</v>
      </c>
      <c r="F16" s="1" t="s">
        <v>4</v>
      </c>
      <c r="G16" s="1" t="s">
        <v>15</v>
      </c>
      <c r="H16" s="1" t="s">
        <v>5</v>
      </c>
      <c r="I16" s="1" t="s">
        <v>16</v>
      </c>
      <c r="J16" s="1" t="s">
        <v>6</v>
      </c>
      <c r="K16" s="6" t="s">
        <v>7</v>
      </c>
    </row>
    <row r="17" spans="1:10" ht="15" customHeight="1">
      <c r="A17" s="10" t="s">
        <v>38</v>
      </c>
      <c r="C17" s="3" t="s">
        <v>20</v>
      </c>
      <c r="D17" s="11" t="s">
        <v>39</v>
      </c>
      <c r="E17" s="3">
        <v>1</v>
      </c>
      <c r="F17" s="1">
        <f>$F$3</f>
        <v>180</v>
      </c>
      <c r="G17" s="6">
        <f>E17*F17*$F$1</f>
        <v>15.120000000000001</v>
      </c>
      <c r="H17" s="6">
        <f>F17*E17*1.15</f>
        <v>206.99999999999997</v>
      </c>
      <c r="I17" s="6">
        <f>H17+G17</f>
        <v>222.11999999999998</v>
      </c>
      <c r="J17" s="2"/>
    </row>
    <row r="18" spans="1:11" ht="15" customHeight="1">
      <c r="A18" s="12"/>
      <c r="B18" s="13"/>
      <c r="C18" s="13"/>
      <c r="D18" s="14"/>
      <c r="E18" s="13"/>
      <c r="F18" s="5"/>
      <c r="G18" s="7"/>
      <c r="H18" s="7"/>
      <c r="I18" s="7">
        <f>SUM(I17:I17)</f>
        <v>222.11999999999998</v>
      </c>
      <c r="J18" s="8">
        <v>250</v>
      </c>
      <c r="K18" s="7">
        <f>J18-I18</f>
        <v>27.880000000000024</v>
      </c>
    </row>
    <row r="19" spans="1:9" ht="15">
      <c r="A19" s="10" t="s">
        <v>26</v>
      </c>
      <c r="C19" s="3" t="s">
        <v>19</v>
      </c>
      <c r="D19" s="11" t="s">
        <v>36</v>
      </c>
      <c r="E19" s="3">
        <v>1</v>
      </c>
      <c r="F19" s="1">
        <f>$F$2</f>
        <v>260</v>
      </c>
      <c r="G19" s="6">
        <f>E19*F19*$F$1</f>
        <v>21.84</v>
      </c>
      <c r="H19" s="6">
        <f>F19*E19*1.15</f>
        <v>299</v>
      </c>
      <c r="I19" s="6">
        <f>H19+G19</f>
        <v>320.84</v>
      </c>
    </row>
    <row r="20" spans="1:9" ht="15">
      <c r="A20" s="10" t="s">
        <v>26</v>
      </c>
      <c r="C20" s="3" t="s">
        <v>20</v>
      </c>
      <c r="D20" s="11" t="s">
        <v>41</v>
      </c>
      <c r="E20" s="3">
        <v>1</v>
      </c>
      <c r="F20" s="1">
        <f>$F$3</f>
        <v>180</v>
      </c>
      <c r="G20" s="6">
        <f>E20*F20*$F$1</f>
        <v>15.120000000000001</v>
      </c>
      <c r="H20" s="6">
        <f>F20*E20*1.15</f>
        <v>206.99999999999997</v>
      </c>
      <c r="I20" s="6">
        <f>H20+G20</f>
        <v>222.11999999999998</v>
      </c>
    </row>
    <row r="21" spans="1:9" ht="15">
      <c r="A21" s="10" t="s">
        <v>26</v>
      </c>
      <c r="C21" s="3" t="s">
        <v>9</v>
      </c>
      <c r="D21" s="11" t="s">
        <v>44</v>
      </c>
      <c r="E21" s="3">
        <v>1</v>
      </c>
      <c r="F21" s="1">
        <f>$F$6</f>
        <v>190</v>
      </c>
      <c r="G21" s="6">
        <f>E21*F21*$F$1</f>
        <v>15.96</v>
      </c>
      <c r="H21" s="6">
        <f>F21*E21*1.15</f>
        <v>218.49999999999997</v>
      </c>
      <c r="I21" s="6">
        <f>H21+G21</f>
        <v>234.45999999999998</v>
      </c>
    </row>
    <row r="22" spans="1:11" ht="15">
      <c r="A22" s="12"/>
      <c r="B22" s="13"/>
      <c r="C22" s="13"/>
      <c r="D22" s="14"/>
      <c r="E22" s="13"/>
      <c r="F22" s="5"/>
      <c r="G22" s="7"/>
      <c r="H22" s="7"/>
      <c r="I22" s="7">
        <f>SUM(I19:I21)</f>
        <v>777.4199999999998</v>
      </c>
      <c r="J22" s="8">
        <v>900</v>
      </c>
      <c r="K22" s="7">
        <f>J22-I22</f>
        <v>122.58000000000015</v>
      </c>
    </row>
    <row r="23" spans="1:9" ht="15">
      <c r="A23" s="10" t="s">
        <v>28</v>
      </c>
      <c r="C23" s="3" t="s">
        <v>27</v>
      </c>
      <c r="D23" s="11" t="s">
        <v>29</v>
      </c>
      <c r="E23" s="3">
        <v>1</v>
      </c>
      <c r="F23" s="1">
        <f>$F$12</f>
        <v>260</v>
      </c>
      <c r="G23" s="6">
        <f aca="true" t="shared" si="1" ref="G23:G28">E23*F23*$F$1</f>
        <v>21.84</v>
      </c>
      <c r="H23" s="6">
        <f aca="true" t="shared" si="2" ref="H23:H28">F23*E23*1.15</f>
        <v>299</v>
      </c>
      <c r="I23" s="6">
        <f aca="true" t="shared" si="3" ref="I23:I28">H23+G23</f>
        <v>320.84</v>
      </c>
    </row>
    <row r="24" spans="1:9" ht="15">
      <c r="A24" s="10" t="s">
        <v>28</v>
      </c>
      <c r="C24" s="3" t="s">
        <v>27</v>
      </c>
      <c r="D24" s="11" t="s">
        <v>30</v>
      </c>
      <c r="E24" s="3">
        <v>1</v>
      </c>
      <c r="F24" s="1">
        <f>$F$12</f>
        <v>260</v>
      </c>
      <c r="G24" s="6">
        <f t="shared" si="1"/>
        <v>21.84</v>
      </c>
      <c r="H24" s="6">
        <f t="shared" si="2"/>
        <v>299</v>
      </c>
      <c r="I24" s="6">
        <f t="shared" si="3"/>
        <v>320.84</v>
      </c>
    </row>
    <row r="25" spans="1:9" ht="15">
      <c r="A25" s="10" t="s">
        <v>28</v>
      </c>
      <c r="C25" s="3" t="s">
        <v>19</v>
      </c>
      <c r="D25" s="11" t="s">
        <v>37</v>
      </c>
      <c r="E25" s="3">
        <v>1</v>
      </c>
      <c r="F25" s="1">
        <f>$F$2</f>
        <v>260</v>
      </c>
      <c r="G25" s="6">
        <f t="shared" si="1"/>
        <v>21.84</v>
      </c>
      <c r="H25" s="6">
        <f t="shared" si="2"/>
        <v>299</v>
      </c>
      <c r="I25" s="6">
        <f t="shared" si="3"/>
        <v>320.84</v>
      </c>
    </row>
    <row r="26" spans="1:9" ht="15">
      <c r="A26" s="10" t="s">
        <v>28</v>
      </c>
      <c r="C26" s="3" t="s">
        <v>20</v>
      </c>
      <c r="D26" s="11" t="s">
        <v>41</v>
      </c>
      <c r="E26" s="3">
        <v>1</v>
      </c>
      <c r="F26" s="1">
        <f>$F$3</f>
        <v>180</v>
      </c>
      <c r="G26" s="6">
        <f t="shared" si="1"/>
        <v>15.120000000000001</v>
      </c>
      <c r="H26" s="6">
        <f t="shared" si="2"/>
        <v>206.99999999999997</v>
      </c>
      <c r="I26" s="6">
        <f t="shared" si="3"/>
        <v>222.11999999999998</v>
      </c>
    </row>
    <row r="27" spans="1:9" ht="15">
      <c r="A27" s="10" t="s">
        <v>28</v>
      </c>
      <c r="C27" s="3" t="s">
        <v>8</v>
      </c>
      <c r="D27" s="11" t="s">
        <v>46</v>
      </c>
      <c r="E27" s="3">
        <v>1</v>
      </c>
      <c r="F27" s="1">
        <f>$F$7</f>
        <v>210</v>
      </c>
      <c r="G27" s="6">
        <f t="shared" si="1"/>
        <v>17.64</v>
      </c>
      <c r="H27" s="6">
        <f t="shared" si="2"/>
        <v>241.49999999999997</v>
      </c>
      <c r="I27" s="6">
        <f t="shared" si="3"/>
        <v>259.14</v>
      </c>
    </row>
    <row r="28" spans="1:9" ht="15">
      <c r="A28" s="10" t="s">
        <v>28</v>
      </c>
      <c r="C28" s="3" t="s">
        <v>12</v>
      </c>
      <c r="D28" s="11" t="s">
        <v>49</v>
      </c>
      <c r="E28" s="3">
        <v>1</v>
      </c>
      <c r="F28" s="1">
        <f>$F$10</f>
        <v>660</v>
      </c>
      <c r="G28" s="6">
        <f t="shared" si="1"/>
        <v>55.440000000000005</v>
      </c>
      <c r="H28" s="6">
        <f t="shared" si="2"/>
        <v>758.9999999999999</v>
      </c>
      <c r="I28" s="6">
        <f t="shared" si="3"/>
        <v>814.4399999999999</v>
      </c>
    </row>
    <row r="29" spans="1:11" ht="15">
      <c r="A29" s="12"/>
      <c r="B29" s="13"/>
      <c r="C29" s="13"/>
      <c r="D29" s="14"/>
      <c r="E29" s="13"/>
      <c r="F29" s="5"/>
      <c r="G29" s="7"/>
      <c r="H29" s="7"/>
      <c r="I29" s="7">
        <f>SUM(I23:I28)</f>
        <v>2258.22</v>
      </c>
      <c r="J29" s="8">
        <v>2250</v>
      </c>
      <c r="K29" s="7">
        <f>J29-I29</f>
        <v>-8.2199999999998</v>
      </c>
    </row>
    <row r="30" spans="1:9" ht="15">
      <c r="A30" s="3" t="s">
        <v>32</v>
      </c>
      <c r="C30" s="3" t="s">
        <v>18</v>
      </c>
      <c r="D30" s="11" t="s">
        <v>33</v>
      </c>
      <c r="E30" s="3">
        <v>1</v>
      </c>
      <c r="F30" s="1">
        <f>$F$13</f>
        <v>190</v>
      </c>
      <c r="G30" s="6">
        <f>E30*F30*$F$1</f>
        <v>15.96</v>
      </c>
      <c r="H30" s="6">
        <f>F30*E30*1.15</f>
        <v>218.49999999999997</v>
      </c>
      <c r="I30" s="6">
        <f>H30+G30</f>
        <v>234.45999999999998</v>
      </c>
    </row>
    <row r="31" spans="1:9" ht="15">
      <c r="A31" s="3" t="s">
        <v>32</v>
      </c>
      <c r="C31" s="3" t="s">
        <v>20</v>
      </c>
      <c r="D31" s="11" t="s">
        <v>41</v>
      </c>
      <c r="E31" s="3">
        <v>1</v>
      </c>
      <c r="F31" s="1">
        <f>$F$3</f>
        <v>180</v>
      </c>
      <c r="G31" s="6">
        <f>E31*F31*$F$1</f>
        <v>15.120000000000001</v>
      </c>
      <c r="H31" s="6">
        <f>F31*E31*1.15</f>
        <v>206.99999999999997</v>
      </c>
      <c r="I31" s="6">
        <f>H31+G31</f>
        <v>222.11999999999998</v>
      </c>
    </row>
    <row r="32" spans="1:11" ht="15">
      <c r="A32" s="12"/>
      <c r="B32" s="13"/>
      <c r="C32" s="13"/>
      <c r="D32" s="14"/>
      <c r="E32" s="13"/>
      <c r="F32" s="5"/>
      <c r="G32" s="7"/>
      <c r="H32" s="7"/>
      <c r="I32" s="7">
        <f>SUM(I30:I31)</f>
        <v>456.5799999999999</v>
      </c>
      <c r="J32" s="8">
        <v>500</v>
      </c>
      <c r="K32" s="7">
        <f>J32-I32</f>
        <v>43.42000000000007</v>
      </c>
    </row>
    <row r="33" spans="1:9" ht="15">
      <c r="A33" s="10" t="s">
        <v>47</v>
      </c>
      <c r="C33" s="3" t="s">
        <v>8</v>
      </c>
      <c r="D33" s="11" t="s">
        <v>48</v>
      </c>
      <c r="E33" s="3">
        <v>1</v>
      </c>
      <c r="F33" s="1">
        <f>$F$7</f>
        <v>210</v>
      </c>
      <c r="G33" s="6">
        <f>E33*F33*$F$1</f>
        <v>17.64</v>
      </c>
      <c r="H33" s="6">
        <f>F33*E33*1.15</f>
        <v>241.49999999999997</v>
      </c>
      <c r="I33" s="6">
        <f>H33+G33</f>
        <v>259.14</v>
      </c>
    </row>
    <row r="34" spans="1:11" ht="15">
      <c r="A34" s="12"/>
      <c r="B34" s="13"/>
      <c r="C34" s="13"/>
      <c r="D34" s="14"/>
      <c r="E34" s="13"/>
      <c r="F34" s="5"/>
      <c r="G34" s="7"/>
      <c r="H34" s="7"/>
      <c r="I34" s="7">
        <f>SUM(I33:I33)</f>
        <v>259.14</v>
      </c>
      <c r="J34" s="8">
        <v>300</v>
      </c>
      <c r="K34" s="7">
        <f>J34-I34</f>
        <v>40.860000000000014</v>
      </c>
    </row>
    <row r="35" spans="1:9" ht="15">
      <c r="A35" s="10" t="s">
        <v>42</v>
      </c>
      <c r="C35" s="3" t="s">
        <v>9</v>
      </c>
      <c r="D35" s="11" t="s">
        <v>22</v>
      </c>
      <c r="E35" s="3">
        <v>0</v>
      </c>
      <c r="G35" s="6">
        <f>E35*F35*$F$1</f>
        <v>0</v>
      </c>
      <c r="H35" s="6">
        <f>F35*E35*1.15</f>
        <v>0</v>
      </c>
      <c r="I35" s="6">
        <f>H35+G35</f>
        <v>0</v>
      </c>
    </row>
    <row r="36" spans="1:9" ht="15">
      <c r="A36" s="10" t="s">
        <v>42</v>
      </c>
      <c r="C36" s="3" t="s">
        <v>9</v>
      </c>
      <c r="D36" s="11" t="s">
        <v>56</v>
      </c>
      <c r="E36" s="3">
        <v>1</v>
      </c>
      <c r="F36" s="1">
        <f>$F$6</f>
        <v>190</v>
      </c>
      <c r="G36" s="6">
        <f>E36*F36*$F$1</f>
        <v>15.96</v>
      </c>
      <c r="H36" s="6">
        <f>F36*E36*1.15</f>
        <v>218.49999999999997</v>
      </c>
      <c r="I36" s="6">
        <f>H36+G36</f>
        <v>234.45999999999998</v>
      </c>
    </row>
    <row r="37" spans="1:11" ht="15">
      <c r="A37" s="12"/>
      <c r="B37" s="13"/>
      <c r="C37" s="13"/>
      <c r="D37" s="14"/>
      <c r="E37" s="13"/>
      <c r="F37" s="5"/>
      <c r="G37" s="7"/>
      <c r="H37" s="7"/>
      <c r="I37" s="7">
        <f>SUM(I35:I36)</f>
        <v>234.45999999999998</v>
      </c>
      <c r="J37" s="8">
        <v>240</v>
      </c>
      <c r="K37" s="7">
        <f>J37-I37</f>
        <v>5.5400000000000205</v>
      </c>
    </row>
    <row r="38" spans="1:9" ht="15">
      <c r="A38" s="3" t="s">
        <v>31</v>
      </c>
      <c r="C38" s="3" t="s">
        <v>18</v>
      </c>
      <c r="D38" s="11" t="s">
        <v>33</v>
      </c>
      <c r="E38" s="3">
        <v>1</v>
      </c>
      <c r="F38" s="1">
        <f>$F$13</f>
        <v>190</v>
      </c>
      <c r="G38" s="6">
        <f>E38*F38*$F$1</f>
        <v>15.96</v>
      </c>
      <c r="H38" s="6">
        <f>F38*E38*1.15</f>
        <v>218.49999999999997</v>
      </c>
      <c r="I38" s="6">
        <f>H38+G38</f>
        <v>234.45999999999998</v>
      </c>
    </row>
    <row r="39" spans="1:9" ht="15">
      <c r="A39" s="10" t="s">
        <v>31</v>
      </c>
      <c r="C39" s="3" t="s">
        <v>20</v>
      </c>
      <c r="D39" s="11" t="s">
        <v>40</v>
      </c>
      <c r="E39" s="3">
        <v>1</v>
      </c>
      <c r="F39" s="1">
        <f>$F$3</f>
        <v>180</v>
      </c>
      <c r="G39" s="6">
        <f>E39*F39*$F$1</f>
        <v>15.120000000000001</v>
      </c>
      <c r="H39" s="6">
        <f>F39*E39*1.15</f>
        <v>206.99999999999997</v>
      </c>
      <c r="I39" s="6">
        <f>H39+G39</f>
        <v>222.11999999999998</v>
      </c>
    </row>
    <row r="40" spans="1:9" ht="15">
      <c r="A40" s="10" t="s">
        <v>31</v>
      </c>
      <c r="C40" s="3" t="s">
        <v>9</v>
      </c>
      <c r="D40" s="11" t="s">
        <v>44</v>
      </c>
      <c r="E40" s="3">
        <v>1</v>
      </c>
      <c r="F40" s="1">
        <f>$F$6</f>
        <v>190</v>
      </c>
      <c r="G40" s="6">
        <f>E40*F40*$F$1</f>
        <v>15.96</v>
      </c>
      <c r="H40" s="6">
        <f>F40*E40*1.15</f>
        <v>218.49999999999997</v>
      </c>
      <c r="I40" s="6">
        <f>H40+G40</f>
        <v>234.45999999999998</v>
      </c>
    </row>
    <row r="41" spans="1:11" ht="15">
      <c r="A41" s="12"/>
      <c r="B41" s="13"/>
      <c r="C41" s="13"/>
      <c r="D41" s="14"/>
      <c r="E41" s="13"/>
      <c r="F41" s="5"/>
      <c r="G41" s="7"/>
      <c r="H41" s="7"/>
      <c r="I41" s="7">
        <f>SUM(I38:I40)</f>
        <v>691.04</v>
      </c>
      <c r="J41" s="8">
        <v>700</v>
      </c>
      <c r="K41" s="7">
        <f>J41-I41</f>
        <v>8.960000000000036</v>
      </c>
    </row>
    <row r="42" spans="1:9" ht="15">
      <c r="A42" s="3" t="s">
        <v>34</v>
      </c>
      <c r="C42" s="3" t="s">
        <v>19</v>
      </c>
      <c r="D42" s="11" t="s">
        <v>35</v>
      </c>
      <c r="E42" s="3">
        <v>1</v>
      </c>
      <c r="F42" s="1">
        <f>$F$2</f>
        <v>260</v>
      </c>
      <c r="G42" s="6">
        <f>E42*F42*$F$1</f>
        <v>21.84</v>
      </c>
      <c r="H42" s="6">
        <f>F42*E42*1.15</f>
        <v>299</v>
      </c>
      <c r="I42" s="6">
        <f>H42+G42</f>
        <v>320.84</v>
      </c>
    </row>
    <row r="43" spans="1:11" ht="15">
      <c r="A43" s="12"/>
      <c r="B43" s="13"/>
      <c r="C43" s="13"/>
      <c r="D43" s="14"/>
      <c r="E43" s="13"/>
      <c r="F43" s="5"/>
      <c r="G43" s="7"/>
      <c r="H43" s="7"/>
      <c r="I43" s="7">
        <f>SUM(I42:I42)</f>
        <v>320.84</v>
      </c>
      <c r="J43" s="8">
        <v>310</v>
      </c>
      <c r="K43" s="7">
        <f>J43-I43</f>
        <v>-10.839999999999975</v>
      </c>
    </row>
    <row r="44" spans="1:9" ht="15">
      <c r="A44" s="16" t="s">
        <v>50</v>
      </c>
      <c r="B44" s="4"/>
      <c r="C44" s="4" t="s">
        <v>9</v>
      </c>
      <c r="D44" s="9" t="s">
        <v>53</v>
      </c>
      <c r="E44" s="4">
        <v>1</v>
      </c>
      <c r="F44" s="4">
        <f>$F$6</f>
        <v>190</v>
      </c>
      <c r="G44" s="17">
        <f>E44*F44*$F$1</f>
        <v>15.96</v>
      </c>
      <c r="H44" s="17">
        <f>F44*E44*1.15</f>
        <v>218.49999999999997</v>
      </c>
      <c r="I44" s="17">
        <f>H44+G44</f>
        <v>234.45999999999998</v>
      </c>
    </row>
    <row r="45" spans="1:9" ht="15">
      <c r="A45" s="16" t="s">
        <v>50</v>
      </c>
      <c r="B45" s="4"/>
      <c r="C45" s="4" t="s">
        <v>9</v>
      </c>
      <c r="D45" s="9" t="s">
        <v>55</v>
      </c>
      <c r="E45" s="4">
        <v>1</v>
      </c>
      <c r="F45" s="4">
        <f>$F$6</f>
        <v>190</v>
      </c>
      <c r="G45" s="17">
        <f>E45*F45*$F$1</f>
        <v>15.96</v>
      </c>
      <c r="H45" s="17">
        <f>F45*E45*1.15</f>
        <v>218.49999999999997</v>
      </c>
      <c r="I45" s="17">
        <f>H45+G45</f>
        <v>234.45999999999998</v>
      </c>
    </row>
    <row r="46" spans="1:11" ht="15">
      <c r="A46" s="15"/>
      <c r="B46" s="13"/>
      <c r="C46" s="13"/>
      <c r="D46" s="14"/>
      <c r="E46" s="13"/>
      <c r="F46" s="5"/>
      <c r="G46" s="7"/>
      <c r="H46" s="7"/>
      <c r="I46" s="7">
        <f>SUM(I44:I45)</f>
        <v>468.91999999999996</v>
      </c>
      <c r="J46" s="5">
        <v>470</v>
      </c>
      <c r="K46" s="7">
        <f>J46-I46</f>
        <v>1.080000000000041</v>
      </c>
    </row>
    <row r="47" spans="1:9" ht="15">
      <c r="A47" s="10" t="s">
        <v>43</v>
      </c>
      <c r="C47" s="3" t="s">
        <v>9</v>
      </c>
      <c r="D47" s="11" t="s">
        <v>22</v>
      </c>
      <c r="E47" s="3">
        <v>0</v>
      </c>
      <c r="G47" s="6">
        <f>E47*F47*$F$1</f>
        <v>0</v>
      </c>
      <c r="H47" s="6">
        <f>F47*E47*1.15</f>
        <v>0</v>
      </c>
      <c r="I47" s="6">
        <f>H47+G47</f>
        <v>0</v>
      </c>
    </row>
    <row r="48" spans="1:9" ht="15">
      <c r="A48" s="10" t="s">
        <v>43</v>
      </c>
      <c r="C48" s="3" t="s">
        <v>9</v>
      </c>
      <c r="D48" s="11" t="s">
        <v>45</v>
      </c>
      <c r="E48" s="3">
        <v>1</v>
      </c>
      <c r="F48" s="1">
        <f>$F$6</f>
        <v>190</v>
      </c>
      <c r="G48" s="6">
        <f>E48*F48*$F$1</f>
        <v>15.96</v>
      </c>
      <c r="H48" s="6">
        <f>F48*E48*1.15</f>
        <v>218.49999999999997</v>
      </c>
      <c r="I48" s="6">
        <f>H48+G48</f>
        <v>234.45999999999998</v>
      </c>
    </row>
    <row r="49" spans="1:9" ht="15">
      <c r="A49" s="10" t="s">
        <v>43</v>
      </c>
      <c r="C49" s="3" t="s">
        <v>9</v>
      </c>
      <c r="D49" s="11" t="s">
        <v>52</v>
      </c>
      <c r="E49" s="3">
        <v>1</v>
      </c>
      <c r="F49" s="1">
        <f>$F$6</f>
        <v>190</v>
      </c>
      <c r="G49" s="6">
        <f>E49*F49*$F$1</f>
        <v>15.96</v>
      </c>
      <c r="H49" s="6">
        <f>F49*E49*1.15</f>
        <v>218.49999999999997</v>
      </c>
      <c r="I49" s="6">
        <f>H49+G49</f>
        <v>234.45999999999998</v>
      </c>
    </row>
    <row r="50" spans="1:11" ht="15">
      <c r="A50" s="12"/>
      <c r="B50" s="13"/>
      <c r="C50" s="13"/>
      <c r="D50" s="14"/>
      <c r="E50" s="13"/>
      <c r="F50" s="5"/>
      <c r="G50" s="7"/>
      <c r="H50" s="7"/>
      <c r="I50" s="7">
        <f>SUM(I47:I49)</f>
        <v>468.91999999999996</v>
      </c>
      <c r="J50" s="8">
        <v>500</v>
      </c>
      <c r="K50" s="7">
        <f>J50-I50</f>
        <v>31.08000000000004</v>
      </c>
    </row>
    <row r="51" spans="1:9" ht="15">
      <c r="A51" s="11" t="s">
        <v>60</v>
      </c>
      <c r="C51" s="3" t="s">
        <v>9</v>
      </c>
      <c r="D51" s="11" t="s">
        <v>51</v>
      </c>
      <c r="E51" s="3">
        <v>1</v>
      </c>
      <c r="F51" s="1">
        <f>$F$6</f>
        <v>190</v>
      </c>
      <c r="G51" s="6">
        <f>E51*F51*$F$1</f>
        <v>15.96</v>
      </c>
      <c r="H51" s="6">
        <f>F51*E51*1.15</f>
        <v>218.49999999999997</v>
      </c>
      <c r="I51" s="6">
        <f>H51+G51</f>
        <v>234.45999999999998</v>
      </c>
    </row>
    <row r="52" spans="1:11" ht="15">
      <c r="A52" s="12"/>
      <c r="B52" s="13"/>
      <c r="C52" s="13"/>
      <c r="D52" s="14"/>
      <c r="E52" s="13"/>
      <c r="F52" s="5"/>
      <c r="G52" s="7"/>
      <c r="H52" s="7"/>
      <c r="I52" s="7">
        <f>SUM(I51:I51)</f>
        <v>234.45999999999998</v>
      </c>
      <c r="J52" s="8">
        <v>240</v>
      </c>
      <c r="K52" s="7">
        <f>J52-I52</f>
        <v>5.5400000000000205</v>
      </c>
    </row>
    <row r="53" spans="1:9" ht="15">
      <c r="A53" s="10" t="s">
        <v>61</v>
      </c>
      <c r="C53" s="11" t="s">
        <v>58</v>
      </c>
      <c r="D53" s="11" t="s">
        <v>44</v>
      </c>
      <c r="E53" s="3">
        <v>1</v>
      </c>
      <c r="F53" s="1">
        <f>$F$8</f>
        <v>360</v>
      </c>
      <c r="G53" s="6">
        <f>E53*F53*$F$1</f>
        <v>30.240000000000002</v>
      </c>
      <c r="H53" s="6">
        <f>F53*E53*1.15</f>
        <v>413.99999999999994</v>
      </c>
      <c r="I53" s="6">
        <f>H53+G53</f>
        <v>444.23999999999995</v>
      </c>
    </row>
    <row r="54" spans="1:11" ht="15">
      <c r="A54" s="12"/>
      <c r="B54" s="13"/>
      <c r="C54" s="13"/>
      <c r="D54" s="14"/>
      <c r="E54" s="13"/>
      <c r="F54" s="5"/>
      <c r="G54" s="7"/>
      <c r="H54" s="7"/>
      <c r="I54" s="7">
        <f>SUM(I53:I53)</f>
        <v>444.23999999999995</v>
      </c>
      <c r="J54" s="8">
        <f>450-6</f>
        <v>444</v>
      </c>
      <c r="K54" s="7">
        <f>J54-I54</f>
        <v>-0.23999999999995225</v>
      </c>
    </row>
    <row r="55" spans="1:9" ht="15">
      <c r="A55" s="11" t="s">
        <v>60</v>
      </c>
      <c r="C55" s="3" t="s">
        <v>9</v>
      </c>
      <c r="D55" s="11" t="s">
        <v>57</v>
      </c>
      <c r="E55" s="3">
        <v>1</v>
      </c>
      <c r="F55" s="1">
        <f>$F$6</f>
        <v>190</v>
      </c>
      <c r="G55" s="6">
        <f>E55*F55*$F$1</f>
        <v>15.96</v>
      </c>
      <c r="H55" s="6">
        <f>F55*E55*1.15</f>
        <v>218.49999999999997</v>
      </c>
      <c r="I55" s="6">
        <f>H55+G55</f>
        <v>234.45999999999998</v>
      </c>
    </row>
    <row r="56" spans="1:9" ht="15">
      <c r="A56" s="11" t="s">
        <v>60</v>
      </c>
      <c r="C56" s="3" t="s">
        <v>9</v>
      </c>
      <c r="D56" s="11" t="s">
        <v>54</v>
      </c>
      <c r="E56" s="3">
        <v>1</v>
      </c>
      <c r="F56" s="1">
        <f>$F$6</f>
        <v>190</v>
      </c>
      <c r="G56" s="6">
        <f>E56*F56*$F$1</f>
        <v>15.96</v>
      </c>
      <c r="H56" s="6">
        <f>F56*E56*1.15</f>
        <v>218.49999999999997</v>
      </c>
      <c r="I56" s="6">
        <f>H56+G56</f>
        <v>234.45999999999998</v>
      </c>
    </row>
    <row r="57" spans="1:11" ht="15">
      <c r="A57" s="12"/>
      <c r="B57" s="13"/>
      <c r="C57" s="13"/>
      <c r="D57" s="14"/>
      <c r="E57" s="13"/>
      <c r="F57" s="5"/>
      <c r="G57" s="7"/>
      <c r="H57" s="7"/>
      <c r="I57" s="7">
        <f>SUM(I55:I56)</f>
        <v>468.91999999999996</v>
      </c>
      <c r="J57" s="8">
        <v>470</v>
      </c>
      <c r="K57" s="7">
        <f>J57-I57</f>
        <v>1.080000000000041</v>
      </c>
    </row>
    <row r="58" spans="1:9" ht="15">
      <c r="A58" s="11" t="s">
        <v>62</v>
      </c>
      <c r="C58" s="3" t="s">
        <v>9</v>
      </c>
      <c r="D58" s="11" t="s">
        <v>59</v>
      </c>
      <c r="E58" s="3">
        <v>1</v>
      </c>
      <c r="F58" s="1">
        <f>$F$6</f>
        <v>190</v>
      </c>
      <c r="G58" s="6">
        <f>E58*F58*$F$1</f>
        <v>15.96</v>
      </c>
      <c r="H58" s="6">
        <f>F58*E58*1.15</f>
        <v>218.49999999999997</v>
      </c>
      <c r="I58" s="6">
        <f>H58+G58</f>
        <v>234.45999999999998</v>
      </c>
    </row>
    <row r="59" spans="1:11" ht="15">
      <c r="A59" s="12"/>
      <c r="B59" s="13"/>
      <c r="C59" s="13"/>
      <c r="D59" s="14"/>
      <c r="E59" s="13"/>
      <c r="F59" s="5"/>
      <c r="G59" s="7"/>
      <c r="H59" s="7"/>
      <c r="I59" s="7">
        <f>SUM(I58:I58)</f>
        <v>234.45999999999998</v>
      </c>
      <c r="J59" s="5"/>
      <c r="K59" s="7">
        <f>J59-I59</f>
        <v>-234.45999999999998</v>
      </c>
    </row>
    <row r="60" ht="15">
      <c r="G60" s="6"/>
    </row>
  </sheetData>
  <sheetProtection/>
  <autoFilter ref="A16:K17"/>
  <printOptions/>
  <pageMargins left="0.2755905511811024" right="0.2755905511811024" top="0.2362204724409449" bottom="0.4330708661417323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2010-12-06T12:35:52Z</cp:lastPrinted>
  <dcterms:created xsi:type="dcterms:W3CDTF">2010-03-17T03:08:01Z</dcterms:created>
  <dcterms:modified xsi:type="dcterms:W3CDTF">2010-12-06T13:26:45Z</dcterms:modified>
  <cp:category/>
  <cp:version/>
  <cp:contentType/>
  <cp:contentStatus/>
</cp:coreProperties>
</file>