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11сп" sheetId="1" r:id="rId1"/>
  </sheets>
  <definedNames>
    <definedName name="_xlnm._FilterDatabase" localSheetId="0" hidden="1">'11сп'!$A$2:$K$55</definedName>
  </definedNames>
  <calcPr fullCalcOnLoad="1"/>
</workbook>
</file>

<file path=xl/sharedStrings.xml><?xml version="1.0" encoding="utf-8"?>
<sst xmlns="http://schemas.openxmlformats.org/spreadsheetml/2006/main" count="107" uniqueCount="44">
  <si>
    <t>ник</t>
  </si>
  <si>
    <t>прим</t>
  </si>
  <si>
    <t>наименование</t>
  </si>
  <si>
    <t>кол-во</t>
  </si>
  <si>
    <t>оплата</t>
  </si>
  <si>
    <t>цена без орга</t>
  </si>
  <si>
    <t>цвет</t>
  </si>
  <si>
    <t>сумма с орг и транспортными</t>
  </si>
  <si>
    <t>коэф трансп расходов на 1рубль</t>
  </si>
  <si>
    <t>эрудит</t>
  </si>
  <si>
    <t>черные фишки</t>
  </si>
  <si>
    <t>собирайка</t>
  </si>
  <si>
    <t>дружные буквы</t>
  </si>
  <si>
    <t>кубус</t>
  </si>
  <si>
    <t>желтые фишки</t>
  </si>
  <si>
    <t>морской бой</t>
  </si>
  <si>
    <t>ЕкатеринаV</t>
  </si>
  <si>
    <t>40 элементов</t>
  </si>
  <si>
    <t>радужная мозаика</t>
  </si>
  <si>
    <t>космический бой</t>
  </si>
  <si>
    <t>самоцветики</t>
  </si>
  <si>
    <t>синие</t>
  </si>
  <si>
    <r>
      <t>Osk@</t>
    </r>
    <r>
      <rPr>
        <sz val="8.5"/>
        <color indexed="8"/>
        <rFont val="Verdana"/>
        <family val="2"/>
      </rPr>
      <t xml:space="preserve"> </t>
    </r>
  </si>
  <si>
    <t>murzik</t>
  </si>
  <si>
    <t>галя-киря</t>
  </si>
  <si>
    <t>170 элементов</t>
  </si>
  <si>
    <t>250 элементов</t>
  </si>
  <si>
    <t>Ириsка</t>
  </si>
  <si>
    <t>подарочное</t>
  </si>
  <si>
    <t>НатаС</t>
  </si>
  <si>
    <r>
      <t>@нютик</t>
    </r>
    <r>
      <rPr>
        <sz val="8.5"/>
        <color indexed="8"/>
        <rFont val="Verdana"/>
        <family val="2"/>
      </rPr>
      <t xml:space="preserve"> </t>
    </r>
  </si>
  <si>
    <t>красные</t>
  </si>
  <si>
    <r>
      <t>Alyonka</t>
    </r>
    <r>
      <rPr>
        <sz val="8.5"/>
        <color indexed="8"/>
        <rFont val="Verdana"/>
        <family val="2"/>
      </rPr>
      <t xml:space="preserve"> </t>
    </r>
  </si>
  <si>
    <t>zvezdochka2010</t>
  </si>
  <si>
    <t>ПРИСТРОЙ</t>
  </si>
  <si>
    <t>зеленые</t>
  </si>
  <si>
    <t>неоновые цвета</t>
  </si>
  <si>
    <t>ТР</t>
  </si>
  <si>
    <t>сумма без орг</t>
  </si>
  <si>
    <t>Fijore</t>
  </si>
  <si>
    <t>АннаС</t>
  </si>
  <si>
    <t>аленаилья</t>
  </si>
  <si>
    <t>Элен и ребята</t>
  </si>
  <si>
    <t>ОленькаС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</si>
</sst>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Verdana"/>
      <family val="2"/>
    </font>
    <font>
      <sz val="9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.5"/>
      <color rgb="FF000000"/>
      <name val="Verdana"/>
      <family val="2"/>
    </font>
    <font>
      <sz val="9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0" fontId="4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38" fillId="0" borderId="10" xfId="0" applyFont="1" applyBorder="1" applyAlignment="1">
      <alignment/>
    </xf>
    <xf numFmtId="0" fontId="41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1" sqref="I1"/>
    </sheetView>
  </sheetViews>
  <sheetFormatPr defaultColWidth="9.140625" defaultRowHeight="15"/>
  <cols>
    <col min="1" max="1" width="18.7109375" style="1" customWidth="1"/>
    <col min="2" max="2" width="3.57421875" style="0" customWidth="1"/>
    <col min="3" max="3" width="12.28125" style="0" customWidth="1"/>
    <col min="4" max="4" width="14.00390625" style="0" customWidth="1"/>
    <col min="5" max="5" width="6.8515625" style="1" customWidth="1"/>
    <col min="6" max="6" width="5.57421875" style="0" customWidth="1"/>
    <col min="7" max="7" width="6.7109375" style="0" customWidth="1"/>
    <col min="8" max="8" width="8.7109375" style="0" customWidth="1"/>
    <col min="9" max="9" width="8.28125" style="0" customWidth="1"/>
    <col min="10" max="10" width="5.140625" style="0" customWidth="1"/>
    <col min="11" max="11" width="7.57421875" style="2" customWidth="1"/>
  </cols>
  <sheetData>
    <row r="1" spans="1:9" ht="15">
      <c r="A1" s="12"/>
      <c r="B1" s="1" t="s">
        <v>8</v>
      </c>
      <c r="D1" s="1"/>
      <c r="E1" s="12">
        <v>0.042</v>
      </c>
      <c r="F1" s="1"/>
      <c r="G1" s="4"/>
      <c r="H1" s="4"/>
      <c r="I1" s="1">
        <f>641.48/15404</f>
        <v>0.04164372890158401</v>
      </c>
    </row>
    <row r="2" spans="1:10" ht="15">
      <c r="A2" s="1" t="s">
        <v>0</v>
      </c>
      <c r="B2" t="s">
        <v>1</v>
      </c>
      <c r="C2" t="s">
        <v>2</v>
      </c>
      <c r="D2" t="s">
        <v>6</v>
      </c>
      <c r="E2" s="1" t="s">
        <v>3</v>
      </c>
      <c r="F2" t="s">
        <v>5</v>
      </c>
      <c r="G2" s="2" t="s">
        <v>37</v>
      </c>
      <c r="H2" s="2" t="s">
        <v>38</v>
      </c>
      <c r="I2" s="3" t="s">
        <v>7</v>
      </c>
      <c r="J2" t="s">
        <v>4</v>
      </c>
    </row>
    <row r="3" spans="1:9" ht="15">
      <c r="A3" s="5" t="s">
        <v>30</v>
      </c>
      <c r="C3" t="s">
        <v>9</v>
      </c>
      <c r="D3" t="s">
        <v>14</v>
      </c>
      <c r="E3" s="1">
        <v>1</v>
      </c>
      <c r="F3">
        <v>218</v>
      </c>
      <c r="G3" s="2">
        <f>E3*F3*$E$1</f>
        <v>9.156</v>
      </c>
      <c r="H3" s="3">
        <f>E3*F3</f>
        <v>218</v>
      </c>
      <c r="I3" s="2">
        <f>H3*1.15+G3</f>
        <v>259.856</v>
      </c>
    </row>
    <row r="4" spans="1:9" ht="15">
      <c r="A4" s="5" t="s">
        <v>30</v>
      </c>
      <c r="C4" t="s">
        <v>9</v>
      </c>
      <c r="D4" t="s">
        <v>12</v>
      </c>
      <c r="E4" s="1">
        <v>1</v>
      </c>
      <c r="F4">
        <v>321</v>
      </c>
      <c r="G4" s="2">
        <f>E4*F4*$E$1</f>
        <v>13.482000000000001</v>
      </c>
      <c r="H4" s="3">
        <f>E4*F4</f>
        <v>321</v>
      </c>
      <c r="I4" s="2">
        <f>H4*1.15+G4</f>
        <v>382.632</v>
      </c>
    </row>
    <row r="5" spans="1:9" ht="15">
      <c r="A5" s="5" t="s">
        <v>30</v>
      </c>
      <c r="C5" t="s">
        <v>20</v>
      </c>
      <c r="D5" t="s">
        <v>31</v>
      </c>
      <c r="E5" s="1">
        <v>1</v>
      </c>
      <c r="F5">
        <v>127</v>
      </c>
      <c r="G5" s="2">
        <f>E5*F5*$E$1</f>
        <v>5.3340000000000005</v>
      </c>
      <c r="H5" s="3">
        <f>E5*F5</f>
        <v>127</v>
      </c>
      <c r="I5" s="2">
        <f>H5*1.15+G5</f>
        <v>151.384</v>
      </c>
    </row>
    <row r="6" spans="1:11" ht="15">
      <c r="A6" s="14"/>
      <c r="B6" s="8"/>
      <c r="C6" s="8"/>
      <c r="D6" s="8"/>
      <c r="E6" s="9"/>
      <c r="F6" s="8"/>
      <c r="G6" s="10"/>
      <c r="H6" s="11"/>
      <c r="I6" s="10">
        <f>SUM(I3:I5)</f>
        <v>793.8720000000001</v>
      </c>
      <c r="J6" s="13">
        <v>806</v>
      </c>
      <c r="K6" s="10">
        <f>J6-I6</f>
        <v>12.127999999999929</v>
      </c>
    </row>
    <row r="7" spans="1:9" ht="15">
      <c r="A7" s="5" t="s">
        <v>32</v>
      </c>
      <c r="C7" t="s">
        <v>9</v>
      </c>
      <c r="D7" t="s">
        <v>12</v>
      </c>
      <c r="E7" s="1">
        <v>1</v>
      </c>
      <c r="F7">
        <v>321</v>
      </c>
      <c r="G7" s="2">
        <f>E7*F7*$E$1</f>
        <v>13.482000000000001</v>
      </c>
      <c r="H7" s="3">
        <f>E7*F7</f>
        <v>321</v>
      </c>
      <c r="I7" s="2">
        <f>H7*1.15+G7</f>
        <v>382.632</v>
      </c>
    </row>
    <row r="8" spans="1:11" ht="15">
      <c r="A8" s="14"/>
      <c r="B8" s="8"/>
      <c r="C8" s="8"/>
      <c r="D8" s="8"/>
      <c r="E8" s="9"/>
      <c r="F8" s="8"/>
      <c r="G8" s="10"/>
      <c r="H8" s="11"/>
      <c r="I8" s="10">
        <f>SUM(I7:I7)</f>
        <v>382.632</v>
      </c>
      <c r="J8" s="13">
        <v>400</v>
      </c>
      <c r="K8" s="10">
        <f>J8-I8</f>
        <v>17.367999999999995</v>
      </c>
    </row>
    <row r="9" spans="1:9" ht="15">
      <c r="A9" s="6" t="s">
        <v>39</v>
      </c>
      <c r="C9" t="s">
        <v>20</v>
      </c>
      <c r="D9" t="s">
        <v>21</v>
      </c>
      <c r="E9" s="1">
        <v>1</v>
      </c>
      <c r="F9">
        <v>127</v>
      </c>
      <c r="G9" s="2">
        <f>E9*F9*$E$1</f>
        <v>5.3340000000000005</v>
      </c>
      <c r="H9" s="3">
        <f>E9*F9</f>
        <v>127</v>
      </c>
      <c r="I9" s="2">
        <f>H9*1.15+G9</f>
        <v>151.384</v>
      </c>
    </row>
    <row r="10" spans="1:9" ht="15">
      <c r="A10" s="6" t="s">
        <v>39</v>
      </c>
      <c r="C10" t="s">
        <v>18</v>
      </c>
      <c r="E10" s="1">
        <v>1</v>
      </c>
      <c r="F10">
        <v>126</v>
      </c>
      <c r="G10" s="2">
        <f>E10*F10*$E$1</f>
        <v>5.292000000000001</v>
      </c>
      <c r="H10" s="3">
        <f>E10*F10</f>
        <v>126</v>
      </c>
      <c r="I10" s="2">
        <f>H10*1.15+G10</f>
        <v>150.19199999999998</v>
      </c>
    </row>
    <row r="11" spans="1:11" ht="15">
      <c r="A11" s="14"/>
      <c r="B11" s="8"/>
      <c r="C11" s="8"/>
      <c r="D11" s="8"/>
      <c r="E11" s="9"/>
      <c r="F11" s="8"/>
      <c r="G11" s="10"/>
      <c r="H11" s="11"/>
      <c r="I11" s="10">
        <f>SUM(I9:I10)</f>
        <v>301.57599999999996</v>
      </c>
      <c r="J11" s="13">
        <v>250</v>
      </c>
      <c r="K11" s="10">
        <f>J11-I11</f>
        <v>-51.575999999999965</v>
      </c>
    </row>
    <row r="12" spans="1:9" ht="15">
      <c r="A12" s="5" t="s">
        <v>23</v>
      </c>
      <c r="C12" t="s">
        <v>15</v>
      </c>
      <c r="E12" s="1">
        <v>1</v>
      </c>
      <c r="F12">
        <v>242</v>
      </c>
      <c r="G12" s="2">
        <f>E12*F12*$E$1</f>
        <v>10.164000000000001</v>
      </c>
      <c r="H12" s="3">
        <f>E12*F12</f>
        <v>242</v>
      </c>
      <c r="I12" s="2">
        <f>H12*1.15+G12</f>
        <v>288.46399999999994</v>
      </c>
    </row>
    <row r="13" spans="1:11" ht="15">
      <c r="A13" s="14"/>
      <c r="B13" s="8"/>
      <c r="C13" s="8"/>
      <c r="D13" s="8"/>
      <c r="E13" s="9"/>
      <c r="F13" s="8"/>
      <c r="G13" s="10"/>
      <c r="H13" s="11"/>
      <c r="I13" s="10">
        <f>SUM(I12:I12)</f>
        <v>288.46399999999994</v>
      </c>
      <c r="J13" s="13">
        <v>291</v>
      </c>
      <c r="K13" s="10">
        <f>J13-I13</f>
        <v>2.536000000000058</v>
      </c>
    </row>
    <row r="14" spans="1:9" ht="15">
      <c r="A14" s="5" t="s">
        <v>22</v>
      </c>
      <c r="C14" t="s">
        <v>15</v>
      </c>
      <c r="E14" s="1">
        <v>2</v>
      </c>
      <c r="F14">
        <v>242</v>
      </c>
      <c r="G14" s="2">
        <f>E14*F14*$E$1</f>
        <v>20.328000000000003</v>
      </c>
      <c r="H14" s="3">
        <f>E14*F14</f>
        <v>484</v>
      </c>
      <c r="I14" s="2">
        <f>H14*1.15+G14</f>
        <v>576.9279999999999</v>
      </c>
    </row>
    <row r="15" spans="1:9" ht="15">
      <c r="A15" s="5" t="s">
        <v>22</v>
      </c>
      <c r="C15" t="s">
        <v>19</v>
      </c>
      <c r="E15" s="1">
        <v>1</v>
      </c>
      <c r="F15">
        <v>242</v>
      </c>
      <c r="G15" s="2">
        <f>E15*F15*$E$1</f>
        <v>10.164000000000001</v>
      </c>
      <c r="H15" s="3">
        <f>E15*F15</f>
        <v>242</v>
      </c>
      <c r="I15" s="2">
        <f>H15*1.15+G15</f>
        <v>288.46399999999994</v>
      </c>
    </row>
    <row r="16" spans="1:11" ht="15">
      <c r="A16" s="14"/>
      <c r="B16" s="8"/>
      <c r="C16" s="8"/>
      <c r="D16" s="8"/>
      <c r="E16" s="9"/>
      <c r="F16" s="8"/>
      <c r="G16" s="10"/>
      <c r="H16" s="11"/>
      <c r="I16" s="10">
        <f>SUM(I14:I15)</f>
        <v>865.3919999999998</v>
      </c>
      <c r="J16" s="13">
        <v>880</v>
      </c>
      <c r="K16" s="10">
        <f>J16-I16</f>
        <v>14.608000000000175</v>
      </c>
    </row>
    <row r="17" spans="1:9" ht="15">
      <c r="A17" s="5" t="s">
        <v>33</v>
      </c>
      <c r="C17" t="s">
        <v>20</v>
      </c>
      <c r="D17" t="s">
        <v>26</v>
      </c>
      <c r="E17" s="1">
        <v>1</v>
      </c>
      <c r="F17">
        <v>342</v>
      </c>
      <c r="G17" s="2">
        <f>E17*F17*$E$1</f>
        <v>14.364</v>
      </c>
      <c r="H17" s="3">
        <f>E17*F17</f>
        <v>342</v>
      </c>
      <c r="I17" s="2">
        <f>H17*1.15+G17</f>
        <v>407.66399999999993</v>
      </c>
    </row>
    <row r="18" spans="1:9" ht="15">
      <c r="A18" s="5" t="s">
        <v>33</v>
      </c>
      <c r="C18" t="s">
        <v>9</v>
      </c>
      <c r="D18" t="s">
        <v>28</v>
      </c>
      <c r="E18" s="1">
        <v>1</v>
      </c>
      <c r="F18">
        <v>358</v>
      </c>
      <c r="G18" s="2">
        <f>E18*F18*$E$1</f>
        <v>15.036000000000001</v>
      </c>
      <c r="H18" s="3">
        <f>E18*F18</f>
        <v>358</v>
      </c>
      <c r="I18" s="2">
        <f>H18*1.15+G18</f>
        <v>426.736</v>
      </c>
    </row>
    <row r="19" spans="1:9" ht="15">
      <c r="A19" s="5" t="s">
        <v>33</v>
      </c>
      <c r="C19" t="s">
        <v>9</v>
      </c>
      <c r="D19" t="s">
        <v>12</v>
      </c>
      <c r="E19" s="1">
        <v>1</v>
      </c>
      <c r="F19">
        <v>321</v>
      </c>
      <c r="G19" s="2">
        <f>E19*F19*$E$1</f>
        <v>13.482000000000001</v>
      </c>
      <c r="H19" s="3">
        <f>E19*F19</f>
        <v>321</v>
      </c>
      <c r="I19" s="2">
        <f>H19*1.15+G19</f>
        <v>382.632</v>
      </c>
    </row>
    <row r="20" spans="1:9" ht="15">
      <c r="A20" s="5" t="s">
        <v>33</v>
      </c>
      <c r="C20" t="s">
        <v>15</v>
      </c>
      <c r="E20" s="1">
        <v>1</v>
      </c>
      <c r="F20">
        <v>242</v>
      </c>
      <c r="G20" s="2">
        <f>E20*F20*$E$1</f>
        <v>10.164000000000001</v>
      </c>
      <c r="H20" s="3">
        <f>E20*F20</f>
        <v>242</v>
      </c>
      <c r="I20" s="2">
        <f>H20*1.15+G20</f>
        <v>288.46399999999994</v>
      </c>
    </row>
    <row r="21" spans="1:11" ht="15">
      <c r="A21" s="14"/>
      <c r="B21" s="8"/>
      <c r="C21" s="8"/>
      <c r="D21" s="8"/>
      <c r="E21" s="9"/>
      <c r="F21" s="8"/>
      <c r="G21" s="10"/>
      <c r="H21" s="11"/>
      <c r="I21" s="10">
        <f>SUM(I17:I20)</f>
        <v>1505.4959999999999</v>
      </c>
      <c r="J21" s="13">
        <v>1550</v>
      </c>
      <c r="K21" s="10">
        <f>J21-I21</f>
        <v>44.50400000000013</v>
      </c>
    </row>
    <row r="22" spans="1:9" ht="15">
      <c r="A22" s="5" t="s">
        <v>24</v>
      </c>
      <c r="C22" t="s">
        <v>13</v>
      </c>
      <c r="D22" t="s">
        <v>17</v>
      </c>
      <c r="E22" s="1">
        <v>27</v>
      </c>
      <c r="F22">
        <v>182</v>
      </c>
      <c r="G22" s="2">
        <f>E22*F22*$E$1</f>
        <v>206.388</v>
      </c>
      <c r="H22" s="3">
        <f>E22*F22</f>
        <v>4914</v>
      </c>
      <c r="I22" s="2">
        <f>H22*1.1+G22</f>
        <v>5611.7880000000005</v>
      </c>
    </row>
    <row r="23" spans="1:9" ht="15">
      <c r="A23" s="5" t="s">
        <v>24</v>
      </c>
      <c r="C23" t="s">
        <v>13</v>
      </c>
      <c r="D23" t="s">
        <v>25</v>
      </c>
      <c r="E23" s="1">
        <v>3</v>
      </c>
      <c r="F23">
        <v>432</v>
      </c>
      <c r="G23" s="2">
        <f>E23*F23*$E$1</f>
        <v>54.432</v>
      </c>
      <c r="H23" s="3">
        <f>E23*F23</f>
        <v>1296</v>
      </c>
      <c r="I23" s="2">
        <f>H23*1.1+G23</f>
        <v>1480.0320000000002</v>
      </c>
    </row>
    <row r="24" spans="1:9" ht="15">
      <c r="A24" s="5" t="s">
        <v>24</v>
      </c>
      <c r="C24" t="s">
        <v>18</v>
      </c>
      <c r="E24" s="1">
        <v>2</v>
      </c>
      <c r="F24">
        <v>126</v>
      </c>
      <c r="G24" s="2">
        <f>E24*F24*$E$1</f>
        <v>10.584000000000001</v>
      </c>
      <c r="H24" s="3">
        <f>E24*F24</f>
        <v>252</v>
      </c>
      <c r="I24" s="2">
        <f>H24*1.1+G24</f>
        <v>287.78400000000005</v>
      </c>
    </row>
    <row r="25" spans="1:9" ht="15">
      <c r="A25" s="5" t="s">
        <v>24</v>
      </c>
      <c r="C25" t="s">
        <v>15</v>
      </c>
      <c r="E25" s="1">
        <v>2</v>
      </c>
      <c r="F25">
        <v>242</v>
      </c>
      <c r="G25" s="2">
        <f>E25*F25*$E$1</f>
        <v>20.328000000000003</v>
      </c>
      <c r="H25" s="3">
        <f>E25*F25</f>
        <v>484</v>
      </c>
      <c r="I25" s="2">
        <f>H25*1.1+G25</f>
        <v>552.7280000000001</v>
      </c>
    </row>
    <row r="26" spans="1:9" ht="15">
      <c r="A26" s="5" t="s">
        <v>24</v>
      </c>
      <c r="C26" t="s">
        <v>20</v>
      </c>
      <c r="D26" t="s">
        <v>26</v>
      </c>
      <c r="E26" s="1">
        <v>1</v>
      </c>
      <c r="F26">
        <v>342</v>
      </c>
      <c r="G26" s="2">
        <f>E26*F26*$E$1</f>
        <v>14.364</v>
      </c>
      <c r="H26" s="3">
        <f>E26*F26</f>
        <v>342</v>
      </c>
      <c r="I26" s="2">
        <f>H26*1.1+G26</f>
        <v>390.564</v>
      </c>
    </row>
    <row r="27" spans="1:11" ht="15">
      <c r="A27" s="14"/>
      <c r="B27" s="8"/>
      <c r="C27" s="8"/>
      <c r="D27" s="8"/>
      <c r="E27" s="9"/>
      <c r="F27" s="8"/>
      <c r="G27" s="10"/>
      <c r="H27" s="11"/>
      <c r="I27" s="10">
        <f>SUM(I22:I26)</f>
        <v>8322.896</v>
      </c>
      <c r="J27" s="13">
        <v>8500</v>
      </c>
      <c r="K27" s="10">
        <f>J27-I27</f>
        <v>177.10399999999936</v>
      </c>
    </row>
    <row r="28" spans="1:9" ht="15">
      <c r="A28" s="5" t="s">
        <v>16</v>
      </c>
      <c r="C28" t="s">
        <v>20</v>
      </c>
      <c r="D28" t="s">
        <v>21</v>
      </c>
      <c r="E28" s="1">
        <v>1</v>
      </c>
      <c r="F28">
        <v>127</v>
      </c>
      <c r="G28" s="2">
        <f>E28*F28*$E$1</f>
        <v>5.3340000000000005</v>
      </c>
      <c r="H28" s="3">
        <f>E28*F28</f>
        <v>127</v>
      </c>
      <c r="I28" s="2">
        <f>H28*1.15+G28</f>
        <v>151.384</v>
      </c>
    </row>
    <row r="29" spans="1:9" ht="15">
      <c r="A29" s="5" t="s">
        <v>16</v>
      </c>
      <c r="C29" t="s">
        <v>13</v>
      </c>
      <c r="D29" t="s">
        <v>25</v>
      </c>
      <c r="E29" s="1">
        <v>1</v>
      </c>
      <c r="F29">
        <v>432</v>
      </c>
      <c r="G29" s="2">
        <f>E29*F29*$E$1</f>
        <v>18.144000000000002</v>
      </c>
      <c r="H29" s="3">
        <f>E29*F29</f>
        <v>432</v>
      </c>
      <c r="I29" s="2">
        <f>H29*1.15+G29</f>
        <v>514.944</v>
      </c>
    </row>
    <row r="30" spans="1:11" ht="15">
      <c r="A30" s="14"/>
      <c r="B30" s="8"/>
      <c r="C30" s="8"/>
      <c r="D30" s="8"/>
      <c r="E30" s="9"/>
      <c r="F30" s="8"/>
      <c r="G30" s="10"/>
      <c r="H30" s="11"/>
      <c r="I30" s="10">
        <f>SUM(I28:I29)</f>
        <v>666.328</v>
      </c>
      <c r="J30" s="13">
        <v>680</v>
      </c>
      <c r="K30" s="10">
        <f>J30-I30</f>
        <v>13.672000000000025</v>
      </c>
    </row>
    <row r="31" spans="1:9" ht="15">
      <c r="A31" s="5" t="s">
        <v>27</v>
      </c>
      <c r="C31" t="s">
        <v>9</v>
      </c>
      <c r="D31" t="s">
        <v>28</v>
      </c>
      <c r="E31" s="1">
        <v>1</v>
      </c>
      <c r="F31">
        <v>358</v>
      </c>
      <c r="G31" s="2">
        <f>E31*F31*$E$1</f>
        <v>15.036000000000001</v>
      </c>
      <c r="H31" s="3">
        <f>E31*F31</f>
        <v>358</v>
      </c>
      <c r="I31" s="2">
        <f>H31*1.15+G31</f>
        <v>426.736</v>
      </c>
    </row>
    <row r="32" spans="1:11" ht="15">
      <c r="A32" s="14"/>
      <c r="B32" s="8"/>
      <c r="C32" s="8"/>
      <c r="D32" s="8"/>
      <c r="E32" s="9"/>
      <c r="F32" s="8"/>
      <c r="G32" s="10"/>
      <c r="H32" s="11"/>
      <c r="I32" s="10">
        <f>SUM(I31:I31)</f>
        <v>426.736</v>
      </c>
      <c r="J32" s="13">
        <v>450</v>
      </c>
      <c r="K32" s="10">
        <f>J32-I32</f>
        <v>23.26400000000001</v>
      </c>
    </row>
    <row r="33" spans="1:9" ht="15">
      <c r="A33" s="5" t="s">
        <v>29</v>
      </c>
      <c r="C33" t="s">
        <v>18</v>
      </c>
      <c r="E33" s="1">
        <v>1</v>
      </c>
      <c r="F33">
        <v>126</v>
      </c>
      <c r="G33" s="2">
        <f>E33*F33*$E$1</f>
        <v>5.292000000000001</v>
      </c>
      <c r="H33" s="3">
        <f>E33*F33</f>
        <v>126</v>
      </c>
      <c r="I33" s="2">
        <f>H33*1.15+G33</f>
        <v>150.19199999999998</v>
      </c>
    </row>
    <row r="34" spans="1:9" ht="15">
      <c r="A34" s="5" t="s">
        <v>29</v>
      </c>
      <c r="C34" t="s">
        <v>20</v>
      </c>
      <c r="D34" t="s">
        <v>31</v>
      </c>
      <c r="E34" s="1">
        <v>1</v>
      </c>
      <c r="F34">
        <v>127</v>
      </c>
      <c r="G34" s="2">
        <f>E34*F34*$E$1</f>
        <v>5.3340000000000005</v>
      </c>
      <c r="H34" s="3">
        <f>E34*F34</f>
        <v>127</v>
      </c>
      <c r="I34" s="2">
        <f>H34*1.15+G34</f>
        <v>151.384</v>
      </c>
    </row>
    <row r="35" spans="1:11" ht="15">
      <c r="A35" s="14"/>
      <c r="B35" s="8"/>
      <c r="C35" s="8"/>
      <c r="D35" s="8"/>
      <c r="E35" s="9"/>
      <c r="F35" s="8"/>
      <c r="G35" s="10"/>
      <c r="H35" s="11"/>
      <c r="I35" s="10">
        <f>SUM(I33:I34)</f>
        <v>301.57599999999996</v>
      </c>
      <c r="J35" s="13">
        <v>304</v>
      </c>
      <c r="K35" s="10">
        <f>J35-I35</f>
        <v>2.424000000000035</v>
      </c>
    </row>
    <row r="36" spans="1:9" ht="15">
      <c r="A36" s="6" t="s">
        <v>34</v>
      </c>
      <c r="C36" t="s">
        <v>9</v>
      </c>
      <c r="D36" t="s">
        <v>14</v>
      </c>
      <c r="E36" s="1">
        <v>1</v>
      </c>
      <c r="F36">
        <v>218</v>
      </c>
      <c r="G36" s="2">
        <f>E36*F36*$E$1</f>
        <v>9.156</v>
      </c>
      <c r="H36" s="3">
        <f>E36*F36</f>
        <v>218</v>
      </c>
      <c r="I36" s="2">
        <f>H36*1.15+G36</f>
        <v>259.856</v>
      </c>
    </row>
    <row r="37" spans="1:9" ht="15">
      <c r="A37" s="6" t="s">
        <v>34</v>
      </c>
      <c r="C37" t="s">
        <v>20</v>
      </c>
      <c r="D37" t="s">
        <v>31</v>
      </c>
      <c r="E37" s="1">
        <v>2</v>
      </c>
      <c r="F37">
        <v>127</v>
      </c>
      <c r="G37" s="2">
        <f>E37*F37*$E$1</f>
        <v>10.668000000000001</v>
      </c>
      <c r="H37" s="3">
        <f>E37*F37</f>
        <v>254</v>
      </c>
      <c r="I37" s="2">
        <f>H37*1.15+G37</f>
        <v>302.768</v>
      </c>
    </row>
    <row r="38" spans="1:9" ht="15">
      <c r="A38" s="6" t="s">
        <v>34</v>
      </c>
      <c r="C38" t="s">
        <v>20</v>
      </c>
      <c r="D38" t="s">
        <v>35</v>
      </c>
      <c r="E38" s="1">
        <v>5</v>
      </c>
      <c r="F38">
        <v>127</v>
      </c>
      <c r="G38" s="2">
        <f>E38*F38*$E$1</f>
        <v>26.67</v>
      </c>
      <c r="H38" s="3">
        <f>E38*F38</f>
        <v>635</v>
      </c>
      <c r="I38" s="2">
        <f>H38*1.15+G38</f>
        <v>756.92</v>
      </c>
    </row>
    <row r="39" spans="1:9" ht="15">
      <c r="A39" s="6" t="s">
        <v>34</v>
      </c>
      <c r="C39" t="s">
        <v>13</v>
      </c>
      <c r="D39" t="s">
        <v>17</v>
      </c>
      <c r="E39" s="1">
        <v>3</v>
      </c>
      <c r="F39">
        <v>182</v>
      </c>
      <c r="G39" s="2">
        <f>E39*F39*$E$1</f>
        <v>22.932000000000002</v>
      </c>
      <c r="H39" s="3">
        <f>E39*F39</f>
        <v>546</v>
      </c>
      <c r="I39" s="2">
        <f>H39*1.15+G39</f>
        <v>650.832</v>
      </c>
    </row>
    <row r="40" spans="1:11" ht="15">
      <c r="A40" s="7"/>
      <c r="B40" s="8"/>
      <c r="C40" s="8"/>
      <c r="D40" s="8"/>
      <c r="E40" s="9"/>
      <c r="F40" s="8"/>
      <c r="G40" s="10"/>
      <c r="H40" s="11"/>
      <c r="I40" s="10">
        <f>SUM(I36:I39)</f>
        <v>1970.3759999999997</v>
      </c>
      <c r="J40" s="8">
        <v>1970</v>
      </c>
      <c r="K40" s="10">
        <f>J40-I40</f>
        <v>-0.375999999999749</v>
      </c>
    </row>
    <row r="41" spans="1:9" ht="15">
      <c r="A41" s="6" t="s">
        <v>41</v>
      </c>
      <c r="C41" t="s">
        <v>20</v>
      </c>
      <c r="D41" t="s">
        <v>31</v>
      </c>
      <c r="E41" s="1">
        <v>1</v>
      </c>
      <c r="F41">
        <v>127</v>
      </c>
      <c r="G41" s="2">
        <f>E41*F41*$E$1</f>
        <v>5.3340000000000005</v>
      </c>
      <c r="H41" s="3">
        <f>E41*F41</f>
        <v>127</v>
      </c>
      <c r="I41" s="2">
        <f>H41*1.15+G41</f>
        <v>151.384</v>
      </c>
    </row>
    <row r="42" spans="1:9" ht="15">
      <c r="A42" s="6" t="s">
        <v>41</v>
      </c>
      <c r="C42" t="s">
        <v>20</v>
      </c>
      <c r="D42" t="s">
        <v>21</v>
      </c>
      <c r="E42" s="1">
        <v>1</v>
      </c>
      <c r="F42">
        <v>127</v>
      </c>
      <c r="G42" s="2">
        <f>E42*F42*$E$1</f>
        <v>5.3340000000000005</v>
      </c>
      <c r="H42" s="3">
        <f>E42*F42</f>
        <v>127</v>
      </c>
      <c r="I42" s="2">
        <f>H42*1.15+G42</f>
        <v>151.384</v>
      </c>
    </row>
    <row r="43" spans="1:11" ht="15">
      <c r="A43" s="14"/>
      <c r="B43" s="8"/>
      <c r="C43" s="8"/>
      <c r="D43" s="8"/>
      <c r="E43" s="9"/>
      <c r="F43" s="8"/>
      <c r="G43" s="10"/>
      <c r="H43" s="11"/>
      <c r="I43" s="10">
        <f>SUM(I41:I42)</f>
        <v>302.768</v>
      </c>
      <c r="J43" s="13">
        <v>310</v>
      </c>
      <c r="K43" s="10">
        <f>J43-I43</f>
        <v>7.232000000000028</v>
      </c>
    </row>
    <row r="44" spans="1:9" ht="15">
      <c r="A44" t="s">
        <v>40</v>
      </c>
      <c r="C44" t="s">
        <v>18</v>
      </c>
      <c r="E44" s="1">
        <v>1</v>
      </c>
      <c r="F44">
        <v>126</v>
      </c>
      <c r="G44" s="2">
        <f>E44*F44*$E$1</f>
        <v>5.292000000000001</v>
      </c>
      <c r="H44" s="3">
        <f>E44*F44</f>
        <v>126</v>
      </c>
      <c r="I44" s="2">
        <f>H44*1.15+G44</f>
        <v>150.19199999999998</v>
      </c>
    </row>
    <row r="45" spans="1:11" ht="15">
      <c r="A45" s="14"/>
      <c r="B45" s="8"/>
      <c r="C45" s="8"/>
      <c r="D45" s="8"/>
      <c r="E45" s="9"/>
      <c r="F45" s="8"/>
      <c r="G45" s="10"/>
      <c r="H45" s="11"/>
      <c r="I45" s="10">
        <f>SUM(I44:I44)</f>
        <v>150.19199999999998</v>
      </c>
      <c r="J45" s="13">
        <v>160</v>
      </c>
      <c r="K45" s="10">
        <f>J45-I45</f>
        <v>9.808000000000021</v>
      </c>
    </row>
    <row r="46" spans="1:9" ht="15">
      <c r="A46" s="6" t="s">
        <v>42</v>
      </c>
      <c r="C46" t="s">
        <v>11</v>
      </c>
      <c r="D46" t="s">
        <v>36</v>
      </c>
      <c r="E46" s="1">
        <v>1</v>
      </c>
      <c r="F46">
        <v>165</v>
      </c>
      <c r="G46" s="2">
        <f>E46*F46*$E$1</f>
        <v>6.930000000000001</v>
      </c>
      <c r="H46" s="3">
        <f>E46*F46</f>
        <v>165</v>
      </c>
      <c r="I46" s="2">
        <f>H46*1.15+G46</f>
        <v>196.67999999999998</v>
      </c>
    </row>
    <row r="47" spans="1:9" ht="15">
      <c r="A47" s="6" t="s">
        <v>42</v>
      </c>
      <c r="C47" t="s">
        <v>15</v>
      </c>
      <c r="E47" s="1">
        <v>1</v>
      </c>
      <c r="F47">
        <v>242</v>
      </c>
      <c r="G47" s="2">
        <f>E47*F47*$E$1</f>
        <v>10.164000000000001</v>
      </c>
      <c r="H47" s="3">
        <f>E47*F47</f>
        <v>242</v>
      </c>
      <c r="I47" s="2">
        <f>H47*1.15+G47</f>
        <v>288.46399999999994</v>
      </c>
    </row>
    <row r="48" spans="1:11" ht="15">
      <c r="A48" s="14"/>
      <c r="B48" s="8"/>
      <c r="C48" s="8"/>
      <c r="D48" s="8"/>
      <c r="E48" s="9"/>
      <c r="F48" s="8"/>
      <c r="G48" s="10"/>
      <c r="H48" s="11"/>
      <c r="I48" s="10">
        <f>SUM(I46:I47)</f>
        <v>485.1439999999999</v>
      </c>
      <c r="J48" s="13">
        <v>489</v>
      </c>
      <c r="K48" s="10">
        <f>J48-I48</f>
        <v>3.8560000000001082</v>
      </c>
    </row>
    <row r="49" spans="1:9" ht="15">
      <c r="A49" s="6" t="s">
        <v>43</v>
      </c>
      <c r="C49" t="s">
        <v>9</v>
      </c>
      <c r="D49" t="s">
        <v>10</v>
      </c>
      <c r="E49" s="1">
        <v>1</v>
      </c>
      <c r="F49">
        <v>218</v>
      </c>
      <c r="G49" s="2">
        <f>E49*F49*$E$1</f>
        <v>9.156</v>
      </c>
      <c r="H49" s="3">
        <f>E49*F49</f>
        <v>218</v>
      </c>
      <c r="I49" s="2">
        <f>H49*1.15+G49</f>
        <v>259.856</v>
      </c>
    </row>
    <row r="50" spans="1:9" ht="15">
      <c r="A50" s="6" t="s">
        <v>43</v>
      </c>
      <c r="C50" t="s">
        <v>9</v>
      </c>
      <c r="D50" t="s">
        <v>21</v>
      </c>
      <c r="E50" s="1">
        <v>1</v>
      </c>
      <c r="F50">
        <v>218</v>
      </c>
      <c r="G50" s="2">
        <f>E50*F50*$E$1</f>
        <v>9.156</v>
      </c>
      <c r="H50" s="3">
        <f>E50*F50</f>
        <v>218</v>
      </c>
      <c r="I50" s="2">
        <f>H50*1.15+G50</f>
        <v>259.856</v>
      </c>
    </row>
    <row r="51" spans="1:9" ht="15">
      <c r="A51" s="6" t="s">
        <v>43</v>
      </c>
      <c r="C51" t="s">
        <v>15</v>
      </c>
      <c r="E51" s="1">
        <v>2</v>
      </c>
      <c r="F51">
        <v>242</v>
      </c>
      <c r="G51" s="2">
        <f>E51*F51*$E$1</f>
        <v>20.328000000000003</v>
      </c>
      <c r="H51" s="3">
        <f>E51*F51</f>
        <v>484</v>
      </c>
      <c r="I51" s="2">
        <f>H51*1.15+G51</f>
        <v>576.9279999999999</v>
      </c>
    </row>
    <row r="52" spans="1:9" ht="15">
      <c r="A52" s="6" t="s">
        <v>43</v>
      </c>
      <c r="C52" t="s">
        <v>19</v>
      </c>
      <c r="E52" s="1">
        <v>2</v>
      </c>
      <c r="F52">
        <v>242</v>
      </c>
      <c r="G52" s="2">
        <f>E52*F52*$E$1</f>
        <v>20.328000000000003</v>
      </c>
      <c r="H52" s="3">
        <f>E52*F52</f>
        <v>484</v>
      </c>
      <c r="I52" s="2">
        <f>H52*1.15+G52</f>
        <v>576.9279999999999</v>
      </c>
    </row>
    <row r="53" spans="1:11" ht="15">
      <c r="A53"/>
      <c r="B53" s="8"/>
      <c r="C53" s="8"/>
      <c r="D53" s="8"/>
      <c r="E53" s="9"/>
      <c r="F53" s="8"/>
      <c r="G53" s="10"/>
      <c r="H53" s="11"/>
      <c r="I53" s="10">
        <f>SUM(I49:I52)</f>
        <v>1673.5679999999998</v>
      </c>
      <c r="J53" s="13">
        <v>1700</v>
      </c>
      <c r="K53" s="10">
        <f>J53-I53</f>
        <v>26.432000000000244</v>
      </c>
    </row>
    <row r="54" spans="7:11" ht="15">
      <c r="G54" s="3"/>
      <c r="H54" s="3"/>
      <c r="I54" s="3"/>
      <c r="K54" s="10"/>
    </row>
    <row r="55" ht="15">
      <c r="I55" s="3"/>
    </row>
  </sheetData>
  <sheetProtection/>
  <autoFilter ref="A2:K55"/>
  <printOptions/>
  <pageMargins left="0.2362204724409449" right="0.2362204724409449" top="0.31496062992125984" bottom="0.36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BOB</cp:lastModifiedBy>
  <cp:lastPrinted>2010-09-30T14:13:11Z</cp:lastPrinted>
  <dcterms:created xsi:type="dcterms:W3CDTF">2009-06-04T04:01:41Z</dcterms:created>
  <dcterms:modified xsi:type="dcterms:W3CDTF">2010-12-14T13:54:24Z</dcterms:modified>
  <cp:category/>
  <cp:version/>
  <cp:contentType/>
  <cp:contentStatus/>
</cp:coreProperties>
</file>