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55" windowWidth="15195" windowHeight="435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'1'!$A$1:$B$287</definedName>
    <definedName name="_xlnm._FilterDatabase" localSheetId="2" hidden="1">'Лист1'!$B$1:$B$152</definedName>
    <definedName name="_xlnm._FilterDatabase" localSheetId="1" hidden="1">'сверка'!$A$1:$B$898</definedName>
  </definedNames>
  <calcPr fullCalcOnLoad="1"/>
</workbook>
</file>

<file path=xl/sharedStrings.xml><?xml version="1.0" encoding="utf-8"?>
<sst xmlns="http://schemas.openxmlformats.org/spreadsheetml/2006/main" count="1463" uniqueCount="224">
  <si>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</si>
  <si>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</si>
  <si>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</si>
  <si>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</si>
  <si>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</si>
  <si>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</si>
  <si>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</si>
  <si>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</si>
  <si>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</si>
  <si>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</si>
  <si>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</si>
  <si>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</si>
  <si>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</si>
  <si>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</si>
  <si>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я</t>
  </si>
  <si>
    <t>Ната 1202</t>
  </si>
  <si>
    <t>Juliz</t>
  </si>
  <si>
    <t>до ТК</t>
  </si>
  <si>
    <t>до тк</t>
  </si>
  <si>
    <t>Мята Перечная</t>
  </si>
  <si>
    <t>Флоризель металл 17 мм, упак. 5шт M60/56</t>
  </si>
  <si>
    <t>КариГлазка</t>
  </si>
  <si>
    <t>Репсовая лента с рисунком 25мм * 25 ярдов(+-1м) F240/70 бел узор</t>
  </si>
  <si>
    <t>Ирунчик2010</t>
  </si>
  <si>
    <t>Основы-рамки пластик, цв.белый, стр. ок-ка(внутр.25мм), N40/84</t>
  </si>
  <si>
    <t>Репсовая лента с рисунком 25мм * 25 ярдов (+-1м) E40/240 сосо </t>
  </si>
  <si>
    <t>Репсовая лента с рисунком 25мм * 25 ярдов (+-1м) F240/10 сетка бел</t>
  </si>
  <si>
    <t>Репсовая лента с рисунком 25мм * 25 ярдов (+-1м) D320/10 бабочки бел</t>
  </si>
  <si>
    <t>Репсовая лента с рисунком 25мм * 25 ярдов (+-1м) D30/50 130р бабочки син</t>
  </si>
  <si>
    <t>Репсовая с рис. горох 25мм * 25 ярдов(+-1м) B300/40 син мелк горох </t>
  </si>
  <si>
    <t>Репсовая с рис. горох 25мм * 25 ярдов(+-1м) B320/80 син ср горох </t>
  </si>
  <si>
    <t>Репсовая с рис. горох 25мм * 25 ярдов(+-1м) син кр горох</t>
  </si>
  <si>
    <t>Репсовая с рис. горох 40мм * 25 ярдов(+-1м) B330/70 син мелк горох </t>
  </si>
  <si>
    <t>Репсовая с рис. горох 40мм * 25 ярдов(+-1м) B330/30 син ср горох </t>
  </si>
  <si>
    <t>Репсовая с рис. горох 40мм * 25 ярдов(+-1м) B320/30 син кр горох </t>
  </si>
  <si>
    <t>Репсовая с рис. горох 25мм * 25 ярдов(+-1м) L60/40 бел ср</t>
  </si>
  <si>
    <t>Репсовая с рис. горох 40мм * 25 ярдов(+-1м) D400/30 бел ср горох</t>
  </si>
  <si>
    <t>Репсовая с рис. горох 40мм * 25 ярдов(+-1м) B310/30 бел мелк горох</t>
  </si>
  <si>
    <t>Репсовая лента с рисунком 25мм * 25 ярдов (+-1м) D200/30 синяя круж </t>
  </si>
  <si>
    <t>Репсовая лента с рисунком 25мм * 25 ярдов (+-1м) F440/40 черн круж</t>
  </si>
  <si>
    <t>Репсовая лента с рисунком 10мм * 25 ярдов (+-1м) D220/20 зиг-заг красн </t>
  </si>
  <si>
    <t>Репсовая лента с рисунком 10мм * 25 ярдов (+-1м) D170/20 зиг-заг син </t>
  </si>
  <si>
    <t>Репсовая лента с рисунком 10мм * 25 ярдов (+-1м) D120/20 серд красн </t>
  </si>
  <si>
    <t>Репсовая лента с рисунком 10мм * 25 ярдов (+-1м) D120/100 серд бел </t>
  </si>
  <si>
    <t>Репсовая лента с рисунком 10мм * 25 ярдов (+-1м) D100/60 серд син </t>
  </si>
  <si>
    <t>Кабошоны акрил. цветок , 12мм, в упак. 100шт(+-5) M25/57 </t>
  </si>
  <si>
    <t>Кабошон стеклянный с рисунком 25мм , упак. 10шт M85/46 георгин </t>
  </si>
  <si>
    <t>Кабошон стеклянный с рисунком 25мм , упак. 10шт M50/52 Минни </t>
  </si>
  <si>
    <t>Кабошон стеклянный с рисунком 25мм , упак. 10шт M110/16 розы </t>
  </si>
  <si>
    <t>Кабошон стеклянный с рисунком 25мм , упак. 10шт M45/54 ангелок </t>
  </si>
  <si>
    <t>Кабошон стеклянный с рисунком 25мм , упак. 10шт M85/44 гжель </t>
  </si>
  <si>
    <t xml:space="preserve">Декор " божья коровка" дер.,14мм*19мм упак. 50шт(+-5) B260/120 </t>
  </si>
  <si>
    <t>Флоризель металл 19 мм, упак. 5шт M60/16 </t>
  </si>
  <si>
    <t>Флоризель металл 19 мм, упак. 5шт M129/64</t>
  </si>
  <si>
    <t>Флоризель металл 21*17 мм, упак. 5шт M110/24</t>
  </si>
  <si>
    <t>Флоризель металл 21*17 мм, упак. 5шт M150/24</t>
  </si>
  <si>
    <t>Флоризель металл 21*17 мм, упак. 5шт M70/45</t>
  </si>
  <si>
    <t>Кабошоны флоризель металл, цв.серебро 18мм, упак.5шт M100/22</t>
  </si>
  <si>
    <t>Стразы цепочкой (разм.SS10) 10ярдов(+-1м) N50/74 роз </t>
  </si>
  <si>
    <t>kasteban </t>
  </si>
  <si>
    <t>Репсовая лента с рис.(мультики, 3D) 25мм * 25 ярдов(+-1м) D40/70 зайки Ми </t>
  </si>
  <si>
    <t>Lileya </t>
  </si>
  <si>
    <t>Бусы дерево микс, упак 100 гр( 250-260 шт) M128/37</t>
  </si>
  <si>
    <t>Парча 10мм * 25 ярдов D200/120</t>
  </si>
  <si>
    <t>Репсовая лента с рисунком (мультики, 3D) 25мм * 6 ярдов M150/23 маша</t>
  </si>
  <si>
    <t>Репсовая лента двусторонняя с рисунком (мультики, 3D) 25мм * 4 метра M160/54 апельс</t>
  </si>
  <si>
    <t>Репсовая лента с рис.(мультики, 3D) 25мм * 25 ярдов(+-1м) D370/70 пони 2</t>
  </si>
  <si>
    <t>Шар из пенопласта 35мм,(упак. 50шт) </t>
  </si>
  <si>
    <t>Пакеты с замком Zip Lock 70*100 мм, упак. 100шт(+-5) </t>
  </si>
  <si>
    <t>Пакеты с замком Zip Lock "Премиум" 80*120 мм, упак. 100шт(+-5) </t>
  </si>
  <si>
    <t>tailarichardy</t>
  </si>
  <si>
    <t>Пакеты с замком Zip Lock 100*150 мм, упак. 100шт(+-5)</t>
  </si>
  <si>
    <t>Полотно для декора (пластик) 11 см(12 точек) * 1 м E190/180</t>
  </si>
  <si>
    <t>Полотно для декора (пластик) 10 см(12 точек) * 1м E210/100</t>
  </si>
  <si>
    <t>Кабошон стеклянный с рисунком 25мм , упак. 10шт M120/56 щенки</t>
  </si>
  <si>
    <t>Л.Е.Н.А.</t>
  </si>
  <si>
    <t>Декор "пчелка" дерево,12мм*15мм, упак. 50шт(+-5) N40/24</t>
  </si>
  <si>
    <t>seahel</t>
  </si>
  <si>
    <t>Блестки d-0.3мм,20мл., упак 12шт D230/40</t>
  </si>
  <si>
    <t xml:space="preserve">Блестки d-0.3мм,20мл., упак 12шт B220/40 </t>
  </si>
  <si>
    <t>Тычинки 2мм матовые ,в одной связке 4400 шт(нитей), упак 1шт бел</t>
  </si>
  <si>
    <t>Тычинки 2мм матовые ,в одной связке 4400 шт(нитей), упак 1шт черн</t>
  </si>
  <si>
    <t>Николаус</t>
  </si>
  <si>
    <t>Репсовая лента с рисунком (мультики, 3D) 25мм * 4 метра M180/59 леди баг</t>
  </si>
  <si>
    <t>Резинки(бесшовные) для волос 30мм цв. белый, упак.100шт(+-5)</t>
  </si>
  <si>
    <t>Julia_D </t>
  </si>
  <si>
    <t>Репсовая однотонная 12мм * 20 ярдов (+-1м) ярко-розовая F300/30</t>
  </si>
  <si>
    <t>Тамара М.</t>
  </si>
  <si>
    <t>Репсовая однотонная 12мм * 20 ярдов (+-1м) красная F340/70</t>
  </si>
  <si>
    <t>Репсовая однотонная 12мм * 20 ярдов (+-1м) синяя F320/70</t>
  </si>
  <si>
    <t>Репсовая однотонная 12мм * 20 ярдов (+-1м) зеленая F330/70</t>
  </si>
  <si>
    <t>Репсовая однотонная 12мм * 20 ярдов (+-1м) фиолетовая F290/70</t>
  </si>
  <si>
    <t>Репсовая однотонная 12мм * 20 ярдов (+-1м) ярко-кораллового F280/30</t>
  </si>
  <si>
    <t>Репсовая однотонная 12мм * 20 ярдов (+-1м) сиреневая F280/70</t>
  </si>
  <si>
    <t>Репсовая однотонная 12мм * 20 ярдов (+-1м) голубая F290/30</t>
  </si>
  <si>
    <t>Репсовая однотонная 12мм * 20 ярдов (+-1м) салатовая F350/70</t>
  </si>
  <si>
    <t>Атласная с рис. горох 12мм * 25 ярдов(+-1м) F160/120</t>
  </si>
  <si>
    <t>ЛисичкаОля</t>
  </si>
  <si>
    <t>Ободок металл 5мм, в упак 50шт.(+-5) N30/84</t>
  </si>
  <si>
    <t>Ягода 8мм, одна связка 400 ягод. E140/120 белые</t>
  </si>
  <si>
    <t>Ларуша</t>
  </si>
  <si>
    <t>Ягода красная "в сахаре", 10мм, одна связка 400 ягод. E140/70 </t>
  </si>
  <si>
    <t>Ягода красная на проволке, 8-10 мм, упаковка 100шт E110/240</t>
  </si>
  <si>
    <t>Основы-рамки металл, цв.серебро(внутр.25мм),упак. 20шт D240/120</t>
  </si>
  <si>
    <t>Резинки(бесшовные) для волос 40мм цв.белый,упак. 100шт(+-5)</t>
  </si>
  <si>
    <t>Мирабелла </t>
  </si>
  <si>
    <t>Репс. лента с рис. (мультики, 3D) 25мм * 25я D50/80 210р Рапунцель</t>
  </si>
  <si>
    <t>kasteban</t>
  </si>
  <si>
    <t>Репс лента с рис 25мм * 25я F240/80 330р синяя узор </t>
  </si>
  <si>
    <t>Репс лента с рис 25мм * 25я F250/30 330р серая узор </t>
  </si>
  <si>
    <t>Репсовая лента с рисунком 25мм * 25я D300/90 120р кошки </t>
  </si>
  <si>
    <t>Снежка*</t>
  </si>
  <si>
    <t>Фетр круг 3,5 см, цв. микс, упак. 950-1050 шт E40/10</t>
  </si>
  <si>
    <t>Однотонная БЕЛАЯ атласная лента 25мм * 25 ярдов (+-1м) </t>
  </si>
  <si>
    <t>Фатин на шпульке 15 см * 25 ярдов (+-2м) C220/180 бел</t>
  </si>
  <si>
    <t>Фатин на шпульке 15 см * 25 ярдов (+-2м) C220/60 голуб</t>
  </si>
  <si>
    <t>Фатин на шпульке 15 см * 25 ярдов (+-2м) E220/50 зелен</t>
  </si>
  <si>
    <t>Фатин на шпульке 15 см * 25 ярдов (+-2м) C210/180 зелен2</t>
  </si>
  <si>
    <t>Парча 40мм * 25 ярдов(+-1м) E40/140 серебр</t>
  </si>
  <si>
    <t>Парча 25мм * 25 ярдов(+-1м) E40/220 серебр</t>
  </si>
  <si>
    <t>Резинки(бесшовные) 40мм цв.ч/б микс, упак.100шт(+-5) E50/150</t>
  </si>
  <si>
    <t>Ободок пластик + ткань,цв.белый жемчуг ,9мм за упак.12шт E70/40</t>
  </si>
  <si>
    <t>Кабошон стеклянный с рисунком 25мм , упак. 10шт M25/18 снеговик </t>
  </si>
  <si>
    <t>Кабошон стеклянный с рисунком 25мм , упак. 10шт M110/18 Санта </t>
  </si>
  <si>
    <t>Кабошон стеклянный с рисунком 25мм , упак. 10шт M45/53 черн цв </t>
  </si>
  <si>
    <t>Кабошон стеклянный с рисунком 25мм , упак. 10шт M40/77 Баг </t>
  </si>
  <si>
    <t>Klimova</t>
  </si>
  <si>
    <t>Кабошон стеклянный с рисунком 25мм , упак. 10шт M110/36 пони роз </t>
  </si>
  <si>
    <t>Кабошон стеклянный с рисунком 20мм , упак. 10шт M20/25 Эльза</t>
  </si>
  <si>
    <t>Кабошон стеклянный с рисунком 25мм , упак. 10шт M50/22 Минни роз </t>
  </si>
  <si>
    <t>Кабошон стеклянный с рисунком 25мм , упак. 10шт M100/55 баб </t>
  </si>
  <si>
    <t>Кабошон стеклянный с рисунком 25мм , упак. 10шт M100/53 роз на голуб</t>
  </si>
  <si>
    <r>
      <t>Кабошон стеклянный с рис 25мм , упак. 10шт M30/54 </t>
    </r>
    <r>
      <rPr>
        <sz val="9"/>
        <color indexed="8"/>
        <rFont val="Verdana"/>
        <family val="2"/>
      </rPr>
      <t xml:space="preserve"> щенячий патруль </t>
    </r>
  </si>
  <si>
    <t>Кабошон стеклянный с рисунком 25мм , упак. 10шт M140/24 сова</t>
  </si>
  <si>
    <t>Кабошон стеклянный с рисунком 25мм , упак. 10шт M170/56 цветочки чб</t>
  </si>
  <si>
    <t>Кабошон стеклянный с рисунком 25мм , упак. 10шт M80/33 ХС  </t>
  </si>
  <si>
    <t>Кабошон стеклянный с рисунком 25мм , упак. 10шт M60/54 сова фиолет </t>
  </si>
  <si>
    <t>Кабошон стеклянный с рисунком 25мм , упак. 10шт M90/45 София </t>
  </si>
  <si>
    <t>Кабошон стеклянный с рисунком 25мм , упак. 10шт M105/24 кот</t>
  </si>
  <si>
    <t>Кабошон стеклянный с рисунком 25мм , упак. 10шт M70/64 бабочки на темн </t>
  </si>
  <si>
    <t>Зажим для волос металл 46мм, упак 97-103шт N100/55</t>
  </si>
  <si>
    <t>Стразы цепочкой (разм.SS10) 10ярдов(+-1м) В N50/94 голуб </t>
  </si>
  <si>
    <t>Репс лента с рис(мультики, 3D) 25мм * 25 ярдов(+-1м) D260/10 бабочки </t>
  </si>
  <si>
    <t>Репс лента с рис (мультики, 3D) 25мм * 25я D50/50 щенячий патруль </t>
  </si>
  <si>
    <t>Пакеты с замком Zip Lock 100*150 мм, упак. 100шт(+-5) B30/60</t>
  </si>
  <si>
    <t>Пакеты с замком Zip Lock 120*170 мм, упак. 100шт(+-5) B10/100</t>
  </si>
  <si>
    <t>Основы-рамки металл, цв.бронза(внутр.25мм),упак. 20шт D420/120</t>
  </si>
  <si>
    <t>Кабошон стеклянный с рисунком 25мм , упак. 10шт M100/65 баб роз</t>
  </si>
  <si>
    <t>Кабошон стеклянный с рисунком 25мм , упак. 10шт B200/110 фиксики</t>
  </si>
  <si>
    <t>Кольцо цв. серебро 30мм, упак. 30шт. M160/72</t>
  </si>
  <si>
    <t>Репсовая лента с рисунком (мультики, 3D) 25мм * 6 я M20/65</t>
  </si>
  <si>
    <t>Бусины фигурные под жемчуг "Шамбала" (белый) 12мм в уп 500гр B60/80</t>
  </si>
  <si>
    <t>Репсовая лента с рисунком (мультики, 3D) 25мм * 6я M129/12</t>
  </si>
  <si>
    <t>Репсовая лента с рисунком (мультики, 3D) 25мм * 6я M10/23</t>
  </si>
  <si>
    <t>Пластиковая баночка с крышкой на резьбе d-34мм*h-33мм,упак. 12шт </t>
  </si>
  <si>
    <t>zhenia-05 </t>
  </si>
  <si>
    <t>Фатин на шпульке 15 см * 25 ярдов (+-2м) C200/210 желт</t>
  </si>
  <si>
    <t>Фатин на шпульке 15 см * 25 ярдов (+-2м) C220/10 зелен</t>
  </si>
  <si>
    <t>Николаус </t>
  </si>
  <si>
    <t>Фетр флористический 48см*15м S80/80 зелен</t>
  </si>
  <si>
    <t>Фетр флористический 48см*15м S90/40 голуб</t>
  </si>
  <si>
    <t>Атласная с рис. горох 12мм * 25 ярдов(+-1м) F170/20</t>
  </si>
  <si>
    <t>Атласная с рис. горох 12мм * 25 ярдов(+-1м) F180/100</t>
  </si>
  <si>
    <t>Атласная с рис. горох 12мм * 25 ярдов(+-1м) F160/160</t>
  </si>
  <si>
    <t>Рафия витая 1-2 мм, упак. 6 цветов по 5м</t>
  </si>
  <si>
    <t>Репсовая лента однотонная 40мм * 20 ярдов (+-1м) белая</t>
  </si>
  <si>
    <t>Кабошоны флоризель пластик, цв.золото 22мм(бус 8мм), упак.10шт M30/64</t>
  </si>
  <si>
    <t>Ободок пластик цв.черный глянец 0.8cм, за упак.12шт E80/240 черн</t>
  </si>
  <si>
    <t>Атласная лента однотонная 50 мм*5м M180/12 бел</t>
  </si>
  <si>
    <t>Резинки(силикон) d-5.5см, цв.микс, упак 20шт C120/42</t>
  </si>
  <si>
    <t>Небесный Эльф </t>
  </si>
  <si>
    <t>Фатин на шпульке 15 см * 25 ярдов (+-2м) E230/170, фуксия</t>
  </si>
  <si>
    <t>Фатин на шпульке 15 см * 25 ярдов (+-2м) E230/50 сирен</t>
  </si>
  <si>
    <t>Фатин на шпульке 15 см * 25 ярдов (+-2м) C210/130 желт</t>
  </si>
  <si>
    <t>Фатин на шпульке 15 см * 25 ярдов (+-2м) C190/220 сирен</t>
  </si>
  <si>
    <t>Ободок-основа пластик цв.черный 13мм, за упак.12шт E50/200 черн</t>
  </si>
  <si>
    <t>Кабошон стеклянный с рисунком 25мм , упак. 10шт M20/56 Эльза и Олаф</t>
  </si>
  <si>
    <t>Кабошон стеклянный с рисунком 25мм , упак. 10шт M120/26 ХС2</t>
  </si>
  <si>
    <t>Однотонная БЕЛАЯ атласная лента 50мм * 25 ярдов (+-1м) C60/200 бел</t>
  </si>
  <si>
    <t>Органза однотонная 25мм *50 ярдов(+-1м) E40/80 голуб</t>
  </si>
  <si>
    <t>Набор бабочек 3D на магните (цв.микс,пластик) упак.12 шт.</t>
  </si>
  <si>
    <t>Блестки d-0.3мм,20мл., упак 12шт</t>
  </si>
  <si>
    <t>Соломка бумажная, упак. 100 гр F199/110</t>
  </si>
  <si>
    <t>Соломка бумажная, упак. 100 гр F199/160</t>
  </si>
  <si>
    <t>Корелиус светлый 30 см, упак. 10шт</t>
  </si>
  <si>
    <t>Фатин на шпульке 15 см * 25 ярдов (+-2м) C200/50 голуб</t>
  </si>
  <si>
    <t>Ягода 11мм, одна связка 400 ягод E80/110 малин</t>
  </si>
  <si>
    <t>Ягода 11мм, одна связка 400 ягод E70/190 желт</t>
  </si>
  <si>
    <t>Ягода красная на проволке, 15мм, упаковка 100шт E110/230</t>
  </si>
  <si>
    <t>Шар из пенопласта 50мм,(упак. 20шт)</t>
  </si>
  <si>
    <t>Джони и Ромарио</t>
  </si>
  <si>
    <t>Lileya</t>
  </si>
  <si>
    <t>Пуговицы деревянные 20*28 мм, упак. 50гр (90-95 шт) M85/18 </t>
  </si>
  <si>
    <t>Пуговицы деревянные 23*25 мм, упак. 50гр (90-95 шт) M85/17</t>
  </si>
  <si>
    <t>Кольцо с цепочкой цв. золото 30мм, упак. 30шт Артикул M150/38</t>
  </si>
  <si>
    <t>Фоамиран EVA глиттерный 2мм (20*30см), упак.10шт C20/170 роз</t>
  </si>
  <si>
    <t>Однотонная атласная лента 12мм * 25 ярдов (+-1м) C160/24 красн</t>
  </si>
  <si>
    <t>Однотонная атласная лента 6мм * 250 ярдов C120/55 роз</t>
  </si>
  <si>
    <t>Репсовая лента с рисунком (мультики, 3D) 25мм * 6 ярдов M20/16</t>
  </si>
  <si>
    <t>Декоративная лента 15мм * 5 метров M130/33</t>
  </si>
  <si>
    <t>Репсовая лента с рисунком (мультики, 3D) 25мм * 5 м M60/72</t>
  </si>
  <si>
    <t>Подвеска металлическая "Скрипичный ключ" 25*10 мм, цв. серебро, упак. 20шт M128/15</t>
  </si>
  <si>
    <t>Полотно для декора (пластик) 11,5 см(18 точек) * 1м E210/10 (бирюзовый)</t>
  </si>
  <si>
    <t>Полотно для декора (пластик) 11,5 см(18 точек) * 1м E180/10 (зеленый) </t>
  </si>
  <si>
    <t>Полотно для страз и декора (пластик) 12см(24 точки) * 1м</t>
  </si>
  <si>
    <t>Кабошоны флоризель пластик, цв.серебро 12мм, упак.10шт M60/64</t>
  </si>
  <si>
    <t>Фоамиран EVA глиттерный 2мм (20*30см), упак.10шт C60/50 нежно-роз</t>
  </si>
  <si>
    <t>Фоамиран EVA глиттерный 2мм (20*30см), упак.10шт C50/90 голуб</t>
  </si>
  <si>
    <t>Фоамиран EVA глиттерный 2мм (20*30см), упак.10шт C50/50 фукс</t>
  </si>
  <si>
    <t>Фоамиран EVA глиттерный 2мм (20*30см), упак.10шт C30/130 красн</t>
  </si>
  <si>
    <t>Фоамиран EVA глиттерный 2мм (20*30см), упак.10шт C30/90 син</t>
  </si>
  <si>
    <t>Фоамиран EVA глиттерный 2мм (20*30см), упак.10шт C40/50 серебр</t>
  </si>
  <si>
    <t>Фоамиран EVA глиттерный 2мм (20*30см), упак.10шт C40/10 золото</t>
  </si>
  <si>
    <t>Фоамиран EVA глиттерный 2мм (20*30см), упак.10шт C20/130 фиолет</t>
  </si>
  <si>
    <t>Фоамиран EVA глиттерный 2мм (20*30см), упак.10шт C30/10 зел </t>
  </si>
  <si>
    <t>Однотонная атласная лента 50мм * 25 ярдов (+-1м) C10/180 розов</t>
  </si>
  <si>
    <t>Подвеска металлическая "Корабль" 16*14 мм, цв. серебро, упак. 20шт M128/26</t>
  </si>
  <si>
    <t>Подвеска металлическая "Паук" 17*14 мм, цв. серебро, упак. 20шт M70/35</t>
  </si>
  <si>
    <t>Парча 25мм * 25 ярдов(+-1м) E30/140 голуб</t>
  </si>
  <si>
    <t>Парча 25мм * 25 ярдов(+-1м) E40/20 роз</t>
  </si>
  <si>
    <t>Однотонная атласная лента 50мм * 25 ярдов (+-1м)</t>
  </si>
  <si>
    <t>Сизалевое волокно, упак. 100 гр L140/10 зелен</t>
  </si>
  <si>
    <t>Парча 10мм * 25 ярдов(+-1м) F30/180 красн</t>
  </si>
  <si>
    <t>Сизалевое волокно, упак. 100 гр L140/150 голуб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</si>
</sst>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  <numFmt numFmtId="178" formatCode="0.00000"/>
    <numFmt numFmtId="179" formatCode="#,##0.0000"/>
    <numFmt numFmtId="180" formatCode="0.000"/>
    <numFmt numFmtId="181" formatCode="#,##0.000&quot;р.&quot;"/>
    <numFmt numFmtId="182" formatCode="_-* #,##0.000&quot;р.&quot;_-;\-* #,##0.000&quot;р.&quot;_-;_-* &quot;-&quot;???&quot;р.&quot;_-;_-@_-"/>
    <numFmt numFmtId="183" formatCode="#,##0.000_ ;\-#,##0.000\ 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77" fontId="5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7" fontId="5" fillId="0" borderId="14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177" fontId="5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Fill="1" applyBorder="1" applyAlignment="1">
      <alignment/>
    </xf>
    <xf numFmtId="0" fontId="8" fillId="0" borderId="14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6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177" fontId="5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5" xfId="0" applyBorder="1" applyAlignment="1">
      <alignment/>
    </xf>
    <xf numFmtId="0" fontId="8" fillId="0" borderId="21" xfId="0" applyFont="1" applyBorder="1" applyAlignment="1">
      <alignment/>
    </xf>
    <xf numFmtId="49" fontId="0" fillId="0" borderId="26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49" fontId="0" fillId="0" borderId="17" xfId="0" applyNumberForma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177" fontId="5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177" fontId="5" fillId="0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3" borderId="26" xfId="0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8" fillId="3" borderId="12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77" fontId="5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9" xfId="0" applyFont="1" applyFill="1" applyBorder="1" applyAlignment="1">
      <alignment/>
    </xf>
    <xf numFmtId="0" fontId="0" fillId="3" borderId="12" xfId="0" applyFill="1" applyBorder="1" applyAlignment="1">
      <alignment/>
    </xf>
    <xf numFmtId="0" fontId="8" fillId="3" borderId="21" xfId="0" applyFont="1" applyFill="1" applyBorder="1" applyAlignment="1">
      <alignment/>
    </xf>
    <xf numFmtId="0" fontId="6" fillId="3" borderId="21" xfId="0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0" fillId="3" borderId="24" xfId="0" applyFill="1" applyBorder="1" applyAlignment="1">
      <alignment/>
    </xf>
    <xf numFmtId="177" fontId="5" fillId="3" borderId="21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Border="1" applyAlignment="1">
      <alignment/>
    </xf>
    <xf numFmtId="2" fontId="6" fillId="0" borderId="26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2" fontId="6" fillId="24" borderId="21" xfId="0" applyNumberFormat="1" applyFont="1" applyFill="1" applyBorder="1" applyAlignment="1">
      <alignment horizontal="center"/>
    </xf>
    <xf numFmtId="2" fontId="6" fillId="24" borderId="12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77" fontId="5" fillId="0" borderId="26" xfId="0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77" fontId="5" fillId="3" borderId="17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8" fillId="3" borderId="14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77" fontId="5" fillId="3" borderId="14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7" fontId="1" fillId="0" borderId="26" xfId="0" applyNumberFormat="1" applyFont="1" applyFill="1" applyBorder="1" applyAlignment="1">
      <alignment horizontal="center"/>
    </xf>
    <xf numFmtId="177" fontId="0" fillId="0" borderId="27" xfId="0" applyNumberFormat="1" applyFill="1" applyBorder="1" applyAlignment="1">
      <alignment horizontal="center"/>
    </xf>
    <xf numFmtId="177" fontId="1" fillId="3" borderId="17" xfId="0" applyNumberFormat="1" applyFont="1" applyFill="1" applyBorder="1" applyAlignment="1">
      <alignment horizontal="center"/>
    </xf>
    <xf numFmtId="177" fontId="0" fillId="3" borderId="18" xfId="0" applyNumberFormat="1" applyFill="1" applyBorder="1" applyAlignment="1">
      <alignment horizontal="center"/>
    </xf>
    <xf numFmtId="177" fontId="1" fillId="3" borderId="12" xfId="0" applyNumberFormat="1" applyFont="1" applyFill="1" applyBorder="1" applyAlignment="1">
      <alignment horizontal="center"/>
    </xf>
    <xf numFmtId="177" fontId="0" fillId="3" borderId="13" xfId="0" applyNumberFormat="1" applyFill="1" applyBorder="1" applyAlignment="1">
      <alignment horizontal="center"/>
    </xf>
    <xf numFmtId="177" fontId="1" fillId="3" borderId="14" xfId="0" applyNumberFormat="1" applyFont="1" applyFill="1" applyBorder="1" applyAlignment="1">
      <alignment horizontal="center"/>
    </xf>
    <xf numFmtId="177" fontId="0" fillId="3" borderId="15" xfId="0" applyNumberFormat="1" applyFill="1" applyBorder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8" fillId="22" borderId="23" xfId="0" applyFont="1" applyFill="1" applyBorder="1" applyAlignment="1">
      <alignment/>
    </xf>
    <xf numFmtId="0" fontId="8" fillId="22" borderId="17" xfId="0" applyFont="1" applyFill="1" applyBorder="1" applyAlignment="1">
      <alignment/>
    </xf>
    <xf numFmtId="0" fontId="6" fillId="22" borderId="17" xfId="0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177" fontId="1" fillId="22" borderId="17" xfId="0" applyNumberFormat="1" applyFont="1" applyFill="1" applyBorder="1" applyAlignment="1">
      <alignment horizontal="center"/>
    </xf>
    <xf numFmtId="177" fontId="5" fillId="22" borderId="17" xfId="0" applyNumberFormat="1" applyFont="1" applyFill="1" applyBorder="1" applyAlignment="1">
      <alignment horizontal="center"/>
    </xf>
    <xf numFmtId="177" fontId="0" fillId="22" borderId="18" xfId="0" applyNumberForma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177" fontId="1" fillId="22" borderId="12" xfId="0" applyNumberFormat="1" applyFont="1" applyFill="1" applyBorder="1" applyAlignment="1">
      <alignment horizontal="center"/>
    </xf>
    <xf numFmtId="177" fontId="5" fillId="22" borderId="12" xfId="0" applyNumberFormat="1" applyFont="1" applyFill="1" applyBorder="1" applyAlignment="1">
      <alignment horizontal="center"/>
    </xf>
    <xf numFmtId="177" fontId="0" fillId="22" borderId="13" xfId="0" applyNumberFormat="1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8" fillId="22" borderId="14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177" fontId="1" fillId="22" borderId="14" xfId="0" applyNumberFormat="1" applyFont="1" applyFill="1" applyBorder="1" applyAlignment="1">
      <alignment horizontal="center"/>
    </xf>
    <xf numFmtId="177" fontId="5" fillId="22" borderId="14" xfId="0" applyNumberFormat="1" applyFont="1" applyFill="1" applyBorder="1" applyAlignment="1">
      <alignment horizontal="center"/>
    </xf>
    <xf numFmtId="177" fontId="0" fillId="22" borderId="15" xfId="0" applyNumberFormat="1" applyFill="1" applyBorder="1" applyAlignment="1">
      <alignment horizontal="center"/>
    </xf>
    <xf numFmtId="0" fontId="8" fillId="22" borderId="17" xfId="0" applyFont="1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  <xf numFmtId="0" fontId="8" fillId="22" borderId="25" xfId="0" applyFont="1" applyFill="1" applyBorder="1" applyAlignment="1">
      <alignment/>
    </xf>
    <xf numFmtId="0" fontId="8" fillId="22" borderId="26" xfId="0" applyFont="1" applyFill="1" applyBorder="1" applyAlignment="1">
      <alignment/>
    </xf>
    <xf numFmtId="0" fontId="6" fillId="22" borderId="26" xfId="0" applyFont="1" applyFill="1" applyBorder="1" applyAlignment="1">
      <alignment horizontal="center"/>
    </xf>
    <xf numFmtId="2" fontId="6" fillId="22" borderId="26" xfId="0" applyNumberFormat="1" applyFont="1" applyFill="1" applyBorder="1" applyAlignment="1">
      <alignment horizontal="center"/>
    </xf>
    <xf numFmtId="0" fontId="7" fillId="22" borderId="26" xfId="0" applyFont="1" applyFill="1" applyBorder="1" applyAlignment="1">
      <alignment horizontal="center"/>
    </xf>
    <xf numFmtId="177" fontId="1" fillId="22" borderId="26" xfId="0" applyNumberFormat="1" applyFont="1" applyFill="1" applyBorder="1" applyAlignment="1">
      <alignment horizontal="center"/>
    </xf>
    <xf numFmtId="177" fontId="5" fillId="22" borderId="26" xfId="0" applyNumberFormat="1" applyFont="1" applyFill="1" applyBorder="1" applyAlignment="1">
      <alignment horizontal="center"/>
    </xf>
    <xf numFmtId="177" fontId="0" fillId="22" borderId="27" xfId="0" applyNumberFormat="1" applyFill="1" applyBorder="1" applyAlignment="1">
      <alignment horizontal="center"/>
    </xf>
    <xf numFmtId="0" fontId="8" fillId="22" borderId="12" xfId="0" applyFont="1" applyFill="1" applyBorder="1" applyAlignment="1">
      <alignment/>
    </xf>
    <xf numFmtId="0" fontId="8" fillId="22" borderId="24" xfId="0" applyFont="1" applyFill="1" applyBorder="1" applyAlignment="1">
      <alignment/>
    </xf>
    <xf numFmtId="0" fontId="8" fillId="22" borderId="21" xfId="0" applyFont="1" applyFill="1" applyBorder="1" applyAlignment="1">
      <alignment/>
    </xf>
    <xf numFmtId="0" fontId="6" fillId="22" borderId="21" xfId="0" applyFont="1" applyFill="1" applyBorder="1" applyAlignment="1">
      <alignment horizontal="center"/>
    </xf>
    <xf numFmtId="2" fontId="6" fillId="22" borderId="21" xfId="0" applyNumberFormat="1" applyFont="1" applyFill="1" applyBorder="1" applyAlignment="1">
      <alignment horizontal="center"/>
    </xf>
    <xf numFmtId="0" fontId="7" fillId="22" borderId="21" xfId="0" applyFont="1" applyFill="1" applyBorder="1" applyAlignment="1">
      <alignment horizontal="center"/>
    </xf>
    <xf numFmtId="177" fontId="1" fillId="22" borderId="21" xfId="0" applyNumberFormat="1" applyFont="1" applyFill="1" applyBorder="1" applyAlignment="1">
      <alignment horizontal="center"/>
    </xf>
    <xf numFmtId="177" fontId="5" fillId="22" borderId="21" xfId="0" applyNumberFormat="1" applyFont="1" applyFill="1" applyBorder="1" applyAlignment="1">
      <alignment horizontal="center"/>
    </xf>
    <xf numFmtId="177" fontId="0" fillId="22" borderId="22" xfId="0" applyNumberFormat="1" applyFill="1" applyBorder="1" applyAlignment="1">
      <alignment horizontal="center"/>
    </xf>
    <xf numFmtId="0" fontId="8" fillId="22" borderId="25" xfId="0" applyFont="1" applyFill="1" applyBorder="1" applyAlignment="1">
      <alignment/>
    </xf>
    <xf numFmtId="0" fontId="10" fillId="22" borderId="19" xfId="0" applyFont="1" applyFill="1" applyBorder="1" applyAlignment="1">
      <alignment/>
    </xf>
    <xf numFmtId="0" fontId="10" fillId="22" borderId="24" xfId="0" applyFont="1" applyFill="1" applyBorder="1" applyAlignment="1">
      <alignment/>
    </xf>
    <xf numFmtId="0" fontId="8" fillId="22" borderId="21" xfId="0" applyFont="1" applyFill="1" applyBorder="1" applyAlignment="1">
      <alignment/>
    </xf>
    <xf numFmtId="0" fontId="0" fillId="22" borderId="25" xfId="0" applyFill="1" applyBorder="1" applyAlignment="1">
      <alignment/>
    </xf>
    <xf numFmtId="0" fontId="0" fillId="22" borderId="24" xfId="0" applyFill="1" applyBorder="1" applyAlignment="1">
      <alignment/>
    </xf>
    <xf numFmtId="0" fontId="0" fillId="4" borderId="23" xfId="0" applyFill="1" applyBorder="1" applyAlignment="1">
      <alignment/>
    </xf>
    <xf numFmtId="0" fontId="8" fillId="4" borderId="17" xfId="0" applyFon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77" fontId="1" fillId="4" borderId="17" xfId="0" applyNumberFormat="1" applyFont="1" applyFill="1" applyBorder="1" applyAlignment="1">
      <alignment horizontal="center"/>
    </xf>
    <xf numFmtId="177" fontId="5" fillId="4" borderId="17" xfId="0" applyNumberFormat="1" applyFont="1" applyFill="1" applyBorder="1" applyAlignment="1">
      <alignment horizontal="center"/>
    </xf>
    <xf numFmtId="177" fontId="0" fillId="4" borderId="18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0" fontId="8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177" fontId="5" fillId="4" borderId="12" xfId="0" applyNumberFormat="1" applyFon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8" fillId="4" borderId="14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77" fontId="1" fillId="4" borderId="14" xfId="0" applyNumberFormat="1" applyFont="1" applyFill="1" applyBorder="1" applyAlignment="1">
      <alignment horizontal="center"/>
    </xf>
    <xf numFmtId="177" fontId="5" fillId="4" borderId="14" xfId="0" applyNumberFormat="1" applyFont="1" applyFill="1" applyBorder="1" applyAlignment="1">
      <alignment horizontal="center"/>
    </xf>
    <xf numFmtId="177" fontId="0" fillId="4" borderId="15" xfId="0" applyNumberFormat="1" applyFill="1" applyBorder="1" applyAlignment="1">
      <alignment horizontal="center"/>
    </xf>
    <xf numFmtId="0" fontId="8" fillId="4" borderId="25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6" fillId="4" borderId="26" xfId="0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177" fontId="1" fillId="4" borderId="26" xfId="0" applyNumberFormat="1" applyFont="1" applyFill="1" applyBorder="1" applyAlignment="1">
      <alignment horizontal="center"/>
    </xf>
    <xf numFmtId="177" fontId="5" fillId="4" borderId="26" xfId="0" applyNumberFormat="1" applyFont="1" applyFill="1" applyBorder="1" applyAlignment="1">
      <alignment horizontal="center"/>
    </xf>
    <xf numFmtId="177" fontId="0" fillId="4" borderId="27" xfId="0" applyNumberForma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77" fontId="1" fillId="4" borderId="21" xfId="0" applyNumberFormat="1" applyFont="1" applyFill="1" applyBorder="1" applyAlignment="1">
      <alignment horizontal="center"/>
    </xf>
    <xf numFmtId="177" fontId="5" fillId="4" borderId="21" xfId="0" applyNumberFormat="1" applyFont="1" applyFill="1" applyBorder="1" applyAlignment="1">
      <alignment horizontal="center"/>
    </xf>
    <xf numFmtId="177" fontId="0" fillId="4" borderId="22" xfId="0" applyNumberFormat="1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1" xfId="0" applyFill="1" applyBorder="1" applyAlignment="1">
      <alignment/>
    </xf>
    <xf numFmtId="0" fontId="8" fillId="4" borderId="21" xfId="0" applyFont="1" applyFill="1" applyBorder="1" applyAlignment="1">
      <alignment/>
    </xf>
    <xf numFmtId="2" fontId="6" fillId="4" borderId="3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2" fontId="6" fillId="4" borderId="34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pane ySplit="1" topLeftCell="BM19" activePane="bottomLeft" state="frozen"/>
      <selection pane="topLeft" activeCell="B14" sqref="B14"/>
      <selection pane="bottomLeft" activeCell="F43" sqref="F43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.75" thickBot="1">
      <c r="A2" s="39" t="s">
        <v>87</v>
      </c>
      <c r="B2" s="116" t="s">
        <v>86</v>
      </c>
      <c r="C2" s="34">
        <v>36</v>
      </c>
      <c r="D2" s="34">
        <v>1</v>
      </c>
      <c r="E2" s="35">
        <f aca="true" t="shared" si="0" ref="E2:E19">C2/D2</f>
        <v>36</v>
      </c>
      <c r="F2" s="29">
        <v>0.5</v>
      </c>
      <c r="G2" s="126">
        <f aca="true" t="shared" si="1" ref="G2:G57">E2*F2</f>
        <v>18</v>
      </c>
      <c r="H2" s="16">
        <f aca="true" t="shared" si="2" ref="H2:H57">G2*1.15</f>
        <v>20.7</v>
      </c>
      <c r="I2" s="18"/>
      <c r="J2" s="18"/>
      <c r="K2" s="19"/>
      <c r="L2" s="18"/>
      <c r="M2" s="20"/>
    </row>
    <row r="3" spans="1:13" ht="15.75" thickBot="1">
      <c r="A3" t="s">
        <v>191</v>
      </c>
      <c r="B3" s="116" t="s">
        <v>86</v>
      </c>
      <c r="C3" s="34">
        <v>36</v>
      </c>
      <c r="D3" s="34">
        <v>1</v>
      </c>
      <c r="E3" s="35">
        <f t="shared" si="0"/>
        <v>36</v>
      </c>
      <c r="F3" s="29">
        <v>0.5</v>
      </c>
      <c r="G3" s="126">
        <f t="shared" si="1"/>
        <v>18</v>
      </c>
      <c r="H3" s="16">
        <f t="shared" si="2"/>
        <v>20.7</v>
      </c>
      <c r="I3" s="18"/>
      <c r="J3" s="18"/>
      <c r="K3" s="19"/>
      <c r="L3" s="18"/>
      <c r="M3" s="20"/>
    </row>
    <row r="4" spans="1:13" ht="15.75" thickBot="1">
      <c r="A4" s="39" t="s">
        <v>87</v>
      </c>
      <c r="B4" s="116" t="s">
        <v>88</v>
      </c>
      <c r="C4" s="34">
        <v>36</v>
      </c>
      <c r="D4" s="34">
        <v>1</v>
      </c>
      <c r="E4" s="35">
        <f t="shared" si="0"/>
        <v>36</v>
      </c>
      <c r="F4" s="29">
        <v>0.5</v>
      </c>
      <c r="G4" s="126">
        <f t="shared" si="1"/>
        <v>18</v>
      </c>
      <c r="H4" s="16">
        <f t="shared" si="2"/>
        <v>20.7</v>
      </c>
      <c r="I4" s="18"/>
      <c r="J4" s="18"/>
      <c r="K4" s="19"/>
      <c r="L4" s="18"/>
      <c r="M4" s="20"/>
    </row>
    <row r="5" spans="1:13" ht="15.75" thickBot="1">
      <c r="A5" t="s">
        <v>191</v>
      </c>
      <c r="B5" s="116" t="s">
        <v>88</v>
      </c>
      <c r="C5" s="34">
        <v>36</v>
      </c>
      <c r="D5" s="34">
        <v>1</v>
      </c>
      <c r="E5" s="35">
        <f t="shared" si="0"/>
        <v>36</v>
      </c>
      <c r="F5" s="29">
        <v>0.5</v>
      </c>
      <c r="G5" s="126">
        <f t="shared" si="1"/>
        <v>18</v>
      </c>
      <c r="H5" s="16">
        <f t="shared" si="2"/>
        <v>20.7</v>
      </c>
      <c r="I5" s="18"/>
      <c r="J5" s="18"/>
      <c r="K5" s="19"/>
      <c r="L5" s="18"/>
      <c r="M5" s="20"/>
    </row>
    <row r="6" spans="1:13" ht="15.75" thickBot="1">
      <c r="A6" s="39" t="s">
        <v>87</v>
      </c>
      <c r="B6" s="116" t="s">
        <v>89</v>
      </c>
      <c r="C6" s="34">
        <v>36</v>
      </c>
      <c r="D6" s="34">
        <v>1</v>
      </c>
      <c r="E6" s="35">
        <f t="shared" si="0"/>
        <v>36</v>
      </c>
      <c r="F6" s="29">
        <v>0.5</v>
      </c>
      <c r="G6" s="126">
        <f>E6*F6</f>
        <v>18</v>
      </c>
      <c r="H6" s="16">
        <f t="shared" si="2"/>
        <v>20.7</v>
      </c>
      <c r="I6" s="18"/>
      <c r="J6" s="18"/>
      <c r="K6" s="19"/>
      <c r="L6" s="18"/>
      <c r="M6" s="20"/>
    </row>
    <row r="7" spans="1:13" ht="15.75" thickBot="1">
      <c r="A7" t="s">
        <v>191</v>
      </c>
      <c r="B7" s="116" t="s">
        <v>89</v>
      </c>
      <c r="C7" s="34">
        <v>36</v>
      </c>
      <c r="D7" s="34">
        <v>1</v>
      </c>
      <c r="E7" s="35">
        <f t="shared" si="0"/>
        <v>36</v>
      </c>
      <c r="F7" s="29">
        <v>0.5</v>
      </c>
      <c r="G7" s="126">
        <f t="shared" si="1"/>
        <v>18</v>
      </c>
      <c r="H7" s="16">
        <f t="shared" si="2"/>
        <v>20.7</v>
      </c>
      <c r="I7" s="18"/>
      <c r="J7" s="18"/>
      <c r="K7" s="19"/>
      <c r="L7" s="18"/>
      <c r="M7" s="20"/>
    </row>
    <row r="8" spans="1:13" ht="15.75" thickBot="1">
      <c r="A8" s="39" t="s">
        <v>87</v>
      </c>
      <c r="B8" s="116" t="s">
        <v>90</v>
      </c>
      <c r="C8" s="34">
        <v>36</v>
      </c>
      <c r="D8" s="34">
        <v>1</v>
      </c>
      <c r="E8" s="35">
        <f t="shared" si="0"/>
        <v>36</v>
      </c>
      <c r="F8" s="29">
        <v>0.5</v>
      </c>
      <c r="G8" s="126">
        <f t="shared" si="1"/>
        <v>18</v>
      </c>
      <c r="H8" s="16">
        <f t="shared" si="2"/>
        <v>20.7</v>
      </c>
      <c r="I8" s="18"/>
      <c r="J8" s="18"/>
      <c r="K8" s="19"/>
      <c r="L8" s="18"/>
      <c r="M8" s="20"/>
    </row>
    <row r="9" spans="1:13" ht="15.75" thickBot="1">
      <c r="A9" t="s">
        <v>191</v>
      </c>
      <c r="B9" s="116" t="s">
        <v>90</v>
      </c>
      <c r="C9" s="34">
        <v>36</v>
      </c>
      <c r="D9" s="34">
        <v>1</v>
      </c>
      <c r="E9" s="35">
        <f t="shared" si="0"/>
        <v>36</v>
      </c>
      <c r="F9" s="29">
        <v>0.5</v>
      </c>
      <c r="G9" s="126">
        <f t="shared" si="1"/>
        <v>18</v>
      </c>
      <c r="H9" s="16">
        <f t="shared" si="2"/>
        <v>20.7</v>
      </c>
      <c r="I9" s="18"/>
      <c r="J9" s="18"/>
      <c r="K9" s="19"/>
      <c r="L9" s="18"/>
      <c r="M9" s="20"/>
    </row>
    <row r="10" spans="1:13" ht="15.75" thickBot="1">
      <c r="A10" s="39" t="s">
        <v>87</v>
      </c>
      <c r="B10" s="116" t="s">
        <v>91</v>
      </c>
      <c r="C10" s="34">
        <v>36</v>
      </c>
      <c r="D10" s="34">
        <v>1</v>
      </c>
      <c r="E10" s="35">
        <f t="shared" si="0"/>
        <v>36</v>
      </c>
      <c r="F10" s="29">
        <v>0.5</v>
      </c>
      <c r="G10" s="126">
        <f t="shared" si="1"/>
        <v>18</v>
      </c>
      <c r="H10" s="16">
        <f t="shared" si="2"/>
        <v>20.7</v>
      </c>
      <c r="I10" s="18"/>
      <c r="J10" s="18"/>
      <c r="K10" s="19"/>
      <c r="L10" s="18"/>
      <c r="M10" s="20"/>
    </row>
    <row r="11" spans="1:13" ht="15.75" thickBot="1">
      <c r="A11" t="s">
        <v>191</v>
      </c>
      <c r="B11" s="116" t="s">
        <v>91</v>
      </c>
      <c r="C11" s="34">
        <v>36</v>
      </c>
      <c r="D11" s="34">
        <v>1</v>
      </c>
      <c r="E11" s="35">
        <f t="shared" si="0"/>
        <v>36</v>
      </c>
      <c r="F11" s="29">
        <v>0.5</v>
      </c>
      <c r="G11" s="126">
        <f t="shared" si="1"/>
        <v>18</v>
      </c>
      <c r="H11" s="16">
        <f t="shared" si="2"/>
        <v>20.7</v>
      </c>
      <c r="I11" s="18"/>
      <c r="J11" s="18"/>
      <c r="K11" s="19"/>
      <c r="L11" s="18"/>
      <c r="M11" s="20"/>
    </row>
    <row r="12" spans="1:13" ht="15.75" thickBot="1">
      <c r="A12" s="39" t="s">
        <v>87</v>
      </c>
      <c r="B12" s="116" t="s">
        <v>92</v>
      </c>
      <c r="C12" s="34">
        <v>36</v>
      </c>
      <c r="D12" s="34">
        <v>1</v>
      </c>
      <c r="E12" s="35">
        <f t="shared" si="0"/>
        <v>36</v>
      </c>
      <c r="F12" s="29">
        <v>0.5</v>
      </c>
      <c r="G12" s="126">
        <f t="shared" si="1"/>
        <v>18</v>
      </c>
      <c r="H12" s="16">
        <f t="shared" si="2"/>
        <v>20.7</v>
      </c>
      <c r="I12" s="18"/>
      <c r="J12" s="18"/>
      <c r="K12" s="19"/>
      <c r="L12" s="18"/>
      <c r="M12" s="20"/>
    </row>
    <row r="13" spans="1:13" ht="15.75" thickBot="1">
      <c r="A13" t="s">
        <v>191</v>
      </c>
      <c r="B13" s="116" t="s">
        <v>92</v>
      </c>
      <c r="C13" s="34">
        <v>36</v>
      </c>
      <c r="D13" s="34">
        <v>1</v>
      </c>
      <c r="E13" s="35">
        <f t="shared" si="0"/>
        <v>36</v>
      </c>
      <c r="F13" s="29">
        <v>0.5</v>
      </c>
      <c r="G13" s="126">
        <f t="shared" si="1"/>
        <v>18</v>
      </c>
      <c r="H13" s="16">
        <f t="shared" si="2"/>
        <v>20.7</v>
      </c>
      <c r="I13" s="18"/>
      <c r="J13" s="18"/>
      <c r="K13" s="19"/>
      <c r="L13" s="18"/>
      <c r="M13" s="20"/>
    </row>
    <row r="14" spans="1:13" ht="15.75" thickBot="1">
      <c r="A14" s="39" t="s">
        <v>87</v>
      </c>
      <c r="B14" s="116" t="s">
        <v>93</v>
      </c>
      <c r="C14" s="34">
        <v>36</v>
      </c>
      <c r="D14" s="34">
        <v>1</v>
      </c>
      <c r="E14" s="35">
        <f t="shared" si="0"/>
        <v>36</v>
      </c>
      <c r="F14" s="29">
        <v>0.5</v>
      </c>
      <c r="G14" s="126">
        <f t="shared" si="1"/>
        <v>18</v>
      </c>
      <c r="H14" s="16">
        <f t="shared" si="2"/>
        <v>20.7</v>
      </c>
      <c r="I14" s="18"/>
      <c r="J14" s="18"/>
      <c r="K14" s="19"/>
      <c r="L14" s="18"/>
      <c r="M14" s="20"/>
    </row>
    <row r="15" spans="1:13" ht="15.75" thickBot="1">
      <c r="A15" t="s">
        <v>191</v>
      </c>
      <c r="B15" s="116" t="s">
        <v>93</v>
      </c>
      <c r="C15" s="34">
        <v>36</v>
      </c>
      <c r="D15" s="34">
        <v>1</v>
      </c>
      <c r="E15" s="35">
        <f t="shared" si="0"/>
        <v>36</v>
      </c>
      <c r="F15" s="29">
        <v>0.5</v>
      </c>
      <c r="G15" s="126">
        <f t="shared" si="1"/>
        <v>18</v>
      </c>
      <c r="H15" s="16">
        <f t="shared" si="2"/>
        <v>20.7</v>
      </c>
      <c r="I15" s="18"/>
      <c r="J15" s="18"/>
      <c r="K15" s="19"/>
      <c r="L15" s="18"/>
      <c r="M15" s="20"/>
    </row>
    <row r="16" spans="1:13" ht="15.75" thickBot="1">
      <c r="A16" s="39" t="s">
        <v>87</v>
      </c>
      <c r="B16" s="116" t="s">
        <v>94</v>
      </c>
      <c r="C16" s="34">
        <v>36</v>
      </c>
      <c r="D16" s="34">
        <v>1</v>
      </c>
      <c r="E16" s="35">
        <f t="shared" si="0"/>
        <v>36</v>
      </c>
      <c r="F16" s="29">
        <v>0.5</v>
      </c>
      <c r="G16" s="126">
        <f t="shared" si="1"/>
        <v>18</v>
      </c>
      <c r="H16" s="16">
        <f t="shared" si="2"/>
        <v>20.7</v>
      </c>
      <c r="I16" s="18"/>
      <c r="J16" s="18"/>
      <c r="K16" s="19"/>
      <c r="L16" s="18"/>
      <c r="M16" s="20"/>
    </row>
    <row r="17" spans="1:13" ht="15.75" thickBot="1">
      <c r="A17" t="s">
        <v>191</v>
      </c>
      <c r="B17" s="116" t="s">
        <v>94</v>
      </c>
      <c r="C17" s="34">
        <v>36</v>
      </c>
      <c r="D17" s="34">
        <v>1</v>
      </c>
      <c r="E17" s="35">
        <f t="shared" si="0"/>
        <v>36</v>
      </c>
      <c r="F17" s="29">
        <v>0.5</v>
      </c>
      <c r="G17" s="126">
        <f t="shared" si="1"/>
        <v>18</v>
      </c>
      <c r="H17" s="16">
        <f t="shared" si="2"/>
        <v>20.7</v>
      </c>
      <c r="I17" s="18"/>
      <c r="J17" s="18"/>
      <c r="K17" s="19"/>
      <c r="L17" s="18"/>
      <c r="M17" s="20"/>
    </row>
    <row r="18" spans="1:13" ht="15.75" thickBot="1">
      <c r="A18" s="39" t="s">
        <v>87</v>
      </c>
      <c r="B18" s="116" t="s">
        <v>95</v>
      </c>
      <c r="C18" s="34">
        <v>36</v>
      </c>
      <c r="D18" s="34">
        <v>1</v>
      </c>
      <c r="E18" s="35">
        <f t="shared" si="0"/>
        <v>36</v>
      </c>
      <c r="F18" s="29">
        <v>0.5</v>
      </c>
      <c r="G18" s="126">
        <f t="shared" si="1"/>
        <v>18</v>
      </c>
      <c r="H18" s="16">
        <f t="shared" si="2"/>
        <v>20.7</v>
      </c>
      <c r="I18" s="18"/>
      <c r="J18" s="18"/>
      <c r="K18" s="19"/>
      <c r="L18" s="18"/>
      <c r="M18" s="20"/>
    </row>
    <row r="19" spans="1:13" ht="15">
      <c r="A19" t="s">
        <v>191</v>
      </c>
      <c r="B19" s="116" t="s">
        <v>95</v>
      </c>
      <c r="C19" s="34">
        <v>36</v>
      </c>
      <c r="D19" s="34">
        <v>1</v>
      </c>
      <c r="E19" s="35">
        <f t="shared" si="0"/>
        <v>36</v>
      </c>
      <c r="F19" s="29">
        <v>0.5</v>
      </c>
      <c r="G19" s="126">
        <f t="shared" si="1"/>
        <v>18</v>
      </c>
      <c r="H19" s="16">
        <f t="shared" si="2"/>
        <v>20.7</v>
      </c>
      <c r="I19" s="18"/>
      <c r="J19" s="18"/>
      <c r="K19" s="19"/>
      <c r="L19" s="18"/>
      <c r="M19" s="20"/>
    </row>
    <row r="20" spans="1:13" ht="15">
      <c r="A20" s="116" t="s">
        <v>97</v>
      </c>
      <c r="B20" s="116" t="s">
        <v>96</v>
      </c>
      <c r="C20" s="15">
        <v>22</v>
      </c>
      <c r="D20" s="15">
        <v>25</v>
      </c>
      <c r="E20" s="16">
        <f aca="true" t="shared" si="3" ref="E20:E30">C20/D20</f>
        <v>0.88</v>
      </c>
      <c r="F20" s="17">
        <v>12.5</v>
      </c>
      <c r="G20" s="126">
        <f t="shared" si="1"/>
        <v>11</v>
      </c>
      <c r="H20" s="16">
        <f t="shared" si="2"/>
        <v>12.649999999999999</v>
      </c>
      <c r="I20" s="18"/>
      <c r="J20" s="18"/>
      <c r="K20" s="19"/>
      <c r="L20" s="18"/>
      <c r="M20" s="20"/>
    </row>
    <row r="21" spans="1:13" ht="15">
      <c r="A21" s="41" t="s">
        <v>9</v>
      </c>
      <c r="B21" s="116" t="s">
        <v>96</v>
      </c>
      <c r="C21" s="15">
        <v>22</v>
      </c>
      <c r="D21" s="15">
        <v>25</v>
      </c>
      <c r="E21" s="16">
        <f t="shared" si="3"/>
        <v>0.88</v>
      </c>
      <c r="F21" s="17">
        <v>12.5</v>
      </c>
      <c r="G21" s="126">
        <f t="shared" si="1"/>
        <v>11</v>
      </c>
      <c r="H21" s="16">
        <f t="shared" si="2"/>
        <v>12.649999999999999</v>
      </c>
      <c r="I21" s="18"/>
      <c r="J21" s="18"/>
      <c r="K21" s="19"/>
      <c r="L21" s="18"/>
      <c r="M21" s="20"/>
    </row>
    <row r="22" spans="1:13" ht="15">
      <c r="A22" s="41" t="s">
        <v>23</v>
      </c>
      <c r="B22" s="116" t="s">
        <v>98</v>
      </c>
      <c r="C22" s="15">
        <v>252</v>
      </c>
      <c r="D22" s="15">
        <v>50</v>
      </c>
      <c r="E22" s="16">
        <f t="shared" si="3"/>
        <v>5.04</v>
      </c>
      <c r="F22" s="17">
        <v>15</v>
      </c>
      <c r="G22" s="126">
        <f t="shared" si="1"/>
        <v>75.6</v>
      </c>
      <c r="H22" s="16">
        <f t="shared" si="2"/>
        <v>86.93999999999998</v>
      </c>
      <c r="I22" s="18"/>
      <c r="J22" s="18"/>
      <c r="K22" s="19"/>
      <c r="L22" s="18"/>
      <c r="M22" s="20"/>
    </row>
    <row r="23" spans="1:13" ht="15">
      <c r="A23" s="39" t="s">
        <v>75</v>
      </c>
      <c r="B23" s="116" t="s">
        <v>98</v>
      </c>
      <c r="C23" s="15">
        <v>252</v>
      </c>
      <c r="D23" s="15">
        <v>50</v>
      </c>
      <c r="E23" s="16">
        <f t="shared" si="3"/>
        <v>5.04</v>
      </c>
      <c r="F23" s="17">
        <v>10</v>
      </c>
      <c r="G23" s="126">
        <f t="shared" si="1"/>
        <v>50.4</v>
      </c>
      <c r="H23" s="16">
        <f t="shared" si="2"/>
        <v>57.959999999999994</v>
      </c>
      <c r="I23" s="18"/>
      <c r="J23" s="18"/>
      <c r="K23" s="19"/>
      <c r="L23" s="18"/>
      <c r="M23" s="20"/>
    </row>
    <row r="24" spans="1:13" ht="15">
      <c r="A24" s="41" t="s">
        <v>16</v>
      </c>
      <c r="B24" s="116" t="s">
        <v>98</v>
      </c>
      <c r="C24" s="15">
        <v>252</v>
      </c>
      <c r="D24" s="15">
        <v>50</v>
      </c>
      <c r="E24" s="16">
        <f t="shared" si="3"/>
        <v>5.04</v>
      </c>
      <c r="F24" s="17">
        <v>5</v>
      </c>
      <c r="G24" s="126">
        <f t="shared" si="1"/>
        <v>25.2</v>
      </c>
      <c r="H24" s="16">
        <f t="shared" si="2"/>
        <v>28.979999999999997</v>
      </c>
      <c r="I24" s="18"/>
      <c r="J24" s="18"/>
      <c r="K24" s="19"/>
      <c r="L24" s="18"/>
      <c r="M24" s="20"/>
    </row>
    <row r="25" spans="1:13" ht="15">
      <c r="A25" t="s">
        <v>21</v>
      </c>
      <c r="B25" s="116" t="s">
        <v>98</v>
      </c>
      <c r="C25" s="15">
        <v>252</v>
      </c>
      <c r="D25" s="15">
        <v>50</v>
      </c>
      <c r="E25" s="16">
        <f>C25/D25</f>
        <v>5.04</v>
      </c>
      <c r="F25" s="17">
        <v>10</v>
      </c>
      <c r="G25" s="126">
        <f>E25*F25</f>
        <v>50.4</v>
      </c>
      <c r="H25" s="16">
        <f t="shared" si="2"/>
        <v>57.959999999999994</v>
      </c>
      <c r="I25" s="18"/>
      <c r="J25" s="18"/>
      <c r="K25" s="19"/>
      <c r="L25" s="18"/>
      <c r="M25" s="20"/>
    </row>
    <row r="26" spans="1:13" ht="15">
      <c r="A26" s="41" t="s">
        <v>9</v>
      </c>
      <c r="B26" s="116" t="s">
        <v>98</v>
      </c>
      <c r="C26" s="15">
        <v>252</v>
      </c>
      <c r="D26" s="15">
        <v>50</v>
      </c>
      <c r="E26" s="16">
        <f t="shared" si="3"/>
        <v>5.04</v>
      </c>
      <c r="F26" s="17">
        <v>10</v>
      </c>
      <c r="G26" s="126">
        <f t="shared" si="1"/>
        <v>50.4</v>
      </c>
      <c r="H26" s="16">
        <f t="shared" si="2"/>
        <v>57.959999999999994</v>
      </c>
      <c r="I26" s="18"/>
      <c r="J26" s="18"/>
      <c r="K26" s="19"/>
      <c r="L26" s="18"/>
      <c r="M26" s="20"/>
    </row>
    <row r="27" spans="1:13" ht="15">
      <c r="A27" s="41" t="s">
        <v>14</v>
      </c>
      <c r="B27" s="116" t="s">
        <v>99</v>
      </c>
      <c r="C27" s="15">
        <v>199</v>
      </c>
      <c r="D27" s="15">
        <v>10</v>
      </c>
      <c r="E27" s="16">
        <f t="shared" si="3"/>
        <v>19.9</v>
      </c>
      <c r="F27" s="17">
        <v>2</v>
      </c>
      <c r="G27" s="126">
        <f>E27*F27</f>
        <v>39.8</v>
      </c>
      <c r="H27" s="16">
        <f t="shared" si="2"/>
        <v>45.769999999999996</v>
      </c>
      <c r="I27" s="18"/>
      <c r="J27" s="18"/>
      <c r="K27" s="19"/>
      <c r="L27" s="18"/>
      <c r="M27" s="20"/>
    </row>
    <row r="28" spans="1:13" ht="15">
      <c r="A28" s="116" t="s">
        <v>97</v>
      </c>
      <c r="B28" s="116" t="s">
        <v>99</v>
      </c>
      <c r="C28" s="15">
        <v>199</v>
      </c>
      <c r="D28" s="15">
        <v>10</v>
      </c>
      <c r="E28" s="16">
        <f t="shared" si="3"/>
        <v>19.9</v>
      </c>
      <c r="F28" s="17">
        <v>1</v>
      </c>
      <c r="G28" s="126">
        <f t="shared" si="1"/>
        <v>19.9</v>
      </c>
      <c r="H28" s="16">
        <f t="shared" si="2"/>
        <v>22.884999999999998</v>
      </c>
      <c r="I28" s="18"/>
      <c r="J28" s="18"/>
      <c r="K28" s="19"/>
      <c r="L28" s="18"/>
      <c r="M28" s="20"/>
    </row>
    <row r="29" spans="1:13" ht="15">
      <c r="A29" s="41" t="s">
        <v>100</v>
      </c>
      <c r="B29" s="116" t="s">
        <v>99</v>
      </c>
      <c r="C29" s="15">
        <v>199</v>
      </c>
      <c r="D29" s="15">
        <v>10</v>
      </c>
      <c r="E29" s="16">
        <f t="shared" si="3"/>
        <v>19.9</v>
      </c>
      <c r="F29" s="17">
        <v>2</v>
      </c>
      <c r="G29" s="126">
        <f t="shared" si="1"/>
        <v>39.8</v>
      </c>
      <c r="H29" s="16">
        <f t="shared" si="2"/>
        <v>45.769999999999996</v>
      </c>
      <c r="I29" s="18"/>
      <c r="J29" s="18"/>
      <c r="K29" s="19"/>
      <c r="L29" s="18"/>
      <c r="M29" s="20"/>
    </row>
    <row r="30" spans="1:13" ht="15">
      <c r="A30" s="41" t="s">
        <v>9</v>
      </c>
      <c r="B30" s="116" t="s">
        <v>99</v>
      </c>
      <c r="C30" s="15">
        <v>199</v>
      </c>
      <c r="D30" s="15">
        <v>10</v>
      </c>
      <c r="E30" s="16">
        <f t="shared" si="3"/>
        <v>19.9</v>
      </c>
      <c r="F30" s="17">
        <v>5</v>
      </c>
      <c r="G30" s="126">
        <f t="shared" si="1"/>
        <v>99.5</v>
      </c>
      <c r="H30" s="16">
        <f t="shared" si="2"/>
        <v>114.425</v>
      </c>
      <c r="I30" s="18"/>
      <c r="J30" s="18"/>
      <c r="K30" s="19"/>
      <c r="L30" s="18"/>
      <c r="M30" s="20"/>
    </row>
    <row r="31" spans="1:13" ht="15">
      <c r="A31" s="41" t="s">
        <v>14</v>
      </c>
      <c r="B31" s="116" t="s">
        <v>101</v>
      </c>
      <c r="C31" s="15">
        <v>350</v>
      </c>
      <c r="D31" s="15">
        <v>10</v>
      </c>
      <c r="E31" s="16">
        <f aca="true" t="shared" si="4" ref="E31:E57">C31/D31</f>
        <v>35</v>
      </c>
      <c r="F31" s="17">
        <v>2</v>
      </c>
      <c r="G31" s="126">
        <f t="shared" si="1"/>
        <v>70</v>
      </c>
      <c r="H31" s="16">
        <f t="shared" si="2"/>
        <v>80.5</v>
      </c>
      <c r="I31" s="18"/>
      <c r="J31" s="18"/>
      <c r="K31" s="19"/>
      <c r="L31" s="18"/>
      <c r="M31" s="20"/>
    </row>
    <row r="32" spans="1:13" ht="15">
      <c r="A32" t="s">
        <v>191</v>
      </c>
      <c r="B32" s="116" t="s">
        <v>101</v>
      </c>
      <c r="C32" s="15">
        <v>350</v>
      </c>
      <c r="D32" s="15">
        <v>10</v>
      </c>
      <c r="E32" s="16">
        <f t="shared" si="4"/>
        <v>35</v>
      </c>
      <c r="F32" s="17">
        <v>2</v>
      </c>
      <c r="G32" s="126">
        <f t="shared" si="1"/>
        <v>70</v>
      </c>
      <c r="H32" s="16">
        <f t="shared" si="2"/>
        <v>80.5</v>
      </c>
      <c r="I32" s="18"/>
      <c r="J32" s="18"/>
      <c r="K32" s="19"/>
      <c r="L32" s="18"/>
      <c r="M32" s="20"/>
    </row>
    <row r="33" spans="1:13" ht="15">
      <c r="A33" s="41" t="s">
        <v>100</v>
      </c>
      <c r="B33" s="116" t="s">
        <v>101</v>
      </c>
      <c r="C33" s="15">
        <v>350</v>
      </c>
      <c r="D33" s="15">
        <v>10</v>
      </c>
      <c r="E33" s="16">
        <f t="shared" si="4"/>
        <v>35</v>
      </c>
      <c r="F33" s="17">
        <v>2</v>
      </c>
      <c r="G33" s="126">
        <f t="shared" si="1"/>
        <v>70</v>
      </c>
      <c r="H33" s="16">
        <f t="shared" si="2"/>
        <v>80.5</v>
      </c>
      <c r="I33" s="18"/>
      <c r="J33" s="18"/>
      <c r="K33" s="19"/>
      <c r="L33" s="18"/>
      <c r="M33" s="20"/>
    </row>
    <row r="34" spans="1:13" ht="15">
      <c r="A34" s="41" t="s">
        <v>9</v>
      </c>
      <c r="B34" s="116" t="s">
        <v>101</v>
      </c>
      <c r="C34" s="15">
        <v>350</v>
      </c>
      <c r="D34" s="15">
        <v>10</v>
      </c>
      <c r="E34" s="16">
        <f t="shared" si="4"/>
        <v>35</v>
      </c>
      <c r="F34" s="17">
        <v>4</v>
      </c>
      <c r="G34" s="126">
        <f t="shared" si="1"/>
        <v>140</v>
      </c>
      <c r="H34" s="16">
        <f t="shared" si="2"/>
        <v>161</v>
      </c>
      <c r="I34" s="18"/>
      <c r="J34" s="18"/>
      <c r="K34" s="19"/>
      <c r="L34" s="18"/>
      <c r="M34" s="20"/>
    </row>
    <row r="35" spans="1:13" ht="15">
      <c r="A35" s="116" t="s">
        <v>158</v>
      </c>
      <c r="B35" s="116" t="s">
        <v>102</v>
      </c>
      <c r="C35" s="15">
        <v>49</v>
      </c>
      <c r="D35" s="15">
        <v>1</v>
      </c>
      <c r="E35" s="16">
        <f t="shared" si="4"/>
        <v>49</v>
      </c>
      <c r="F35" s="17">
        <v>2</v>
      </c>
      <c r="G35" s="126">
        <f t="shared" si="1"/>
        <v>98</v>
      </c>
      <c r="H35" s="16">
        <f t="shared" si="2"/>
        <v>112.69999999999999</v>
      </c>
      <c r="I35" s="18"/>
      <c r="J35" s="18"/>
      <c r="K35" s="19"/>
      <c r="L35" s="18"/>
      <c r="M35" s="20"/>
    </row>
    <row r="36" spans="1:13" ht="15">
      <c r="A36" s="117" t="s">
        <v>14</v>
      </c>
      <c r="B36" s="116" t="s">
        <v>102</v>
      </c>
      <c r="C36" s="15">
        <v>49</v>
      </c>
      <c r="D36" s="15">
        <v>1</v>
      </c>
      <c r="E36" s="16">
        <f t="shared" si="4"/>
        <v>49</v>
      </c>
      <c r="F36" s="17">
        <v>1</v>
      </c>
      <c r="G36" s="126">
        <f t="shared" si="1"/>
        <v>49</v>
      </c>
      <c r="H36" s="16">
        <f t="shared" si="2"/>
        <v>56.349999999999994</v>
      </c>
      <c r="I36" s="18"/>
      <c r="J36" s="18"/>
      <c r="K36" s="19"/>
      <c r="L36" s="18"/>
      <c r="M36" s="20"/>
    </row>
    <row r="37" spans="1:13" ht="15">
      <c r="A37" s="116" t="s">
        <v>170</v>
      </c>
      <c r="B37" s="116" t="s">
        <v>102</v>
      </c>
      <c r="C37" s="15">
        <v>49</v>
      </c>
      <c r="D37" s="15">
        <v>1</v>
      </c>
      <c r="E37" s="16">
        <f t="shared" si="4"/>
        <v>49</v>
      </c>
      <c r="F37" s="17">
        <v>1</v>
      </c>
      <c r="G37" s="126">
        <f t="shared" si="1"/>
        <v>49</v>
      </c>
      <c r="H37" s="16">
        <f t="shared" si="2"/>
        <v>56.349999999999994</v>
      </c>
      <c r="I37" s="18"/>
      <c r="J37" s="18"/>
      <c r="K37" s="19"/>
      <c r="L37" s="18"/>
      <c r="M37" s="20"/>
    </row>
    <row r="38" spans="1:13" ht="15">
      <c r="A38" t="s">
        <v>191</v>
      </c>
      <c r="B38" s="116" t="s">
        <v>102</v>
      </c>
      <c r="C38" s="15">
        <v>49</v>
      </c>
      <c r="D38" s="15">
        <v>1</v>
      </c>
      <c r="E38" s="16">
        <f t="shared" si="4"/>
        <v>49</v>
      </c>
      <c r="F38" s="17">
        <v>1</v>
      </c>
      <c r="G38" s="126">
        <f t="shared" si="1"/>
        <v>49</v>
      </c>
      <c r="H38" s="16">
        <f t="shared" si="2"/>
        <v>56.349999999999994</v>
      </c>
      <c r="I38" s="18"/>
      <c r="J38" s="18"/>
      <c r="K38" s="19"/>
      <c r="L38" s="18"/>
      <c r="M38" s="20"/>
    </row>
    <row r="39" spans="1:13" ht="15">
      <c r="A39" s="39" t="s">
        <v>15</v>
      </c>
      <c r="B39" s="116" t="s">
        <v>103</v>
      </c>
      <c r="C39" s="15">
        <v>150</v>
      </c>
      <c r="D39" s="15">
        <v>20</v>
      </c>
      <c r="E39" s="16">
        <f t="shared" si="4"/>
        <v>7.5</v>
      </c>
      <c r="F39" s="17">
        <v>10</v>
      </c>
      <c r="G39" s="126">
        <f t="shared" si="1"/>
        <v>75</v>
      </c>
      <c r="H39" s="16">
        <f t="shared" si="2"/>
        <v>86.25</v>
      </c>
      <c r="I39" s="18"/>
      <c r="J39" s="18"/>
      <c r="K39" s="19"/>
      <c r="L39" s="18"/>
      <c r="M39" s="20"/>
    </row>
    <row r="40" spans="1:13" ht="15.75" thickBot="1">
      <c r="A40" s="33" t="s">
        <v>9</v>
      </c>
      <c r="B40" s="116" t="s">
        <v>103</v>
      </c>
      <c r="C40" s="15">
        <v>150</v>
      </c>
      <c r="D40" s="15">
        <v>20</v>
      </c>
      <c r="E40" s="16">
        <f t="shared" si="4"/>
        <v>7.5</v>
      </c>
      <c r="F40" s="17">
        <v>10</v>
      </c>
      <c r="G40" s="126">
        <f t="shared" si="1"/>
        <v>75</v>
      </c>
      <c r="H40" s="16">
        <f t="shared" si="2"/>
        <v>86.25</v>
      </c>
      <c r="I40" s="18"/>
      <c r="J40" s="18"/>
      <c r="K40" s="19"/>
      <c r="L40" s="18"/>
      <c r="M40" s="20"/>
    </row>
    <row r="41" spans="1:13" ht="15.75" thickBot="1">
      <c r="A41" s="116" t="s">
        <v>105</v>
      </c>
      <c r="B41" s="116" t="s">
        <v>104</v>
      </c>
      <c r="C41" s="15">
        <v>150</v>
      </c>
      <c r="D41" s="15">
        <v>1</v>
      </c>
      <c r="E41" s="16">
        <f t="shared" si="4"/>
        <v>150</v>
      </c>
      <c r="F41" s="29">
        <v>0.5</v>
      </c>
      <c r="G41" s="126">
        <f t="shared" si="1"/>
        <v>75</v>
      </c>
      <c r="H41" s="16">
        <f t="shared" si="2"/>
        <v>86.25</v>
      </c>
      <c r="I41" s="18"/>
      <c r="J41" s="18"/>
      <c r="K41" s="19"/>
      <c r="L41" s="18"/>
      <c r="M41" s="20"/>
    </row>
    <row r="42" spans="1:13" ht="15">
      <c r="A42" s="39" t="s">
        <v>15</v>
      </c>
      <c r="B42" s="116" t="s">
        <v>104</v>
      </c>
      <c r="C42" s="15">
        <v>150</v>
      </c>
      <c r="D42" s="15">
        <v>1</v>
      </c>
      <c r="E42" s="16">
        <f t="shared" si="4"/>
        <v>150</v>
      </c>
      <c r="F42" s="29">
        <v>0.5</v>
      </c>
      <c r="G42" s="126">
        <f t="shared" si="1"/>
        <v>75</v>
      </c>
      <c r="H42" s="16">
        <f t="shared" si="2"/>
        <v>86.25</v>
      </c>
      <c r="I42" s="18"/>
      <c r="J42" s="18"/>
      <c r="K42" s="19"/>
      <c r="L42" s="18"/>
      <c r="M42" s="20"/>
    </row>
    <row r="43" spans="1:13" ht="15">
      <c r="A43" s="39" t="s">
        <v>15</v>
      </c>
      <c r="B43" s="41" t="s">
        <v>106</v>
      </c>
      <c r="C43" s="15">
        <v>210</v>
      </c>
      <c r="D43" s="15">
        <v>25</v>
      </c>
      <c r="E43" s="16">
        <f t="shared" si="4"/>
        <v>8.4</v>
      </c>
      <c r="F43" s="17">
        <v>7</v>
      </c>
      <c r="G43" s="126">
        <f>E43*F43</f>
        <v>58.800000000000004</v>
      </c>
      <c r="H43" s="16">
        <f t="shared" si="2"/>
        <v>67.62</v>
      </c>
      <c r="I43" s="18"/>
      <c r="J43" s="18"/>
      <c r="K43" s="19"/>
      <c r="L43" s="18"/>
      <c r="M43" s="20"/>
    </row>
    <row r="44" spans="1:13" ht="15">
      <c r="A44" s="116" t="s">
        <v>107</v>
      </c>
      <c r="B44" s="41" t="s">
        <v>106</v>
      </c>
      <c r="C44" s="15">
        <v>210</v>
      </c>
      <c r="D44" s="15">
        <v>25</v>
      </c>
      <c r="E44" s="16">
        <f t="shared" si="4"/>
        <v>8.4</v>
      </c>
      <c r="F44" s="17">
        <v>2</v>
      </c>
      <c r="G44" s="126">
        <f t="shared" si="1"/>
        <v>16.8</v>
      </c>
      <c r="H44" s="16">
        <f t="shared" si="2"/>
        <v>19.32</v>
      </c>
      <c r="I44" s="18"/>
      <c r="J44" s="18"/>
      <c r="K44" s="19"/>
      <c r="L44" s="18"/>
      <c r="M44" s="20"/>
    </row>
    <row r="45" spans="1:13" ht="15">
      <c r="A45" s="41" t="s">
        <v>14</v>
      </c>
      <c r="B45" s="41" t="s">
        <v>106</v>
      </c>
      <c r="C45" s="15">
        <v>210</v>
      </c>
      <c r="D45" s="15">
        <v>25</v>
      </c>
      <c r="E45" s="16">
        <f t="shared" si="4"/>
        <v>8.4</v>
      </c>
      <c r="F45" s="17">
        <v>2</v>
      </c>
      <c r="G45" s="126">
        <f t="shared" si="1"/>
        <v>16.8</v>
      </c>
      <c r="H45" s="16">
        <f t="shared" si="2"/>
        <v>19.32</v>
      </c>
      <c r="I45" s="18"/>
      <c r="J45" s="18"/>
      <c r="K45" s="19"/>
      <c r="L45" s="18"/>
      <c r="M45" s="20"/>
    </row>
    <row r="46" spans="1:13" ht="15">
      <c r="A46" s="41" t="s">
        <v>9</v>
      </c>
      <c r="B46" s="41" t="s">
        <v>106</v>
      </c>
      <c r="C46" s="15">
        <v>210</v>
      </c>
      <c r="D46" s="15">
        <v>25</v>
      </c>
      <c r="E46" s="16">
        <f t="shared" si="4"/>
        <v>8.4</v>
      </c>
      <c r="F46" s="17">
        <v>14</v>
      </c>
      <c r="G46" s="126">
        <f t="shared" si="1"/>
        <v>117.60000000000001</v>
      </c>
      <c r="H46" s="16">
        <f t="shared" si="2"/>
        <v>135.24</v>
      </c>
      <c r="I46" s="18"/>
      <c r="J46" s="18"/>
      <c r="K46" s="19"/>
      <c r="L46" s="18"/>
      <c r="M46" s="20"/>
    </row>
    <row r="47" spans="1:13" ht="15">
      <c r="A47" s="42" t="s">
        <v>14</v>
      </c>
      <c r="B47" s="116" t="s">
        <v>108</v>
      </c>
      <c r="C47" s="15">
        <v>330</v>
      </c>
      <c r="D47" s="15">
        <v>25</v>
      </c>
      <c r="E47" s="16">
        <f t="shared" si="4"/>
        <v>13.2</v>
      </c>
      <c r="F47" s="17">
        <v>5</v>
      </c>
      <c r="G47" s="126">
        <f t="shared" si="1"/>
        <v>66</v>
      </c>
      <c r="H47" s="16">
        <f t="shared" si="2"/>
        <v>75.89999999999999</v>
      </c>
      <c r="I47" s="18"/>
      <c r="J47" s="18"/>
      <c r="K47" s="19"/>
      <c r="L47" s="18"/>
      <c r="M47" s="20"/>
    </row>
    <row r="48" spans="1:13" ht="15">
      <c r="A48" s="116" t="s">
        <v>105</v>
      </c>
      <c r="B48" s="116" t="s">
        <v>108</v>
      </c>
      <c r="C48" s="15">
        <v>330</v>
      </c>
      <c r="D48" s="15">
        <v>25</v>
      </c>
      <c r="E48" s="16">
        <f t="shared" si="4"/>
        <v>13.2</v>
      </c>
      <c r="F48" s="17">
        <v>3</v>
      </c>
      <c r="G48" s="126">
        <f>E48*F48</f>
        <v>39.599999999999994</v>
      </c>
      <c r="H48" s="16">
        <f t="shared" si="2"/>
        <v>45.53999999999999</v>
      </c>
      <c r="I48" s="18"/>
      <c r="J48" s="18"/>
      <c r="K48" s="19"/>
      <c r="L48" s="18"/>
      <c r="M48" s="20"/>
    </row>
    <row r="49" spans="1:13" ht="15">
      <c r="A49" s="116" t="s">
        <v>19</v>
      </c>
      <c r="B49" s="116" t="s">
        <v>108</v>
      </c>
      <c r="C49" s="15">
        <v>330</v>
      </c>
      <c r="D49" s="15">
        <v>25</v>
      </c>
      <c r="E49" s="16">
        <f t="shared" si="4"/>
        <v>13.2</v>
      </c>
      <c r="F49" s="17">
        <v>2</v>
      </c>
      <c r="G49" s="126">
        <f t="shared" si="1"/>
        <v>26.4</v>
      </c>
      <c r="H49" s="16">
        <f t="shared" si="2"/>
        <v>30.359999999999996</v>
      </c>
      <c r="I49" s="18"/>
      <c r="J49" s="18"/>
      <c r="K49" s="19"/>
      <c r="L49" s="18"/>
      <c r="M49" s="20"/>
    </row>
    <row r="50" spans="1:13" ht="15">
      <c r="A50" s="116" t="s">
        <v>15</v>
      </c>
      <c r="B50" s="116" t="s">
        <v>108</v>
      </c>
      <c r="C50" s="15">
        <v>330</v>
      </c>
      <c r="D50" s="15">
        <v>25</v>
      </c>
      <c r="E50" s="16">
        <f t="shared" si="4"/>
        <v>13.2</v>
      </c>
      <c r="F50" s="17">
        <v>5</v>
      </c>
      <c r="G50" s="126">
        <f t="shared" si="1"/>
        <v>66</v>
      </c>
      <c r="H50" s="16">
        <f t="shared" si="2"/>
        <v>75.89999999999999</v>
      </c>
      <c r="I50" s="18"/>
      <c r="J50" s="18"/>
      <c r="K50" s="19"/>
      <c r="L50" s="18"/>
      <c r="M50" s="20"/>
    </row>
    <row r="51" spans="1:13" ht="15">
      <c r="A51" s="39" t="s">
        <v>87</v>
      </c>
      <c r="B51" s="116" t="s">
        <v>108</v>
      </c>
      <c r="C51" s="15">
        <v>330</v>
      </c>
      <c r="D51" s="15">
        <v>25</v>
      </c>
      <c r="E51" s="16">
        <f t="shared" si="4"/>
        <v>13.2</v>
      </c>
      <c r="F51" s="17">
        <v>2</v>
      </c>
      <c r="G51" s="126">
        <f t="shared" si="1"/>
        <v>26.4</v>
      </c>
      <c r="H51" s="16">
        <f t="shared" si="2"/>
        <v>30.359999999999996</v>
      </c>
      <c r="I51" s="18"/>
      <c r="J51" s="18"/>
      <c r="K51" s="19"/>
      <c r="L51" s="18"/>
      <c r="M51" s="20"/>
    </row>
    <row r="52" spans="1:13" ht="15">
      <c r="A52" s="42" t="s">
        <v>9</v>
      </c>
      <c r="B52" s="116" t="s">
        <v>108</v>
      </c>
      <c r="C52" s="15">
        <v>330</v>
      </c>
      <c r="D52" s="15">
        <v>25</v>
      </c>
      <c r="E52" s="16">
        <f t="shared" si="4"/>
        <v>13.2</v>
      </c>
      <c r="F52" s="17">
        <v>8</v>
      </c>
      <c r="G52" s="126">
        <f t="shared" si="1"/>
        <v>105.6</v>
      </c>
      <c r="H52" s="16">
        <f t="shared" si="2"/>
        <v>121.43999999999998</v>
      </c>
      <c r="I52" s="18"/>
      <c r="J52" s="18"/>
      <c r="K52" s="19"/>
      <c r="L52" s="18"/>
      <c r="M52" s="20"/>
    </row>
    <row r="53" spans="1:13" ht="15">
      <c r="A53" s="116" t="s">
        <v>14</v>
      </c>
      <c r="B53" s="116" t="s">
        <v>109</v>
      </c>
      <c r="C53" s="15">
        <v>330</v>
      </c>
      <c r="D53" s="15">
        <v>25</v>
      </c>
      <c r="E53" s="16">
        <f t="shared" si="4"/>
        <v>13.2</v>
      </c>
      <c r="F53" s="17">
        <v>5</v>
      </c>
      <c r="G53" s="126">
        <f t="shared" si="1"/>
        <v>66</v>
      </c>
      <c r="H53" s="16">
        <f t="shared" si="2"/>
        <v>75.89999999999999</v>
      </c>
      <c r="I53" s="18"/>
      <c r="J53" s="18"/>
      <c r="K53" s="19"/>
      <c r="L53" s="18"/>
      <c r="M53" s="20"/>
    </row>
    <row r="54" spans="1:13" ht="15">
      <c r="A54" s="116" t="s">
        <v>21</v>
      </c>
      <c r="B54" s="116" t="s">
        <v>109</v>
      </c>
      <c r="C54" s="15">
        <v>330</v>
      </c>
      <c r="D54" s="15">
        <v>25</v>
      </c>
      <c r="E54" s="16">
        <f t="shared" si="4"/>
        <v>13.2</v>
      </c>
      <c r="F54" s="17">
        <v>5</v>
      </c>
      <c r="G54" s="126">
        <f t="shared" si="1"/>
        <v>66</v>
      </c>
      <c r="H54" s="16">
        <f t="shared" si="2"/>
        <v>75.89999999999999</v>
      </c>
      <c r="I54" s="18"/>
      <c r="J54" s="18"/>
      <c r="K54" s="19"/>
      <c r="L54" s="18"/>
      <c r="M54" s="20"/>
    </row>
    <row r="55" spans="1:13" ht="15">
      <c r="A55" s="116" t="s">
        <v>105</v>
      </c>
      <c r="B55" s="116" t="s">
        <v>109</v>
      </c>
      <c r="C55" s="15">
        <v>330</v>
      </c>
      <c r="D55" s="15">
        <v>25</v>
      </c>
      <c r="E55" s="16">
        <f>C55/D55</f>
        <v>13.2</v>
      </c>
      <c r="F55" s="17">
        <v>3</v>
      </c>
      <c r="G55" s="126">
        <f t="shared" si="1"/>
        <v>39.599999999999994</v>
      </c>
      <c r="H55" s="16">
        <f t="shared" si="2"/>
        <v>45.53999999999999</v>
      </c>
      <c r="I55" s="18"/>
      <c r="J55" s="18"/>
      <c r="K55" s="19"/>
      <c r="L55" s="18"/>
      <c r="M55" s="20"/>
    </row>
    <row r="56" spans="1:13" ht="15">
      <c r="A56" s="116" t="s">
        <v>19</v>
      </c>
      <c r="B56" s="116" t="s">
        <v>109</v>
      </c>
      <c r="C56" s="15">
        <v>330</v>
      </c>
      <c r="D56" s="15">
        <v>25</v>
      </c>
      <c r="E56" s="16">
        <f>C56/D56</f>
        <v>13.2</v>
      </c>
      <c r="F56" s="17">
        <v>3</v>
      </c>
      <c r="G56" s="126">
        <f t="shared" si="1"/>
        <v>39.599999999999994</v>
      </c>
      <c r="H56" s="16">
        <f t="shared" si="2"/>
        <v>45.53999999999999</v>
      </c>
      <c r="I56" s="18"/>
      <c r="J56" s="18"/>
      <c r="K56" s="19"/>
      <c r="L56" s="18"/>
      <c r="M56" s="20"/>
    </row>
    <row r="57" spans="1:13" ht="15">
      <c r="A57" s="116" t="s">
        <v>15</v>
      </c>
      <c r="B57" s="116" t="s">
        <v>109</v>
      </c>
      <c r="C57" s="15">
        <v>330</v>
      </c>
      <c r="D57" s="15">
        <v>25</v>
      </c>
      <c r="E57" s="16">
        <f t="shared" si="4"/>
        <v>13.2</v>
      </c>
      <c r="F57" s="17">
        <v>5</v>
      </c>
      <c r="G57" s="126">
        <f t="shared" si="1"/>
        <v>66</v>
      </c>
      <c r="H57" s="16">
        <f t="shared" si="2"/>
        <v>75.89999999999999</v>
      </c>
      <c r="I57" s="18"/>
      <c r="J57" s="18"/>
      <c r="K57" s="19"/>
      <c r="L57" s="18"/>
      <c r="M57" s="20"/>
    </row>
    <row r="58" spans="1:13" ht="15">
      <c r="A58" s="39" t="s">
        <v>87</v>
      </c>
      <c r="B58" s="116" t="s">
        <v>109</v>
      </c>
      <c r="C58" s="15">
        <v>330</v>
      </c>
      <c r="D58" s="15">
        <v>25</v>
      </c>
      <c r="E58" s="16">
        <f aca="true" t="shared" si="5" ref="E58:E111">C58/D58</f>
        <v>13.2</v>
      </c>
      <c r="F58" s="17">
        <v>2</v>
      </c>
      <c r="G58" s="126">
        <f aca="true" t="shared" si="6" ref="G58:G111">E58*F58</f>
        <v>26.4</v>
      </c>
      <c r="H58" s="16">
        <f aca="true" t="shared" si="7" ref="H58:H111">G58*1.15</f>
        <v>30.359999999999996</v>
      </c>
      <c r="I58" s="18"/>
      <c r="J58" s="18"/>
      <c r="K58" s="19"/>
      <c r="L58" s="18"/>
      <c r="M58" s="20"/>
    </row>
    <row r="59" spans="1:13" ht="15">
      <c r="A59" s="42" t="s">
        <v>9</v>
      </c>
      <c r="B59" s="116" t="s">
        <v>109</v>
      </c>
      <c r="C59" s="15">
        <v>330</v>
      </c>
      <c r="D59" s="15">
        <v>25</v>
      </c>
      <c r="E59" s="16">
        <f t="shared" si="5"/>
        <v>13.2</v>
      </c>
      <c r="F59" s="17">
        <v>2</v>
      </c>
      <c r="G59" s="126">
        <f t="shared" si="6"/>
        <v>26.4</v>
      </c>
      <c r="H59" s="16">
        <f t="shared" si="7"/>
        <v>30.359999999999996</v>
      </c>
      <c r="I59" s="18"/>
      <c r="J59" s="18"/>
      <c r="K59" s="19"/>
      <c r="L59" s="18"/>
      <c r="M59" s="20"/>
    </row>
    <row r="60" spans="1:13" ht="15">
      <c r="A60" s="116" t="s">
        <v>15</v>
      </c>
      <c r="B60" s="116" t="s">
        <v>110</v>
      </c>
      <c r="C60" s="15">
        <v>120</v>
      </c>
      <c r="D60" s="15">
        <v>25</v>
      </c>
      <c r="E60" s="16">
        <f t="shared" si="5"/>
        <v>4.8</v>
      </c>
      <c r="F60" s="17">
        <v>5</v>
      </c>
      <c r="G60" s="126">
        <f t="shared" si="6"/>
        <v>24</v>
      </c>
      <c r="H60" s="16">
        <f t="shared" si="7"/>
        <v>27.599999999999998</v>
      </c>
      <c r="I60" s="18"/>
      <c r="J60" s="18"/>
      <c r="K60" s="19"/>
      <c r="L60" s="18"/>
      <c r="M60" s="20"/>
    </row>
    <row r="61" spans="1:13" ht="15">
      <c r="A61" s="116" t="s">
        <v>21</v>
      </c>
      <c r="B61" s="116" t="s">
        <v>110</v>
      </c>
      <c r="C61" s="15">
        <v>120</v>
      </c>
      <c r="D61" s="15">
        <v>25</v>
      </c>
      <c r="E61" s="16">
        <f t="shared" si="5"/>
        <v>4.8</v>
      </c>
      <c r="F61" s="17">
        <v>5</v>
      </c>
      <c r="G61" s="126">
        <f t="shared" si="6"/>
        <v>24</v>
      </c>
      <c r="H61" s="16">
        <f t="shared" si="7"/>
        <v>27.599999999999998</v>
      </c>
      <c r="I61" s="18"/>
      <c r="J61" s="18"/>
      <c r="K61" s="19"/>
      <c r="L61" s="18"/>
      <c r="M61" s="20"/>
    </row>
    <row r="62" spans="1:13" ht="15">
      <c r="A62" s="116" t="s">
        <v>105</v>
      </c>
      <c r="B62" s="116" t="s">
        <v>110</v>
      </c>
      <c r="C62" s="15">
        <v>120</v>
      </c>
      <c r="D62" s="15">
        <v>25</v>
      </c>
      <c r="E62" s="16">
        <f t="shared" si="5"/>
        <v>4.8</v>
      </c>
      <c r="F62" s="17">
        <v>3</v>
      </c>
      <c r="G62" s="126">
        <f t="shared" si="6"/>
        <v>14.399999999999999</v>
      </c>
      <c r="H62" s="16">
        <f t="shared" si="7"/>
        <v>16.56</v>
      </c>
      <c r="I62" s="18"/>
      <c r="J62" s="18"/>
      <c r="K62" s="19"/>
      <c r="L62" s="18"/>
      <c r="M62" s="20"/>
    </row>
    <row r="63" spans="1:13" ht="15">
      <c r="A63" s="116" t="s">
        <v>111</v>
      </c>
      <c r="B63" s="116" t="s">
        <v>110</v>
      </c>
      <c r="C63" s="15">
        <v>120</v>
      </c>
      <c r="D63" s="15">
        <v>25</v>
      </c>
      <c r="E63" s="16">
        <f t="shared" si="5"/>
        <v>4.8</v>
      </c>
      <c r="F63" s="17">
        <v>2</v>
      </c>
      <c r="G63" s="126">
        <f t="shared" si="6"/>
        <v>9.6</v>
      </c>
      <c r="H63" s="16">
        <f t="shared" si="7"/>
        <v>11.04</v>
      </c>
      <c r="I63" s="18"/>
      <c r="J63" s="18"/>
      <c r="K63" s="19"/>
      <c r="L63" s="18"/>
      <c r="M63" s="20"/>
    </row>
    <row r="64" spans="1:13" ht="15">
      <c r="A64" s="39" t="s">
        <v>87</v>
      </c>
      <c r="B64" s="116" t="s">
        <v>110</v>
      </c>
      <c r="C64" s="15">
        <v>120</v>
      </c>
      <c r="D64" s="15">
        <v>25</v>
      </c>
      <c r="E64" s="16">
        <f t="shared" si="5"/>
        <v>4.8</v>
      </c>
      <c r="F64" s="17">
        <v>2</v>
      </c>
      <c r="G64" s="126">
        <f t="shared" si="6"/>
        <v>9.6</v>
      </c>
      <c r="H64" s="16">
        <f t="shared" si="7"/>
        <v>11.04</v>
      </c>
      <c r="I64" s="18"/>
      <c r="J64" s="18"/>
      <c r="K64" s="19"/>
      <c r="L64" s="18"/>
      <c r="M64" s="20"/>
    </row>
    <row r="65" spans="1:13" ht="15.75" thickBot="1">
      <c r="A65" s="42" t="s">
        <v>9</v>
      </c>
      <c r="B65" s="116" t="s">
        <v>110</v>
      </c>
      <c r="C65" s="15">
        <v>120</v>
      </c>
      <c r="D65" s="15">
        <v>25</v>
      </c>
      <c r="E65" s="16">
        <f t="shared" si="5"/>
        <v>4.8</v>
      </c>
      <c r="F65" s="17">
        <v>8</v>
      </c>
      <c r="G65" s="126">
        <f t="shared" si="6"/>
        <v>38.4</v>
      </c>
      <c r="H65" s="16">
        <f t="shared" si="7"/>
        <v>44.16</v>
      </c>
      <c r="I65" s="18"/>
      <c r="J65" s="18"/>
      <c r="K65" s="19"/>
      <c r="L65" s="18"/>
      <c r="M65" s="20"/>
    </row>
    <row r="66" spans="1:13" ht="15.75" thickBot="1">
      <c r="A66" s="116" t="s">
        <v>14</v>
      </c>
      <c r="B66" s="116" t="s">
        <v>112</v>
      </c>
      <c r="C66" s="15">
        <v>250</v>
      </c>
      <c r="D66" s="15">
        <v>1</v>
      </c>
      <c r="E66" s="16">
        <f t="shared" si="5"/>
        <v>250</v>
      </c>
      <c r="F66" s="29">
        <v>0.25</v>
      </c>
      <c r="G66" s="126">
        <f t="shared" si="6"/>
        <v>62.5</v>
      </c>
      <c r="H66" s="16">
        <f t="shared" si="7"/>
        <v>71.875</v>
      </c>
      <c r="I66" s="18"/>
      <c r="J66" s="18"/>
      <c r="K66" s="19"/>
      <c r="L66" s="18"/>
      <c r="M66" s="20"/>
    </row>
    <row r="67" spans="1:13" ht="15.75" thickBot="1">
      <c r="A67" s="116" t="s">
        <v>105</v>
      </c>
      <c r="B67" s="116" t="s">
        <v>112</v>
      </c>
      <c r="C67" s="15">
        <v>250</v>
      </c>
      <c r="D67" s="15">
        <v>1</v>
      </c>
      <c r="E67" s="16">
        <f t="shared" si="5"/>
        <v>250</v>
      </c>
      <c r="F67" s="29">
        <v>0.25</v>
      </c>
      <c r="G67" s="126">
        <f t="shared" si="6"/>
        <v>62.5</v>
      </c>
      <c r="H67" s="16">
        <f t="shared" si="7"/>
        <v>71.875</v>
      </c>
      <c r="I67" s="18"/>
      <c r="J67" s="18"/>
      <c r="K67" s="19"/>
      <c r="L67" s="18"/>
      <c r="M67" s="20"/>
    </row>
    <row r="68" spans="1:13" ht="15.75" thickBot="1">
      <c r="A68" s="116" t="s">
        <v>107</v>
      </c>
      <c r="B68" s="116" t="s">
        <v>112</v>
      </c>
      <c r="C68" s="15">
        <v>250</v>
      </c>
      <c r="D68" s="15">
        <v>1</v>
      </c>
      <c r="E68" s="16">
        <f t="shared" si="5"/>
        <v>250</v>
      </c>
      <c r="F68" s="29">
        <v>0.25</v>
      </c>
      <c r="G68" s="126">
        <f t="shared" si="6"/>
        <v>62.5</v>
      </c>
      <c r="H68" s="16">
        <f t="shared" si="7"/>
        <v>71.875</v>
      </c>
      <c r="I68" s="18"/>
      <c r="J68" s="18"/>
      <c r="K68" s="19"/>
      <c r="L68" s="18"/>
      <c r="M68" s="20"/>
    </row>
    <row r="69" spans="1:13" ht="15">
      <c r="A69" s="39" t="s">
        <v>15</v>
      </c>
      <c r="B69" s="116" t="s">
        <v>112</v>
      </c>
      <c r="C69" s="15">
        <v>250</v>
      </c>
      <c r="D69" s="15">
        <v>1</v>
      </c>
      <c r="E69" s="16">
        <f t="shared" si="5"/>
        <v>250</v>
      </c>
      <c r="F69" s="29">
        <v>0.25</v>
      </c>
      <c r="G69" s="126">
        <f t="shared" si="6"/>
        <v>62.5</v>
      </c>
      <c r="H69" s="16">
        <f t="shared" si="7"/>
        <v>71.875</v>
      </c>
      <c r="I69" s="18"/>
      <c r="J69" s="18"/>
      <c r="K69" s="19"/>
      <c r="L69" s="18"/>
      <c r="M69" s="20"/>
    </row>
    <row r="70" spans="1:13" ht="15">
      <c r="A70" t="s">
        <v>111</v>
      </c>
      <c r="B70" s="116" t="s">
        <v>113</v>
      </c>
      <c r="C70" s="15">
        <v>39</v>
      </c>
      <c r="D70" s="15">
        <v>1</v>
      </c>
      <c r="E70" s="16">
        <f t="shared" si="5"/>
        <v>39</v>
      </c>
      <c r="F70" s="17">
        <v>1</v>
      </c>
      <c r="G70" s="126">
        <f t="shared" si="6"/>
        <v>39</v>
      </c>
      <c r="H70" s="16">
        <f t="shared" si="7"/>
        <v>44.849999999999994</v>
      </c>
      <c r="I70" s="18"/>
      <c r="J70" s="18"/>
      <c r="K70" s="19"/>
      <c r="L70" s="18"/>
      <c r="M70" s="20"/>
    </row>
    <row r="71" spans="1:13" ht="15">
      <c r="A71" t="s">
        <v>111</v>
      </c>
      <c r="B71" s="116" t="s">
        <v>114</v>
      </c>
      <c r="C71" s="15">
        <v>55</v>
      </c>
      <c r="D71" s="15">
        <v>1</v>
      </c>
      <c r="E71" s="16">
        <f t="shared" si="5"/>
        <v>55</v>
      </c>
      <c r="F71" s="17">
        <v>2</v>
      </c>
      <c r="G71" s="126">
        <f t="shared" si="6"/>
        <v>110</v>
      </c>
      <c r="H71" s="16">
        <f t="shared" si="7"/>
        <v>126.49999999999999</v>
      </c>
      <c r="I71" s="18"/>
      <c r="J71" s="18"/>
      <c r="K71" s="19"/>
      <c r="L71" s="18"/>
      <c r="M71" s="20"/>
    </row>
    <row r="72" spans="1:13" ht="15">
      <c r="A72" t="s">
        <v>111</v>
      </c>
      <c r="B72" s="116" t="s">
        <v>115</v>
      </c>
      <c r="C72" s="15">
        <v>95</v>
      </c>
      <c r="D72" s="15">
        <v>1</v>
      </c>
      <c r="E72" s="16">
        <f t="shared" si="5"/>
        <v>95</v>
      </c>
      <c r="F72" s="17">
        <v>2</v>
      </c>
      <c r="G72" s="126">
        <f t="shared" si="6"/>
        <v>190</v>
      </c>
      <c r="H72" s="16">
        <f t="shared" si="7"/>
        <v>218.49999999999997</v>
      </c>
      <c r="I72" s="18"/>
      <c r="J72" s="18"/>
      <c r="K72" s="19"/>
      <c r="L72" s="18"/>
      <c r="M72" s="20"/>
    </row>
    <row r="73" spans="1:13" ht="15">
      <c r="A73" t="s">
        <v>111</v>
      </c>
      <c r="B73" s="116" t="s">
        <v>116</v>
      </c>
      <c r="C73" s="15">
        <v>95</v>
      </c>
      <c r="D73" s="15">
        <v>1</v>
      </c>
      <c r="E73" s="16">
        <f t="shared" si="5"/>
        <v>95</v>
      </c>
      <c r="F73" s="17">
        <v>1</v>
      </c>
      <c r="G73" s="126">
        <f t="shared" si="6"/>
        <v>95</v>
      </c>
      <c r="H73" s="16">
        <f t="shared" si="7"/>
        <v>109.24999999999999</v>
      </c>
      <c r="I73" s="18"/>
      <c r="J73" s="18"/>
      <c r="K73" s="19"/>
      <c r="L73" s="18"/>
      <c r="M73" s="20"/>
    </row>
    <row r="74" spans="1:13" ht="15">
      <c r="A74" t="s">
        <v>111</v>
      </c>
      <c r="B74" s="116" t="s">
        <v>117</v>
      </c>
      <c r="C74" s="15">
        <v>95</v>
      </c>
      <c r="D74" s="15">
        <v>1</v>
      </c>
      <c r="E74" s="16">
        <f t="shared" si="5"/>
        <v>95</v>
      </c>
      <c r="F74" s="17">
        <v>1</v>
      </c>
      <c r="G74" s="126">
        <f t="shared" si="6"/>
        <v>95</v>
      </c>
      <c r="H74" s="16">
        <f t="shared" si="7"/>
        <v>109.24999999999999</v>
      </c>
      <c r="I74" s="18"/>
      <c r="J74" s="18"/>
      <c r="K74" s="19"/>
      <c r="L74" s="18"/>
      <c r="M74" s="20"/>
    </row>
    <row r="75" spans="1:13" ht="15">
      <c r="A75" t="s">
        <v>111</v>
      </c>
      <c r="B75" s="116" t="s">
        <v>118</v>
      </c>
      <c r="C75" s="15">
        <v>135</v>
      </c>
      <c r="D75" s="15">
        <v>1</v>
      </c>
      <c r="E75" s="16">
        <f t="shared" si="5"/>
        <v>135</v>
      </c>
      <c r="F75" s="17">
        <v>1</v>
      </c>
      <c r="G75" s="126">
        <f t="shared" si="6"/>
        <v>135</v>
      </c>
      <c r="H75" s="16">
        <f t="shared" si="7"/>
        <v>155.25</v>
      </c>
      <c r="I75" s="18"/>
      <c r="J75" s="18"/>
      <c r="K75" s="19"/>
      <c r="L75" s="18"/>
      <c r="M75" s="20"/>
    </row>
    <row r="76" spans="1:13" ht="15">
      <c r="A76" t="s">
        <v>111</v>
      </c>
      <c r="B76" s="116" t="s">
        <v>119</v>
      </c>
      <c r="C76" s="15">
        <v>55</v>
      </c>
      <c r="D76" s="15">
        <v>1</v>
      </c>
      <c r="E76" s="16">
        <f t="shared" si="5"/>
        <v>55</v>
      </c>
      <c r="F76" s="17">
        <v>1</v>
      </c>
      <c r="G76" s="126">
        <f t="shared" si="6"/>
        <v>55</v>
      </c>
      <c r="H76" s="16">
        <f t="shared" si="7"/>
        <v>63.24999999999999</v>
      </c>
      <c r="I76" s="18"/>
      <c r="J76" s="18"/>
      <c r="K76" s="19"/>
      <c r="L76" s="18"/>
      <c r="M76" s="20"/>
    </row>
    <row r="77" spans="1:13" ht="15">
      <c r="A77" t="s">
        <v>111</v>
      </c>
      <c r="B77" s="116" t="s">
        <v>120</v>
      </c>
      <c r="C77" s="15">
        <v>150</v>
      </c>
      <c r="D77" s="15">
        <v>1</v>
      </c>
      <c r="E77" s="16">
        <f>C77/D77</f>
        <v>150</v>
      </c>
      <c r="F77" s="17">
        <v>1</v>
      </c>
      <c r="G77" s="126">
        <f t="shared" si="6"/>
        <v>150</v>
      </c>
      <c r="H77" s="16">
        <f t="shared" si="7"/>
        <v>172.5</v>
      </c>
      <c r="I77" s="18"/>
      <c r="J77" s="18"/>
      <c r="K77" s="19"/>
      <c r="L77" s="18"/>
      <c r="M77" s="20"/>
    </row>
    <row r="78" spans="1:13" ht="15">
      <c r="A78" t="s">
        <v>111</v>
      </c>
      <c r="B78" s="116" t="s">
        <v>121</v>
      </c>
      <c r="C78" s="15">
        <v>115</v>
      </c>
      <c r="D78" s="15">
        <v>1</v>
      </c>
      <c r="E78" s="16">
        <f>C78/D78</f>
        <v>115</v>
      </c>
      <c r="F78" s="17">
        <v>2</v>
      </c>
      <c r="G78" s="126">
        <f>E78*F78</f>
        <v>230</v>
      </c>
      <c r="H78" s="16">
        <f t="shared" si="7"/>
        <v>264.5</v>
      </c>
      <c r="I78" s="18"/>
      <c r="J78" s="18"/>
      <c r="K78" s="19"/>
      <c r="L78" s="18"/>
      <c r="M78" s="20"/>
    </row>
    <row r="79" spans="1:13" ht="15">
      <c r="A79" t="s">
        <v>111</v>
      </c>
      <c r="B79" s="116" t="s">
        <v>122</v>
      </c>
      <c r="C79" s="15">
        <v>60</v>
      </c>
      <c r="D79" s="15">
        <v>10</v>
      </c>
      <c r="E79" s="16">
        <f t="shared" si="5"/>
        <v>6</v>
      </c>
      <c r="F79" s="17">
        <v>6</v>
      </c>
      <c r="G79" s="126">
        <f t="shared" si="6"/>
        <v>36</v>
      </c>
      <c r="H79" s="16">
        <f t="shared" si="7"/>
        <v>41.4</v>
      </c>
      <c r="I79" s="18"/>
      <c r="J79" s="18"/>
      <c r="K79" s="19"/>
      <c r="L79" s="18"/>
      <c r="M79" s="20"/>
    </row>
    <row r="80" spans="1:13" ht="15">
      <c r="A80" s="39" t="s">
        <v>14</v>
      </c>
      <c r="B80" s="116" t="s">
        <v>122</v>
      </c>
      <c r="C80" s="15">
        <v>60</v>
      </c>
      <c r="D80" s="15">
        <v>10</v>
      </c>
      <c r="E80" s="16">
        <f t="shared" si="5"/>
        <v>6</v>
      </c>
      <c r="F80" s="17">
        <v>2</v>
      </c>
      <c r="G80" s="126">
        <f t="shared" si="6"/>
        <v>12</v>
      </c>
      <c r="H80" s="16">
        <f t="shared" si="7"/>
        <v>13.799999999999999</v>
      </c>
      <c r="I80" s="18"/>
      <c r="J80" s="18"/>
      <c r="K80" s="19"/>
      <c r="L80" s="18"/>
      <c r="M80" s="20"/>
    </row>
    <row r="81" spans="1:13" ht="15">
      <c r="A81" s="42" t="s">
        <v>16</v>
      </c>
      <c r="B81" s="116" t="s">
        <v>122</v>
      </c>
      <c r="C81" s="15">
        <v>60</v>
      </c>
      <c r="D81" s="15">
        <v>10</v>
      </c>
      <c r="E81" s="16">
        <f t="shared" si="5"/>
        <v>6</v>
      </c>
      <c r="F81" s="17">
        <v>2</v>
      </c>
      <c r="G81" s="126">
        <f t="shared" si="6"/>
        <v>12</v>
      </c>
      <c r="H81" s="16">
        <f t="shared" si="7"/>
        <v>13.799999999999999</v>
      </c>
      <c r="I81" s="18"/>
      <c r="J81" s="18"/>
      <c r="K81" s="19"/>
      <c r="L81" s="18"/>
      <c r="M81" s="20"/>
    </row>
    <row r="82" spans="1:13" ht="15">
      <c r="A82" t="s">
        <v>111</v>
      </c>
      <c r="B82" s="116" t="s">
        <v>123</v>
      </c>
      <c r="C82" s="15">
        <v>60</v>
      </c>
      <c r="D82" s="15">
        <v>10</v>
      </c>
      <c r="E82" s="16">
        <f>C82/D82</f>
        <v>6</v>
      </c>
      <c r="F82" s="17">
        <v>6</v>
      </c>
      <c r="G82" s="126">
        <f t="shared" si="6"/>
        <v>36</v>
      </c>
      <c r="H82" s="16">
        <f t="shared" si="7"/>
        <v>41.4</v>
      </c>
      <c r="I82" s="18"/>
      <c r="J82" s="18"/>
      <c r="K82" s="19"/>
      <c r="L82" s="18"/>
      <c r="M82" s="20"/>
    </row>
    <row r="83" spans="1:13" ht="15">
      <c r="A83" s="39" t="s">
        <v>14</v>
      </c>
      <c r="B83" s="116" t="s">
        <v>123</v>
      </c>
      <c r="C83" s="15">
        <v>60</v>
      </c>
      <c r="D83" s="15">
        <v>10</v>
      </c>
      <c r="E83" s="16">
        <f>C83/D83</f>
        <v>6</v>
      </c>
      <c r="F83" s="17">
        <v>2</v>
      </c>
      <c r="G83" s="126">
        <f t="shared" si="6"/>
        <v>12</v>
      </c>
      <c r="H83" s="16">
        <f t="shared" si="7"/>
        <v>13.799999999999999</v>
      </c>
      <c r="I83" s="18"/>
      <c r="J83" s="18"/>
      <c r="K83" s="19"/>
      <c r="L83" s="18"/>
      <c r="M83" s="20"/>
    </row>
    <row r="84" spans="1:13" ht="15">
      <c r="A84" s="42" t="s">
        <v>15</v>
      </c>
      <c r="B84" s="116" t="s">
        <v>123</v>
      </c>
      <c r="C84" s="15">
        <v>60</v>
      </c>
      <c r="D84" s="15">
        <v>10</v>
      </c>
      <c r="E84" s="16">
        <f>C84/D84</f>
        <v>6</v>
      </c>
      <c r="F84" s="17">
        <v>2</v>
      </c>
      <c r="G84" s="126">
        <f t="shared" si="6"/>
        <v>12</v>
      </c>
      <c r="H84" s="16">
        <f t="shared" si="7"/>
        <v>13.799999999999999</v>
      </c>
      <c r="I84" s="18"/>
      <c r="J84" s="18"/>
      <c r="K84" s="19"/>
      <c r="L84" s="18"/>
      <c r="M84" s="20"/>
    </row>
    <row r="85" spans="1:13" ht="15">
      <c r="A85" s="42" t="s">
        <v>23</v>
      </c>
      <c r="B85" s="116" t="s">
        <v>123</v>
      </c>
      <c r="C85" s="15">
        <v>60</v>
      </c>
      <c r="D85" s="15">
        <v>10</v>
      </c>
      <c r="E85" s="16">
        <f>C85/D85</f>
        <v>6</v>
      </c>
      <c r="F85" s="17">
        <v>2</v>
      </c>
      <c r="G85" s="126">
        <f>E85*F85</f>
        <v>12</v>
      </c>
      <c r="H85" s="16">
        <f t="shared" si="7"/>
        <v>13.799999999999999</v>
      </c>
      <c r="I85" s="18"/>
      <c r="J85" s="18"/>
      <c r="K85" s="19"/>
      <c r="L85" s="18"/>
      <c r="M85" s="20"/>
    </row>
    <row r="86" spans="1:13" ht="15">
      <c r="A86" s="42" t="s">
        <v>9</v>
      </c>
      <c r="B86" s="116" t="s">
        <v>123</v>
      </c>
      <c r="C86" s="15">
        <v>60</v>
      </c>
      <c r="D86" s="15">
        <v>10</v>
      </c>
      <c r="E86" s="16">
        <f>C86/D86</f>
        <v>6</v>
      </c>
      <c r="F86" s="17">
        <v>8</v>
      </c>
      <c r="G86" s="126">
        <f>E86*F86</f>
        <v>48</v>
      </c>
      <c r="H86" s="16">
        <f t="shared" si="7"/>
        <v>55.199999999999996</v>
      </c>
      <c r="I86" s="18"/>
      <c r="J86" s="18"/>
      <c r="K86" s="19"/>
      <c r="L86" s="18"/>
      <c r="M86" s="20"/>
    </row>
    <row r="87" spans="1:13" ht="15">
      <c r="A87" s="39" t="s">
        <v>15</v>
      </c>
      <c r="B87" s="116" t="s">
        <v>124</v>
      </c>
      <c r="C87" s="15">
        <v>40</v>
      </c>
      <c r="D87" s="15">
        <v>10</v>
      </c>
      <c r="E87" s="16">
        <f t="shared" si="5"/>
        <v>4</v>
      </c>
      <c r="F87" s="17">
        <v>10</v>
      </c>
      <c r="G87" s="126">
        <f t="shared" si="6"/>
        <v>40</v>
      </c>
      <c r="H87" s="16">
        <f t="shared" si="7"/>
        <v>46</v>
      </c>
      <c r="I87" s="18"/>
      <c r="J87" s="18"/>
      <c r="K87" s="19"/>
      <c r="L87" s="18"/>
      <c r="M87" s="20"/>
    </row>
    <row r="88" spans="1:13" ht="15">
      <c r="A88" s="42" t="s">
        <v>23</v>
      </c>
      <c r="B88" s="116" t="s">
        <v>125</v>
      </c>
      <c r="C88" s="15">
        <v>40</v>
      </c>
      <c r="D88" s="15">
        <v>10</v>
      </c>
      <c r="E88" s="16">
        <f t="shared" si="5"/>
        <v>4</v>
      </c>
      <c r="F88" s="17">
        <v>6</v>
      </c>
      <c r="G88" s="126">
        <f t="shared" si="6"/>
        <v>24</v>
      </c>
      <c r="H88" s="16">
        <f t="shared" si="7"/>
        <v>27.599999999999998</v>
      </c>
      <c r="I88" s="18"/>
      <c r="J88" s="18"/>
      <c r="K88" s="19"/>
      <c r="L88" s="18"/>
      <c r="M88" s="20"/>
    </row>
    <row r="89" spans="1:13" ht="15">
      <c r="A89" s="42" t="s">
        <v>126</v>
      </c>
      <c r="B89" s="116" t="s">
        <v>125</v>
      </c>
      <c r="C89" s="15">
        <v>40</v>
      </c>
      <c r="D89" s="15">
        <v>10</v>
      </c>
      <c r="E89" s="16">
        <f t="shared" si="5"/>
        <v>4</v>
      </c>
      <c r="F89" s="17">
        <v>2</v>
      </c>
      <c r="G89" s="126">
        <f t="shared" si="6"/>
        <v>8</v>
      </c>
      <c r="H89" s="16">
        <f t="shared" si="7"/>
        <v>9.2</v>
      </c>
      <c r="I89" s="18"/>
      <c r="J89" s="18"/>
      <c r="K89" s="19"/>
      <c r="L89" s="18"/>
      <c r="M89" s="20"/>
    </row>
    <row r="90" spans="1:13" ht="15">
      <c r="A90" s="42" t="s">
        <v>77</v>
      </c>
      <c r="B90" s="116" t="s">
        <v>125</v>
      </c>
      <c r="C90" s="15">
        <v>40</v>
      </c>
      <c r="D90" s="15">
        <v>10</v>
      </c>
      <c r="E90" s="16">
        <f t="shared" si="5"/>
        <v>4</v>
      </c>
      <c r="F90" s="17">
        <v>2</v>
      </c>
      <c r="G90" s="126">
        <f t="shared" si="6"/>
        <v>8</v>
      </c>
      <c r="H90" s="16">
        <f t="shared" si="7"/>
        <v>9.2</v>
      </c>
      <c r="I90" s="18"/>
      <c r="J90" s="18"/>
      <c r="K90" s="19"/>
      <c r="L90" s="18"/>
      <c r="M90" s="20"/>
    </row>
    <row r="91" spans="1:13" ht="15">
      <c r="A91" s="42" t="s">
        <v>23</v>
      </c>
      <c r="B91" s="116" t="s">
        <v>127</v>
      </c>
      <c r="C91" s="15">
        <v>40</v>
      </c>
      <c r="D91" s="15">
        <v>10</v>
      </c>
      <c r="E91" s="16">
        <f aca="true" t="shared" si="8" ref="E91:E96">C91/D91</f>
        <v>4</v>
      </c>
      <c r="F91" s="17">
        <v>6</v>
      </c>
      <c r="G91" s="126">
        <f>E91*F91</f>
        <v>24</v>
      </c>
      <c r="H91" s="16">
        <f t="shared" si="7"/>
        <v>27.599999999999998</v>
      </c>
      <c r="I91" s="18"/>
      <c r="J91" s="18"/>
      <c r="K91" s="19"/>
      <c r="L91" s="18"/>
      <c r="M91" s="20"/>
    </row>
    <row r="92" spans="1:13" ht="15">
      <c r="A92" s="42" t="s">
        <v>126</v>
      </c>
      <c r="B92" s="116" t="s">
        <v>127</v>
      </c>
      <c r="C92" s="15">
        <v>40</v>
      </c>
      <c r="D92" s="15">
        <v>10</v>
      </c>
      <c r="E92" s="16">
        <f t="shared" si="8"/>
        <v>4</v>
      </c>
      <c r="F92" s="17">
        <v>2</v>
      </c>
      <c r="G92" s="126">
        <f t="shared" si="6"/>
        <v>8</v>
      </c>
      <c r="H92" s="16">
        <f t="shared" si="7"/>
        <v>9.2</v>
      </c>
      <c r="I92" s="18"/>
      <c r="J92" s="18"/>
      <c r="K92" s="19"/>
      <c r="L92" s="18"/>
      <c r="M92" s="20"/>
    </row>
    <row r="93" spans="1:13" ht="15">
      <c r="A93" s="42" t="s">
        <v>15</v>
      </c>
      <c r="B93" s="116" t="s">
        <v>127</v>
      </c>
      <c r="C93" s="15">
        <v>40</v>
      </c>
      <c r="D93" s="15">
        <v>10</v>
      </c>
      <c r="E93" s="16">
        <f t="shared" si="8"/>
        <v>4</v>
      </c>
      <c r="F93" s="17">
        <v>2</v>
      </c>
      <c r="G93" s="126">
        <f>E93*F93</f>
        <v>8</v>
      </c>
      <c r="H93" s="16">
        <f t="shared" si="7"/>
        <v>9.2</v>
      </c>
      <c r="I93" s="18"/>
      <c r="J93" s="18"/>
      <c r="K93" s="19"/>
      <c r="L93" s="18"/>
      <c r="M93" s="20"/>
    </row>
    <row r="94" spans="1:13" ht="15">
      <c r="A94" s="42" t="s">
        <v>23</v>
      </c>
      <c r="B94" s="116" t="s">
        <v>128</v>
      </c>
      <c r="C94" s="15">
        <v>40</v>
      </c>
      <c r="D94" s="15">
        <v>10</v>
      </c>
      <c r="E94" s="16">
        <f t="shared" si="8"/>
        <v>4</v>
      </c>
      <c r="F94" s="17">
        <v>6</v>
      </c>
      <c r="G94" s="126">
        <f>E94*F94</f>
        <v>24</v>
      </c>
      <c r="H94" s="16">
        <f t="shared" si="7"/>
        <v>27.599999999999998</v>
      </c>
      <c r="I94" s="18"/>
      <c r="J94" s="18"/>
      <c r="K94" s="19"/>
      <c r="L94" s="18"/>
      <c r="M94" s="20"/>
    </row>
    <row r="95" spans="1:13" ht="15">
      <c r="A95" s="42" t="s">
        <v>126</v>
      </c>
      <c r="B95" s="116" t="s">
        <v>128</v>
      </c>
      <c r="C95" s="15">
        <v>40</v>
      </c>
      <c r="D95" s="15">
        <v>10</v>
      </c>
      <c r="E95" s="16">
        <f t="shared" si="8"/>
        <v>4</v>
      </c>
      <c r="F95" s="17">
        <v>2</v>
      </c>
      <c r="G95" s="126">
        <f t="shared" si="6"/>
        <v>8</v>
      </c>
      <c r="H95" s="16">
        <f t="shared" si="7"/>
        <v>9.2</v>
      </c>
      <c r="I95" s="18"/>
      <c r="J95" s="18"/>
      <c r="K95" s="19"/>
      <c r="L95" s="18"/>
      <c r="M95" s="20"/>
    </row>
    <row r="96" spans="1:13" ht="15">
      <c r="A96" s="42" t="s">
        <v>9</v>
      </c>
      <c r="B96" s="116" t="s">
        <v>128</v>
      </c>
      <c r="C96" s="15">
        <v>40</v>
      </c>
      <c r="D96" s="15">
        <v>10</v>
      </c>
      <c r="E96" s="16">
        <f t="shared" si="8"/>
        <v>4</v>
      </c>
      <c r="F96" s="17">
        <v>2</v>
      </c>
      <c r="G96" s="126">
        <f t="shared" si="6"/>
        <v>8</v>
      </c>
      <c r="H96" s="16">
        <f t="shared" si="7"/>
        <v>9.2</v>
      </c>
      <c r="I96" s="18"/>
      <c r="J96" s="18"/>
      <c r="K96" s="19"/>
      <c r="L96" s="18"/>
      <c r="M96" s="20"/>
    </row>
    <row r="97" spans="1:13" ht="15">
      <c r="A97" s="42" t="s">
        <v>23</v>
      </c>
      <c r="B97" s="116" t="s">
        <v>129</v>
      </c>
      <c r="C97" s="15">
        <v>40</v>
      </c>
      <c r="D97" s="15">
        <v>10</v>
      </c>
      <c r="E97" s="16">
        <f t="shared" si="5"/>
        <v>4</v>
      </c>
      <c r="F97" s="17">
        <v>4</v>
      </c>
      <c r="G97" s="126">
        <f t="shared" si="6"/>
        <v>16</v>
      </c>
      <c r="H97" s="16">
        <f t="shared" si="7"/>
        <v>18.4</v>
      </c>
      <c r="I97" s="18"/>
      <c r="J97" s="18"/>
      <c r="K97" s="19"/>
      <c r="L97" s="18"/>
      <c r="M97" s="20"/>
    </row>
    <row r="98" spans="1:13" ht="15">
      <c r="A98" s="42" t="s">
        <v>126</v>
      </c>
      <c r="B98" s="116" t="s">
        <v>129</v>
      </c>
      <c r="C98" s="15">
        <v>40</v>
      </c>
      <c r="D98" s="15">
        <v>10</v>
      </c>
      <c r="E98" s="16">
        <f t="shared" si="5"/>
        <v>4</v>
      </c>
      <c r="F98" s="17">
        <v>2</v>
      </c>
      <c r="G98" s="126">
        <f t="shared" si="6"/>
        <v>8</v>
      </c>
      <c r="H98" s="16">
        <f t="shared" si="7"/>
        <v>9.2</v>
      </c>
      <c r="I98" s="18"/>
      <c r="J98" s="18"/>
      <c r="K98" s="19"/>
      <c r="L98" s="18"/>
      <c r="M98" s="20"/>
    </row>
    <row r="99" spans="1:13" ht="15">
      <c r="A99" s="42" t="s">
        <v>9</v>
      </c>
      <c r="B99" s="116" t="s">
        <v>129</v>
      </c>
      <c r="C99" s="15">
        <v>40</v>
      </c>
      <c r="D99" s="15">
        <v>10</v>
      </c>
      <c r="E99" s="16">
        <f t="shared" si="5"/>
        <v>4</v>
      </c>
      <c r="F99" s="17">
        <v>4</v>
      </c>
      <c r="G99" s="126">
        <f t="shared" si="6"/>
        <v>16</v>
      </c>
      <c r="H99" s="16">
        <f t="shared" si="7"/>
        <v>18.4</v>
      </c>
      <c r="I99" s="18"/>
      <c r="J99" s="18"/>
      <c r="K99" s="19"/>
      <c r="L99" s="18"/>
      <c r="M99" s="20"/>
    </row>
    <row r="100" spans="1:13" ht="15">
      <c r="A100" s="42" t="s">
        <v>23</v>
      </c>
      <c r="B100" s="116" t="s">
        <v>130</v>
      </c>
      <c r="C100" s="15">
        <v>40</v>
      </c>
      <c r="D100" s="15">
        <v>10</v>
      </c>
      <c r="E100" s="16">
        <f t="shared" si="5"/>
        <v>4</v>
      </c>
      <c r="F100" s="17">
        <v>4</v>
      </c>
      <c r="G100" s="126">
        <f t="shared" si="6"/>
        <v>16</v>
      </c>
      <c r="H100" s="16">
        <f t="shared" si="7"/>
        <v>18.4</v>
      </c>
      <c r="I100" s="18"/>
      <c r="J100" s="18"/>
      <c r="K100" s="19"/>
      <c r="L100" s="18"/>
      <c r="M100" s="20"/>
    </row>
    <row r="101" spans="1:13" ht="15">
      <c r="A101" s="42" t="s">
        <v>126</v>
      </c>
      <c r="B101" s="116" t="s">
        <v>130</v>
      </c>
      <c r="C101" s="15">
        <v>40</v>
      </c>
      <c r="D101" s="15">
        <v>10</v>
      </c>
      <c r="E101" s="16">
        <f>C101/D101</f>
        <v>4</v>
      </c>
      <c r="F101" s="17">
        <v>4</v>
      </c>
      <c r="G101" s="126">
        <f>E101*F101</f>
        <v>16</v>
      </c>
      <c r="H101" s="16">
        <f t="shared" si="7"/>
        <v>18.4</v>
      </c>
      <c r="I101" s="18"/>
      <c r="J101" s="18"/>
      <c r="K101" s="19"/>
      <c r="L101" s="18"/>
      <c r="M101" s="20"/>
    </row>
    <row r="102" spans="1:13" ht="15">
      <c r="A102" s="42" t="s">
        <v>9</v>
      </c>
      <c r="B102" s="116" t="s">
        <v>130</v>
      </c>
      <c r="C102" s="15">
        <v>40</v>
      </c>
      <c r="D102" s="15">
        <v>10</v>
      </c>
      <c r="E102" s="16">
        <f t="shared" si="5"/>
        <v>4</v>
      </c>
      <c r="F102" s="17">
        <v>2</v>
      </c>
      <c r="G102" s="126">
        <f t="shared" si="6"/>
        <v>8</v>
      </c>
      <c r="H102" s="16">
        <f t="shared" si="7"/>
        <v>9.2</v>
      </c>
      <c r="I102" s="18"/>
      <c r="J102" s="18"/>
      <c r="K102" s="19"/>
      <c r="L102" s="18"/>
      <c r="M102" s="20"/>
    </row>
    <row r="103" spans="1:13" ht="15">
      <c r="A103" s="41" t="s">
        <v>16</v>
      </c>
      <c r="B103" s="116" t="s">
        <v>131</v>
      </c>
      <c r="C103" s="15">
        <v>40</v>
      </c>
      <c r="D103" s="15">
        <v>10</v>
      </c>
      <c r="E103" s="16">
        <f t="shared" si="5"/>
        <v>4</v>
      </c>
      <c r="F103" s="17">
        <v>4</v>
      </c>
      <c r="G103" s="126">
        <f t="shared" si="6"/>
        <v>16</v>
      </c>
      <c r="H103" s="16">
        <f t="shared" si="7"/>
        <v>18.4</v>
      </c>
      <c r="I103" s="18"/>
      <c r="J103" s="18"/>
      <c r="K103" s="19"/>
      <c r="L103" s="18"/>
      <c r="M103" s="20"/>
    </row>
    <row r="104" spans="1:13" ht="15">
      <c r="A104" s="116" t="s">
        <v>107</v>
      </c>
      <c r="B104" s="116" t="s">
        <v>131</v>
      </c>
      <c r="C104" s="15">
        <v>40</v>
      </c>
      <c r="D104" s="15">
        <v>10</v>
      </c>
      <c r="E104" s="16">
        <f t="shared" si="5"/>
        <v>4</v>
      </c>
      <c r="F104" s="17">
        <v>2</v>
      </c>
      <c r="G104" s="126">
        <f t="shared" si="6"/>
        <v>8</v>
      </c>
      <c r="H104" s="16">
        <f t="shared" si="7"/>
        <v>9.2</v>
      </c>
      <c r="I104" s="18"/>
      <c r="J104" s="18"/>
      <c r="K104" s="19"/>
      <c r="L104" s="18"/>
      <c r="M104" s="20"/>
    </row>
    <row r="105" spans="1:13" ht="15">
      <c r="A105" s="42" t="s">
        <v>23</v>
      </c>
      <c r="B105" s="116" t="s">
        <v>131</v>
      </c>
      <c r="C105" s="15">
        <v>40</v>
      </c>
      <c r="D105" s="15">
        <v>10</v>
      </c>
      <c r="E105" s="16">
        <f t="shared" si="5"/>
        <v>4</v>
      </c>
      <c r="F105" s="17">
        <v>4</v>
      </c>
      <c r="G105" s="126">
        <f t="shared" si="6"/>
        <v>16</v>
      </c>
      <c r="H105" s="16">
        <f t="shared" si="7"/>
        <v>18.4</v>
      </c>
      <c r="I105" s="18"/>
      <c r="J105" s="18"/>
      <c r="K105" s="19"/>
      <c r="L105" s="18"/>
      <c r="M105" s="20"/>
    </row>
    <row r="106" spans="1:13" ht="15">
      <c r="A106" s="39" t="s">
        <v>75</v>
      </c>
      <c r="B106" s="116" t="s">
        <v>132</v>
      </c>
      <c r="C106" s="15">
        <v>40</v>
      </c>
      <c r="D106" s="15">
        <v>10</v>
      </c>
      <c r="E106" s="16">
        <f t="shared" si="5"/>
        <v>4</v>
      </c>
      <c r="F106" s="17">
        <v>3</v>
      </c>
      <c r="G106" s="126">
        <f t="shared" si="6"/>
        <v>12</v>
      </c>
      <c r="H106" s="16">
        <f t="shared" si="7"/>
        <v>13.799999999999999</v>
      </c>
      <c r="I106" s="18"/>
      <c r="J106" s="18"/>
      <c r="K106" s="19"/>
      <c r="L106" s="18"/>
      <c r="M106" s="20"/>
    </row>
    <row r="107" spans="1:13" ht="15">
      <c r="A107" s="116" t="s">
        <v>107</v>
      </c>
      <c r="B107" s="116" t="s">
        <v>132</v>
      </c>
      <c r="C107" s="15">
        <v>40</v>
      </c>
      <c r="D107" s="15">
        <v>10</v>
      </c>
      <c r="E107" s="16">
        <f t="shared" si="5"/>
        <v>4</v>
      </c>
      <c r="F107" s="17">
        <v>2</v>
      </c>
      <c r="G107" s="126">
        <f t="shared" si="6"/>
        <v>8</v>
      </c>
      <c r="H107" s="16">
        <f t="shared" si="7"/>
        <v>9.2</v>
      </c>
      <c r="I107" s="18"/>
      <c r="J107" s="18"/>
      <c r="K107" s="19"/>
      <c r="L107" s="18"/>
      <c r="M107" s="20"/>
    </row>
    <row r="108" spans="1:13" ht="15">
      <c r="A108" s="42" t="s">
        <v>23</v>
      </c>
      <c r="B108" s="116" t="s">
        <v>132</v>
      </c>
      <c r="C108" s="15">
        <v>40</v>
      </c>
      <c r="D108" s="15">
        <v>10</v>
      </c>
      <c r="E108" s="16">
        <f t="shared" si="5"/>
        <v>4</v>
      </c>
      <c r="F108" s="17">
        <v>4</v>
      </c>
      <c r="G108" s="126">
        <f t="shared" si="6"/>
        <v>16</v>
      </c>
      <c r="H108" s="16">
        <f t="shared" si="7"/>
        <v>18.4</v>
      </c>
      <c r="I108" s="18"/>
      <c r="J108" s="18"/>
      <c r="K108" s="19"/>
      <c r="L108" s="18"/>
      <c r="M108" s="20"/>
    </row>
    <row r="109" spans="1:13" ht="15">
      <c r="A109" s="42" t="s">
        <v>9</v>
      </c>
      <c r="B109" s="116" t="s">
        <v>132</v>
      </c>
      <c r="C109" s="15">
        <v>40</v>
      </c>
      <c r="D109" s="15">
        <v>10</v>
      </c>
      <c r="E109" s="16">
        <f>C109/D109</f>
        <v>4</v>
      </c>
      <c r="F109" s="17">
        <v>1</v>
      </c>
      <c r="G109" s="126">
        <f t="shared" si="6"/>
        <v>4</v>
      </c>
      <c r="H109" s="16">
        <f t="shared" si="7"/>
        <v>4.6</v>
      </c>
      <c r="I109" s="18"/>
      <c r="J109" s="18"/>
      <c r="K109" s="19"/>
      <c r="L109" s="18"/>
      <c r="M109" s="20"/>
    </row>
    <row r="110" spans="1:13" ht="15">
      <c r="A110" s="41" t="s">
        <v>14</v>
      </c>
      <c r="B110" s="116" t="s">
        <v>133</v>
      </c>
      <c r="C110" s="15">
        <v>50</v>
      </c>
      <c r="D110" s="15">
        <v>10</v>
      </c>
      <c r="E110" s="16">
        <f>C110/D110</f>
        <v>5</v>
      </c>
      <c r="F110" s="17">
        <v>1</v>
      </c>
      <c r="G110" s="126">
        <f t="shared" si="6"/>
        <v>5</v>
      </c>
      <c r="H110" s="16">
        <f t="shared" si="7"/>
        <v>5.75</v>
      </c>
      <c r="I110" s="18"/>
      <c r="J110" s="18"/>
      <c r="K110" s="19"/>
      <c r="L110" s="18"/>
      <c r="M110" s="20"/>
    </row>
    <row r="111" spans="1:13" ht="15">
      <c r="A111" s="42" t="s">
        <v>23</v>
      </c>
      <c r="B111" s="116" t="s">
        <v>133</v>
      </c>
      <c r="C111" s="15">
        <v>50</v>
      </c>
      <c r="D111" s="15">
        <v>10</v>
      </c>
      <c r="E111" s="16">
        <f t="shared" si="5"/>
        <v>5</v>
      </c>
      <c r="F111" s="17">
        <v>4</v>
      </c>
      <c r="G111" s="126">
        <f t="shared" si="6"/>
        <v>20</v>
      </c>
      <c r="H111" s="16">
        <f t="shared" si="7"/>
        <v>23</v>
      </c>
      <c r="I111" s="18"/>
      <c r="J111" s="18"/>
      <c r="K111" s="19"/>
      <c r="L111" s="18"/>
      <c r="M111" s="20"/>
    </row>
    <row r="112" spans="1:13" ht="15">
      <c r="A112" s="116" t="s">
        <v>85</v>
      </c>
      <c r="B112" s="116" t="s">
        <v>133</v>
      </c>
      <c r="C112" s="15">
        <v>50</v>
      </c>
      <c r="D112" s="15">
        <v>10</v>
      </c>
      <c r="E112" s="16">
        <f aca="true" t="shared" si="9" ref="E112:E118">C112/D112</f>
        <v>5</v>
      </c>
      <c r="F112" s="17">
        <v>5</v>
      </c>
      <c r="G112" s="126">
        <f aca="true" t="shared" si="10" ref="G112:G118">E112*F112</f>
        <v>25</v>
      </c>
      <c r="H112" s="16">
        <f aca="true" t="shared" si="11" ref="H112:H118">G112*1.15</f>
        <v>28.749999999999996</v>
      </c>
      <c r="I112" s="18"/>
      <c r="J112" s="18"/>
      <c r="K112" s="19"/>
      <c r="L112" s="18"/>
      <c r="M112" s="20"/>
    </row>
    <row r="113" spans="1:13" ht="15">
      <c r="A113" s="41" t="s">
        <v>14</v>
      </c>
      <c r="B113" s="116" t="s">
        <v>134</v>
      </c>
      <c r="C113" s="15">
        <v>40</v>
      </c>
      <c r="D113" s="15">
        <v>10</v>
      </c>
      <c r="E113" s="16">
        <f t="shared" si="9"/>
        <v>4</v>
      </c>
      <c r="F113" s="17">
        <v>2</v>
      </c>
      <c r="G113" s="126">
        <f t="shared" si="10"/>
        <v>8</v>
      </c>
      <c r="H113" s="16">
        <f t="shared" si="11"/>
        <v>9.2</v>
      </c>
      <c r="I113" s="18"/>
      <c r="J113" s="18"/>
      <c r="K113" s="19"/>
      <c r="L113" s="18"/>
      <c r="M113" s="20"/>
    </row>
    <row r="114" spans="1:13" ht="15">
      <c r="A114" s="42" t="s">
        <v>23</v>
      </c>
      <c r="B114" s="116" t="s">
        <v>134</v>
      </c>
      <c r="C114" s="15">
        <v>40</v>
      </c>
      <c r="D114" s="15">
        <v>10</v>
      </c>
      <c r="E114" s="16">
        <f t="shared" si="9"/>
        <v>4</v>
      </c>
      <c r="F114" s="17">
        <v>2</v>
      </c>
      <c r="G114" s="126">
        <f t="shared" si="10"/>
        <v>8</v>
      </c>
      <c r="H114" s="16">
        <f t="shared" si="11"/>
        <v>9.2</v>
      </c>
      <c r="I114" s="18"/>
      <c r="J114" s="18"/>
      <c r="K114" s="19"/>
      <c r="L114" s="18"/>
      <c r="M114" s="20"/>
    </row>
    <row r="115" spans="1:13" ht="15">
      <c r="A115" s="116" t="s">
        <v>107</v>
      </c>
      <c r="B115" s="116" t="s">
        <v>134</v>
      </c>
      <c r="C115" s="15">
        <v>40</v>
      </c>
      <c r="D115" s="15">
        <v>10</v>
      </c>
      <c r="E115" s="16">
        <f t="shared" si="9"/>
        <v>4</v>
      </c>
      <c r="F115" s="17">
        <v>2</v>
      </c>
      <c r="G115" s="126">
        <f t="shared" si="10"/>
        <v>8</v>
      </c>
      <c r="H115" s="16">
        <f t="shared" si="11"/>
        <v>9.2</v>
      </c>
      <c r="I115" s="18"/>
      <c r="J115" s="18"/>
      <c r="K115" s="19"/>
      <c r="L115" s="18"/>
      <c r="M115" s="20"/>
    </row>
    <row r="116" spans="1:13" ht="15">
      <c r="A116" s="39" t="s">
        <v>87</v>
      </c>
      <c r="B116" s="116" t="s">
        <v>134</v>
      </c>
      <c r="C116" s="15">
        <v>40</v>
      </c>
      <c r="D116" s="15">
        <v>10</v>
      </c>
      <c r="E116" s="16">
        <f t="shared" si="9"/>
        <v>4</v>
      </c>
      <c r="F116" s="17">
        <v>2</v>
      </c>
      <c r="G116" s="126">
        <f t="shared" si="10"/>
        <v>8</v>
      </c>
      <c r="H116" s="16">
        <f t="shared" si="11"/>
        <v>9.2</v>
      </c>
      <c r="I116" s="18"/>
      <c r="J116" s="18"/>
      <c r="K116" s="19"/>
      <c r="L116" s="18"/>
      <c r="M116" s="20"/>
    </row>
    <row r="117" spans="1:13" ht="15">
      <c r="A117" s="42" t="s">
        <v>9</v>
      </c>
      <c r="B117" s="116" t="s">
        <v>134</v>
      </c>
      <c r="C117" s="15">
        <v>40</v>
      </c>
      <c r="D117" s="15">
        <v>10</v>
      </c>
      <c r="E117" s="16">
        <f>C117/D117</f>
        <v>4</v>
      </c>
      <c r="F117" s="17">
        <v>2</v>
      </c>
      <c r="G117" s="126">
        <f>E117*F117</f>
        <v>8</v>
      </c>
      <c r="H117" s="16">
        <f t="shared" si="11"/>
        <v>9.2</v>
      </c>
      <c r="I117" s="18"/>
      <c r="J117" s="18"/>
      <c r="K117" s="19"/>
      <c r="L117" s="18"/>
      <c r="M117" s="20"/>
    </row>
    <row r="118" spans="1:13" ht="15">
      <c r="A118" s="39" t="s">
        <v>15</v>
      </c>
      <c r="B118" s="116" t="s">
        <v>135</v>
      </c>
      <c r="C118" s="15">
        <v>50</v>
      </c>
      <c r="D118" s="15">
        <v>10</v>
      </c>
      <c r="E118" s="16">
        <f t="shared" si="9"/>
        <v>5</v>
      </c>
      <c r="F118" s="17">
        <v>4</v>
      </c>
      <c r="G118" s="126">
        <f t="shared" si="10"/>
        <v>20</v>
      </c>
      <c r="H118" s="16">
        <f t="shared" si="11"/>
        <v>23</v>
      </c>
      <c r="I118" s="18"/>
      <c r="J118" s="18"/>
      <c r="K118" s="19"/>
      <c r="L118" s="18"/>
      <c r="M118" s="20"/>
    </row>
    <row r="119" spans="1:13" ht="15">
      <c r="A119" s="116" t="s">
        <v>107</v>
      </c>
      <c r="B119" s="116" t="s">
        <v>135</v>
      </c>
      <c r="C119" s="15">
        <v>50</v>
      </c>
      <c r="D119" s="15">
        <v>10</v>
      </c>
      <c r="E119" s="45">
        <f aca="true" t="shared" si="12" ref="E119:E124">C119/D119</f>
        <v>5</v>
      </c>
      <c r="F119" s="46">
        <v>2</v>
      </c>
      <c r="G119" s="125">
        <f aca="true" t="shared" si="13" ref="G119:G124">E119*F119</f>
        <v>10</v>
      </c>
      <c r="H119" s="45">
        <f aca="true" t="shared" si="14" ref="H119:H203">G119*1.15</f>
        <v>11.5</v>
      </c>
      <c r="I119" s="47"/>
      <c r="J119" s="47"/>
      <c r="K119" s="48"/>
      <c r="L119" s="47"/>
      <c r="M119" s="49"/>
    </row>
    <row r="120" spans="1:13" ht="15">
      <c r="A120" s="42" t="s">
        <v>9</v>
      </c>
      <c r="B120" s="116" t="s">
        <v>135</v>
      </c>
      <c r="C120" s="15">
        <v>50</v>
      </c>
      <c r="D120" s="15">
        <v>10</v>
      </c>
      <c r="E120" s="45">
        <f t="shared" si="12"/>
        <v>5</v>
      </c>
      <c r="F120" s="46">
        <v>4</v>
      </c>
      <c r="G120" s="125">
        <f t="shared" si="13"/>
        <v>20</v>
      </c>
      <c r="H120" s="45">
        <f t="shared" si="14"/>
        <v>23</v>
      </c>
      <c r="I120" s="47"/>
      <c r="J120" s="47"/>
      <c r="K120" s="48"/>
      <c r="L120" s="47"/>
      <c r="M120" s="49"/>
    </row>
    <row r="121" spans="1:13" ht="15">
      <c r="A121" s="39" t="s">
        <v>15</v>
      </c>
      <c r="B121" s="116" t="s">
        <v>136</v>
      </c>
      <c r="C121" s="44">
        <v>40</v>
      </c>
      <c r="D121" s="44">
        <v>10</v>
      </c>
      <c r="E121" s="45">
        <f t="shared" si="12"/>
        <v>4</v>
      </c>
      <c r="F121" s="46">
        <v>10</v>
      </c>
      <c r="G121" s="125">
        <f t="shared" si="13"/>
        <v>40</v>
      </c>
      <c r="H121" s="45">
        <f t="shared" si="14"/>
        <v>46</v>
      </c>
      <c r="I121" s="47"/>
      <c r="J121" s="47"/>
      <c r="K121" s="48"/>
      <c r="L121" s="47"/>
      <c r="M121" s="49"/>
    </row>
    <row r="122" spans="1:13" ht="15">
      <c r="A122" s="39" t="s">
        <v>15</v>
      </c>
      <c r="B122" s="116" t="s">
        <v>137</v>
      </c>
      <c r="C122" s="44">
        <v>60</v>
      </c>
      <c r="D122" s="44">
        <v>10</v>
      </c>
      <c r="E122" s="45">
        <f>C122/D122</f>
        <v>6</v>
      </c>
      <c r="F122" s="46">
        <v>4</v>
      </c>
      <c r="G122" s="125">
        <f>E122*F122</f>
        <v>24</v>
      </c>
      <c r="H122" s="45">
        <f t="shared" si="14"/>
        <v>27.599999999999998</v>
      </c>
      <c r="I122" s="47"/>
      <c r="J122" s="47"/>
      <c r="K122" s="48"/>
      <c r="L122" s="47"/>
      <c r="M122" s="49"/>
    </row>
    <row r="123" spans="1:13" ht="15">
      <c r="A123" s="41" t="s">
        <v>14</v>
      </c>
      <c r="B123" s="116" t="s">
        <v>137</v>
      </c>
      <c r="C123" s="44">
        <v>60</v>
      </c>
      <c r="D123" s="44">
        <v>10</v>
      </c>
      <c r="E123" s="45">
        <f>C123/D123</f>
        <v>6</v>
      </c>
      <c r="F123" s="46">
        <v>2</v>
      </c>
      <c r="G123" s="125">
        <f>E123*F123</f>
        <v>12</v>
      </c>
      <c r="H123" s="45">
        <f t="shared" si="14"/>
        <v>13.799999999999999</v>
      </c>
      <c r="I123" s="47"/>
      <c r="J123" s="47"/>
      <c r="K123" s="48"/>
      <c r="L123" s="47"/>
      <c r="M123" s="49"/>
    </row>
    <row r="124" spans="1:13" ht="15">
      <c r="A124" s="42" t="s">
        <v>9</v>
      </c>
      <c r="B124" s="116" t="s">
        <v>137</v>
      </c>
      <c r="C124" s="44">
        <v>60</v>
      </c>
      <c r="D124" s="44">
        <v>10</v>
      </c>
      <c r="E124" s="45">
        <f t="shared" si="12"/>
        <v>6</v>
      </c>
      <c r="F124" s="46">
        <v>4</v>
      </c>
      <c r="G124" s="125">
        <f t="shared" si="13"/>
        <v>24</v>
      </c>
      <c r="H124" s="45">
        <f t="shared" si="14"/>
        <v>27.599999999999998</v>
      </c>
      <c r="I124" s="47"/>
      <c r="J124" s="47"/>
      <c r="K124" s="48"/>
      <c r="L124" s="47"/>
      <c r="M124" s="49"/>
    </row>
    <row r="125" spans="1:13" ht="15">
      <c r="A125" s="39" t="s">
        <v>15</v>
      </c>
      <c r="B125" s="116" t="s">
        <v>138</v>
      </c>
      <c r="C125" s="44">
        <v>40</v>
      </c>
      <c r="D125" s="44">
        <v>10</v>
      </c>
      <c r="E125" s="45">
        <f aca="true" t="shared" si="15" ref="E125:E130">C125/D125</f>
        <v>4</v>
      </c>
      <c r="F125" s="46">
        <v>10</v>
      </c>
      <c r="G125" s="125">
        <f aca="true" t="shared" si="16" ref="G125:G162">E125*F125</f>
        <v>40</v>
      </c>
      <c r="H125" s="45">
        <f t="shared" si="14"/>
        <v>46</v>
      </c>
      <c r="I125" s="47"/>
      <c r="J125" s="47"/>
      <c r="K125" s="48"/>
      <c r="L125" s="47"/>
      <c r="M125" s="49"/>
    </row>
    <row r="126" spans="1:13" ht="15">
      <c r="A126" s="42" t="s">
        <v>23</v>
      </c>
      <c r="B126" s="116" t="s">
        <v>139</v>
      </c>
      <c r="C126" s="44">
        <v>60</v>
      </c>
      <c r="D126" s="44">
        <v>10</v>
      </c>
      <c r="E126" s="45">
        <f t="shared" si="15"/>
        <v>6</v>
      </c>
      <c r="F126" s="46">
        <v>2</v>
      </c>
      <c r="G126" s="125">
        <f t="shared" si="16"/>
        <v>12</v>
      </c>
      <c r="H126" s="45">
        <f t="shared" si="14"/>
        <v>13.799999999999999</v>
      </c>
      <c r="I126" s="47"/>
      <c r="J126" s="47"/>
      <c r="K126" s="48"/>
      <c r="L126" s="47"/>
      <c r="M126" s="49"/>
    </row>
    <row r="127" spans="1:13" ht="15">
      <c r="A127" s="33" t="s">
        <v>14</v>
      </c>
      <c r="B127" s="116" t="s">
        <v>139</v>
      </c>
      <c r="C127" s="44">
        <v>60</v>
      </c>
      <c r="D127" s="44">
        <v>10</v>
      </c>
      <c r="E127" s="45">
        <f t="shared" si="15"/>
        <v>6</v>
      </c>
      <c r="F127" s="46">
        <v>2</v>
      </c>
      <c r="G127" s="125">
        <f t="shared" si="16"/>
        <v>12</v>
      </c>
      <c r="H127" s="45">
        <f t="shared" si="14"/>
        <v>13.799999999999999</v>
      </c>
      <c r="I127" s="47"/>
      <c r="J127" s="47"/>
      <c r="K127" s="48"/>
      <c r="L127" s="47"/>
      <c r="M127" s="49"/>
    </row>
    <row r="128" spans="1:13" ht="15">
      <c r="A128" s="116" t="s">
        <v>105</v>
      </c>
      <c r="B128" s="116" t="s">
        <v>139</v>
      </c>
      <c r="C128" s="44">
        <v>60</v>
      </c>
      <c r="D128" s="44">
        <v>10</v>
      </c>
      <c r="E128" s="45">
        <f t="shared" si="15"/>
        <v>6</v>
      </c>
      <c r="F128" s="46">
        <v>2</v>
      </c>
      <c r="G128" s="125">
        <f t="shared" si="16"/>
        <v>12</v>
      </c>
      <c r="H128" s="45">
        <f t="shared" si="14"/>
        <v>13.799999999999999</v>
      </c>
      <c r="I128" s="47"/>
      <c r="J128" s="47"/>
      <c r="K128" s="48"/>
      <c r="L128" s="47"/>
      <c r="M128" s="49"/>
    </row>
    <row r="129" spans="1:13" ht="15">
      <c r="A129" s="116" t="s">
        <v>107</v>
      </c>
      <c r="B129" s="116" t="s">
        <v>139</v>
      </c>
      <c r="C129" s="44">
        <v>60</v>
      </c>
      <c r="D129" s="44">
        <v>10</v>
      </c>
      <c r="E129" s="45">
        <f t="shared" si="15"/>
        <v>6</v>
      </c>
      <c r="F129" s="46">
        <v>2</v>
      </c>
      <c r="G129" s="125">
        <f t="shared" si="16"/>
        <v>12</v>
      </c>
      <c r="H129" s="45">
        <f t="shared" si="14"/>
        <v>13.799999999999999</v>
      </c>
      <c r="I129" s="47"/>
      <c r="J129" s="47"/>
      <c r="K129" s="48"/>
      <c r="L129" s="47"/>
      <c r="M129" s="49"/>
    </row>
    <row r="130" spans="1:13" ht="15">
      <c r="A130" t="s">
        <v>111</v>
      </c>
      <c r="B130" s="116" t="s">
        <v>139</v>
      </c>
      <c r="C130" s="44">
        <v>60</v>
      </c>
      <c r="D130" s="44">
        <v>10</v>
      </c>
      <c r="E130" s="45">
        <f t="shared" si="15"/>
        <v>6</v>
      </c>
      <c r="F130" s="46">
        <v>2</v>
      </c>
      <c r="G130" s="125">
        <f t="shared" si="16"/>
        <v>12</v>
      </c>
      <c r="H130" s="45">
        <f t="shared" si="14"/>
        <v>13.799999999999999</v>
      </c>
      <c r="I130" s="47"/>
      <c r="J130" s="47"/>
      <c r="K130" s="48"/>
      <c r="L130" s="47"/>
      <c r="M130" s="49"/>
    </row>
    <row r="131" spans="1:13" ht="15">
      <c r="A131" s="39" t="s">
        <v>15</v>
      </c>
      <c r="B131" s="116" t="s">
        <v>140</v>
      </c>
      <c r="C131" s="44">
        <v>160</v>
      </c>
      <c r="D131" s="44">
        <v>100</v>
      </c>
      <c r="E131" s="45">
        <f>C131/D131</f>
        <v>1.6</v>
      </c>
      <c r="F131" s="46">
        <v>20</v>
      </c>
      <c r="G131" s="125">
        <f t="shared" si="16"/>
        <v>32</v>
      </c>
      <c r="H131" s="45">
        <f t="shared" si="14"/>
        <v>36.8</v>
      </c>
      <c r="I131" s="47"/>
      <c r="J131" s="47"/>
      <c r="K131" s="48"/>
      <c r="L131" s="47"/>
      <c r="M131" s="49"/>
    </row>
    <row r="132" spans="1:13" ht="15">
      <c r="A132" s="39" t="s">
        <v>75</v>
      </c>
      <c r="B132" s="116" t="s">
        <v>140</v>
      </c>
      <c r="C132" s="44">
        <v>160</v>
      </c>
      <c r="D132" s="44">
        <v>100</v>
      </c>
      <c r="E132" s="45">
        <f>C132/D132</f>
        <v>1.6</v>
      </c>
      <c r="F132" s="46">
        <v>30</v>
      </c>
      <c r="G132" s="125">
        <f t="shared" si="16"/>
        <v>48</v>
      </c>
      <c r="H132" s="45">
        <f t="shared" si="14"/>
        <v>55.199999999999996</v>
      </c>
      <c r="I132" s="47"/>
      <c r="J132" s="47"/>
      <c r="K132" s="48"/>
      <c r="L132" s="47"/>
      <c r="M132" s="49"/>
    </row>
    <row r="133" spans="1:13" ht="15">
      <c r="A133" s="42" t="s">
        <v>23</v>
      </c>
      <c r="B133" s="116" t="s">
        <v>140</v>
      </c>
      <c r="C133" s="44">
        <v>160</v>
      </c>
      <c r="D133" s="44">
        <v>100</v>
      </c>
      <c r="E133" s="45">
        <f>C133/D133</f>
        <v>1.6</v>
      </c>
      <c r="F133" s="46">
        <v>10</v>
      </c>
      <c r="G133" s="125">
        <f t="shared" si="16"/>
        <v>16</v>
      </c>
      <c r="H133" s="45">
        <f t="shared" si="14"/>
        <v>18.4</v>
      </c>
      <c r="I133" s="47"/>
      <c r="J133" s="47"/>
      <c r="K133" s="48"/>
      <c r="L133" s="47"/>
      <c r="M133" s="49"/>
    </row>
    <row r="134" spans="1:13" ht="15">
      <c r="A134" s="42" t="s">
        <v>126</v>
      </c>
      <c r="B134" s="116" t="s">
        <v>140</v>
      </c>
      <c r="C134" s="44">
        <v>160</v>
      </c>
      <c r="D134" s="44">
        <v>100</v>
      </c>
      <c r="E134" s="45">
        <f>C134/D134</f>
        <v>1.6</v>
      </c>
      <c r="F134" s="46">
        <v>20</v>
      </c>
      <c r="G134" s="125">
        <f t="shared" si="16"/>
        <v>32</v>
      </c>
      <c r="H134" s="45">
        <f t="shared" si="14"/>
        <v>36.8</v>
      </c>
      <c r="I134" s="47"/>
      <c r="J134" s="47"/>
      <c r="K134" s="48"/>
      <c r="L134" s="47"/>
      <c r="M134" s="49"/>
    </row>
    <row r="135" spans="1:13" ht="15">
      <c r="A135" s="116" t="s">
        <v>155</v>
      </c>
      <c r="B135" s="116" t="s">
        <v>140</v>
      </c>
      <c r="C135" s="44">
        <v>160</v>
      </c>
      <c r="D135" s="44">
        <v>100</v>
      </c>
      <c r="E135" s="45">
        <f>C135/D135</f>
        <v>1.6</v>
      </c>
      <c r="F135" s="46">
        <v>20</v>
      </c>
      <c r="G135" s="125">
        <f t="shared" si="16"/>
        <v>32</v>
      </c>
      <c r="H135" s="45">
        <f t="shared" si="14"/>
        <v>36.8</v>
      </c>
      <c r="I135" s="47"/>
      <c r="J135" s="47"/>
      <c r="K135" s="48"/>
      <c r="L135" s="47"/>
      <c r="M135" s="49"/>
    </row>
    <row r="136" spans="1:13" ht="15">
      <c r="A136" s="55" t="s">
        <v>14</v>
      </c>
      <c r="B136" s="116" t="s">
        <v>141</v>
      </c>
      <c r="C136" s="44">
        <v>330</v>
      </c>
      <c r="D136" s="44">
        <v>10</v>
      </c>
      <c r="E136" s="45">
        <f aca="true" t="shared" si="17" ref="E136:E162">C136/D136</f>
        <v>33</v>
      </c>
      <c r="F136" s="46">
        <v>1</v>
      </c>
      <c r="G136" s="125">
        <f t="shared" si="16"/>
        <v>33</v>
      </c>
      <c r="H136" s="45">
        <f t="shared" si="14"/>
        <v>37.949999999999996</v>
      </c>
      <c r="I136" s="47"/>
      <c r="J136" s="47"/>
      <c r="K136" s="48"/>
      <c r="L136" s="47"/>
      <c r="M136" s="49"/>
    </row>
    <row r="137" spans="1:13" ht="15">
      <c r="A137" s="55" t="s">
        <v>19</v>
      </c>
      <c r="B137" s="116" t="s">
        <v>141</v>
      </c>
      <c r="C137" s="44">
        <v>330</v>
      </c>
      <c r="D137" s="44">
        <v>10</v>
      </c>
      <c r="E137" s="45">
        <f t="shared" si="17"/>
        <v>33</v>
      </c>
      <c r="F137" s="46">
        <v>1</v>
      </c>
      <c r="G137" s="125">
        <f t="shared" si="16"/>
        <v>33</v>
      </c>
      <c r="H137" s="45">
        <f t="shared" si="14"/>
        <v>37.949999999999996</v>
      </c>
      <c r="I137" s="47"/>
      <c r="J137" s="47"/>
      <c r="K137" s="48"/>
      <c r="L137" s="47"/>
      <c r="M137" s="49"/>
    </row>
    <row r="138" spans="1:13" ht="15">
      <c r="A138" s="116" t="s">
        <v>105</v>
      </c>
      <c r="B138" s="116" t="s">
        <v>141</v>
      </c>
      <c r="C138" s="44">
        <v>330</v>
      </c>
      <c r="D138" s="44">
        <v>10</v>
      </c>
      <c r="E138" s="45">
        <f t="shared" si="17"/>
        <v>33</v>
      </c>
      <c r="F138" s="46">
        <v>1</v>
      </c>
      <c r="G138" s="125">
        <f t="shared" si="16"/>
        <v>33</v>
      </c>
      <c r="H138" s="45">
        <f t="shared" si="14"/>
        <v>37.949999999999996</v>
      </c>
      <c r="I138" s="47"/>
      <c r="J138" s="47"/>
      <c r="K138" s="48"/>
      <c r="L138" s="47"/>
      <c r="M138" s="49"/>
    </row>
    <row r="139" spans="1:13" ht="15">
      <c r="A139" t="s">
        <v>111</v>
      </c>
      <c r="B139" s="116" t="s">
        <v>141</v>
      </c>
      <c r="C139" s="44">
        <v>330</v>
      </c>
      <c r="D139" s="44">
        <v>10</v>
      </c>
      <c r="E139" s="45">
        <f t="shared" si="17"/>
        <v>33</v>
      </c>
      <c r="F139" s="46">
        <v>2</v>
      </c>
      <c r="G139" s="125">
        <f t="shared" si="16"/>
        <v>66</v>
      </c>
      <c r="H139" s="45">
        <f t="shared" si="14"/>
        <v>75.89999999999999</v>
      </c>
      <c r="I139" s="47"/>
      <c r="J139" s="47"/>
      <c r="K139" s="48"/>
      <c r="L139" s="47"/>
      <c r="M139" s="49"/>
    </row>
    <row r="140" spans="1:13" ht="15">
      <c r="A140" s="39" t="s">
        <v>15</v>
      </c>
      <c r="B140" s="116" t="s">
        <v>141</v>
      </c>
      <c r="C140" s="44">
        <v>330</v>
      </c>
      <c r="D140" s="44">
        <v>10</v>
      </c>
      <c r="E140" s="45">
        <f>C140/D140</f>
        <v>33</v>
      </c>
      <c r="F140" s="46">
        <v>1</v>
      </c>
      <c r="G140" s="125">
        <f>E140*F140</f>
        <v>33</v>
      </c>
      <c r="H140" s="45">
        <f t="shared" si="14"/>
        <v>37.949999999999996</v>
      </c>
      <c r="I140" s="47"/>
      <c r="J140" s="47"/>
      <c r="K140" s="48"/>
      <c r="L140" s="47"/>
      <c r="M140" s="49"/>
    </row>
    <row r="141" spans="1:13" ht="15">
      <c r="A141" s="42" t="s">
        <v>9</v>
      </c>
      <c r="B141" s="116" t="s">
        <v>141</v>
      </c>
      <c r="C141" s="44">
        <v>330</v>
      </c>
      <c r="D141" s="44">
        <v>10</v>
      </c>
      <c r="E141" s="45">
        <f t="shared" si="17"/>
        <v>33</v>
      </c>
      <c r="F141" s="46">
        <v>4</v>
      </c>
      <c r="G141" s="125">
        <f t="shared" si="16"/>
        <v>132</v>
      </c>
      <c r="H141" s="45">
        <f t="shared" si="14"/>
        <v>151.79999999999998</v>
      </c>
      <c r="I141" s="47"/>
      <c r="J141" s="47"/>
      <c r="K141" s="48"/>
      <c r="L141" s="47"/>
      <c r="M141" s="49"/>
    </row>
    <row r="142" spans="1:13" ht="15">
      <c r="A142" s="39" t="s">
        <v>15</v>
      </c>
      <c r="B142" s="116" t="s">
        <v>142</v>
      </c>
      <c r="C142" s="44">
        <v>280</v>
      </c>
      <c r="D142" s="44">
        <v>25</v>
      </c>
      <c r="E142" s="16">
        <f t="shared" si="17"/>
        <v>11.2</v>
      </c>
      <c r="F142" s="17">
        <v>10</v>
      </c>
      <c r="G142" s="126">
        <f t="shared" si="16"/>
        <v>112</v>
      </c>
      <c r="H142" s="16">
        <f t="shared" si="14"/>
        <v>128.79999999999998</v>
      </c>
      <c r="I142" s="47"/>
      <c r="J142" s="47"/>
      <c r="K142" s="48"/>
      <c r="L142" s="47"/>
      <c r="M142" s="49"/>
    </row>
    <row r="143" spans="1:13" ht="15">
      <c r="A143" s="118" t="s">
        <v>14</v>
      </c>
      <c r="B143" s="116" t="s">
        <v>142</v>
      </c>
      <c r="C143" s="44">
        <v>280</v>
      </c>
      <c r="D143" s="44">
        <v>25</v>
      </c>
      <c r="E143" s="45">
        <f t="shared" si="17"/>
        <v>11.2</v>
      </c>
      <c r="F143" s="46">
        <v>3</v>
      </c>
      <c r="G143" s="125">
        <f t="shared" si="16"/>
        <v>33.599999999999994</v>
      </c>
      <c r="H143" s="45">
        <f t="shared" si="14"/>
        <v>38.63999999999999</v>
      </c>
      <c r="I143" s="47"/>
      <c r="J143" s="47"/>
      <c r="K143" s="48"/>
      <c r="L143" s="47"/>
      <c r="M143" s="49"/>
    </row>
    <row r="144" spans="1:13" ht="15">
      <c r="A144" s="116" t="s">
        <v>105</v>
      </c>
      <c r="B144" s="116" t="s">
        <v>142</v>
      </c>
      <c r="C144" s="44">
        <v>280</v>
      </c>
      <c r="D144" s="44">
        <v>25</v>
      </c>
      <c r="E144" s="16">
        <f t="shared" si="17"/>
        <v>11.2</v>
      </c>
      <c r="F144" s="17">
        <v>3</v>
      </c>
      <c r="G144" s="126">
        <f t="shared" si="16"/>
        <v>33.599999999999994</v>
      </c>
      <c r="H144" s="16">
        <f t="shared" si="14"/>
        <v>38.63999999999999</v>
      </c>
      <c r="I144" s="47"/>
      <c r="J144" s="47"/>
      <c r="K144" s="48"/>
      <c r="L144" s="47"/>
      <c r="M144" s="49"/>
    </row>
    <row r="145" spans="1:13" ht="15">
      <c r="A145" s="116" t="s">
        <v>107</v>
      </c>
      <c r="B145" s="116" t="s">
        <v>142</v>
      </c>
      <c r="C145" s="44">
        <v>280</v>
      </c>
      <c r="D145" s="44">
        <v>25</v>
      </c>
      <c r="E145" s="45">
        <f t="shared" si="17"/>
        <v>11.2</v>
      </c>
      <c r="F145" s="46">
        <v>3</v>
      </c>
      <c r="G145" s="125">
        <f t="shared" si="16"/>
        <v>33.599999999999994</v>
      </c>
      <c r="H145" s="45">
        <f t="shared" si="14"/>
        <v>38.63999999999999</v>
      </c>
      <c r="I145" s="47"/>
      <c r="J145" s="47"/>
      <c r="K145" s="48"/>
      <c r="L145" s="47"/>
      <c r="M145" s="49"/>
    </row>
    <row r="146" spans="1:13" ht="15">
      <c r="A146" t="s">
        <v>111</v>
      </c>
      <c r="B146" s="116" t="s">
        <v>142</v>
      </c>
      <c r="C146" s="44">
        <v>280</v>
      </c>
      <c r="D146" s="44">
        <v>25</v>
      </c>
      <c r="E146" s="16">
        <f t="shared" si="17"/>
        <v>11.2</v>
      </c>
      <c r="F146" s="17">
        <v>3</v>
      </c>
      <c r="G146" s="126">
        <f t="shared" si="16"/>
        <v>33.599999999999994</v>
      </c>
      <c r="H146" s="16">
        <f t="shared" si="14"/>
        <v>38.63999999999999</v>
      </c>
      <c r="I146" s="47"/>
      <c r="J146" s="47"/>
      <c r="K146" s="48"/>
      <c r="L146" s="47"/>
      <c r="M146" s="49"/>
    </row>
    <row r="147" spans="1:13" ht="15">
      <c r="A147" t="s">
        <v>21</v>
      </c>
      <c r="B147" s="116" t="s">
        <v>142</v>
      </c>
      <c r="C147" s="44">
        <v>280</v>
      </c>
      <c r="D147" s="44">
        <v>25</v>
      </c>
      <c r="E147" s="45">
        <f t="shared" si="17"/>
        <v>11.2</v>
      </c>
      <c r="F147" s="46">
        <v>3</v>
      </c>
      <c r="G147" s="125">
        <f t="shared" si="16"/>
        <v>33.599999999999994</v>
      </c>
      <c r="H147" s="45">
        <f t="shared" si="14"/>
        <v>38.63999999999999</v>
      </c>
      <c r="I147" s="47"/>
      <c r="J147" s="47"/>
      <c r="K147" s="48"/>
      <c r="L147" s="47"/>
      <c r="M147" s="49"/>
    </row>
    <row r="148" spans="1:13" ht="15">
      <c r="A148" s="39" t="s">
        <v>75</v>
      </c>
      <c r="B148" s="116" t="s">
        <v>143</v>
      </c>
      <c r="C148" s="44">
        <v>280</v>
      </c>
      <c r="D148" s="44">
        <v>25</v>
      </c>
      <c r="E148" s="16">
        <f t="shared" si="17"/>
        <v>11.2</v>
      </c>
      <c r="F148" s="17">
        <v>3</v>
      </c>
      <c r="G148" s="126">
        <f t="shared" si="16"/>
        <v>33.599999999999994</v>
      </c>
      <c r="H148" s="16">
        <f t="shared" si="14"/>
        <v>38.63999999999999</v>
      </c>
      <c r="I148" s="47"/>
      <c r="J148" s="47"/>
      <c r="K148" s="48"/>
      <c r="L148" s="47"/>
      <c r="M148" s="49"/>
    </row>
    <row r="149" spans="1:13" ht="15">
      <c r="A149" s="116" t="s">
        <v>107</v>
      </c>
      <c r="B149" s="116" t="s">
        <v>143</v>
      </c>
      <c r="C149" s="44">
        <v>280</v>
      </c>
      <c r="D149" s="44">
        <v>25</v>
      </c>
      <c r="E149" s="45">
        <f t="shared" si="17"/>
        <v>11.2</v>
      </c>
      <c r="F149" s="46">
        <v>2</v>
      </c>
      <c r="G149" s="125">
        <f t="shared" si="16"/>
        <v>22.4</v>
      </c>
      <c r="H149" s="45">
        <f t="shared" si="14"/>
        <v>25.759999999999998</v>
      </c>
      <c r="I149" s="47"/>
      <c r="J149" s="47"/>
      <c r="K149" s="48"/>
      <c r="L149" s="47"/>
      <c r="M149" s="49"/>
    </row>
    <row r="150" spans="1:13" ht="15">
      <c r="A150" s="39" t="s">
        <v>15</v>
      </c>
      <c r="B150" s="116" t="s">
        <v>143</v>
      </c>
      <c r="C150" s="44">
        <v>280</v>
      </c>
      <c r="D150" s="44">
        <v>25</v>
      </c>
      <c r="E150" s="16">
        <f t="shared" si="17"/>
        <v>11.2</v>
      </c>
      <c r="F150" s="17">
        <v>5</v>
      </c>
      <c r="G150" s="126">
        <f t="shared" si="16"/>
        <v>56</v>
      </c>
      <c r="H150" s="16">
        <f t="shared" si="14"/>
        <v>64.39999999999999</v>
      </c>
      <c r="I150" s="47"/>
      <c r="J150" s="47"/>
      <c r="K150" s="48"/>
      <c r="L150" s="47"/>
      <c r="M150" s="49"/>
    </row>
    <row r="151" spans="1:13" ht="15">
      <c r="A151" s="118" t="s">
        <v>14</v>
      </c>
      <c r="B151" s="116" t="s">
        <v>143</v>
      </c>
      <c r="C151" s="44">
        <v>280</v>
      </c>
      <c r="D151" s="44">
        <v>25</v>
      </c>
      <c r="E151" s="45">
        <f t="shared" si="17"/>
        <v>11.2</v>
      </c>
      <c r="F151" s="46">
        <v>2</v>
      </c>
      <c r="G151" s="125">
        <f t="shared" si="16"/>
        <v>22.4</v>
      </c>
      <c r="H151" s="45">
        <f t="shared" si="14"/>
        <v>25.759999999999998</v>
      </c>
      <c r="I151" s="47"/>
      <c r="J151" s="47"/>
      <c r="K151" s="48"/>
      <c r="L151" s="47"/>
      <c r="M151" s="49"/>
    </row>
    <row r="152" spans="1:13" ht="15">
      <c r="A152" s="55" t="s">
        <v>19</v>
      </c>
      <c r="B152" s="116" t="s">
        <v>143</v>
      </c>
      <c r="C152" s="44">
        <v>280</v>
      </c>
      <c r="D152" s="44">
        <v>25</v>
      </c>
      <c r="E152" s="16">
        <f t="shared" si="17"/>
        <v>11.2</v>
      </c>
      <c r="F152" s="17">
        <v>2</v>
      </c>
      <c r="G152" s="126">
        <f t="shared" si="16"/>
        <v>22.4</v>
      </c>
      <c r="H152" s="16">
        <f t="shared" si="14"/>
        <v>25.759999999999998</v>
      </c>
      <c r="I152" s="47"/>
      <c r="J152" s="47"/>
      <c r="K152" s="48"/>
      <c r="L152" s="47"/>
      <c r="M152" s="49"/>
    </row>
    <row r="153" spans="1:13" ht="15">
      <c r="A153" s="42" t="s">
        <v>9</v>
      </c>
      <c r="B153" s="116" t="s">
        <v>143</v>
      </c>
      <c r="C153" s="44">
        <v>280</v>
      </c>
      <c r="D153" s="44">
        <v>25</v>
      </c>
      <c r="E153" s="45">
        <f t="shared" si="17"/>
        <v>11.2</v>
      </c>
      <c r="F153" s="46">
        <v>11</v>
      </c>
      <c r="G153" s="125">
        <f t="shared" si="16"/>
        <v>123.19999999999999</v>
      </c>
      <c r="H153" s="45">
        <f t="shared" si="14"/>
        <v>141.67999999999998</v>
      </c>
      <c r="I153" s="47"/>
      <c r="J153" s="47"/>
      <c r="K153" s="48"/>
      <c r="L153" s="47"/>
      <c r="M153" s="49"/>
    </row>
    <row r="154" spans="1:13" ht="15">
      <c r="A154" s="39" t="s">
        <v>15</v>
      </c>
      <c r="B154" s="116" t="s">
        <v>144</v>
      </c>
      <c r="C154" s="44">
        <v>50</v>
      </c>
      <c r="D154" s="44">
        <v>1</v>
      </c>
      <c r="E154" s="45">
        <f t="shared" si="17"/>
        <v>50</v>
      </c>
      <c r="F154" s="46">
        <v>1</v>
      </c>
      <c r="G154" s="125">
        <f t="shared" si="16"/>
        <v>50</v>
      </c>
      <c r="H154" s="45">
        <f t="shared" si="14"/>
        <v>57.49999999999999</v>
      </c>
      <c r="I154" s="47"/>
      <c r="J154" s="47"/>
      <c r="K154" s="48"/>
      <c r="L154" s="47"/>
      <c r="M154" s="49"/>
    </row>
    <row r="155" spans="1:13" ht="15">
      <c r="A155" s="39" t="s">
        <v>15</v>
      </c>
      <c r="B155" s="116" t="s">
        <v>145</v>
      </c>
      <c r="C155" s="44">
        <v>70</v>
      </c>
      <c r="D155" s="44">
        <v>1</v>
      </c>
      <c r="E155" s="16">
        <f t="shared" si="17"/>
        <v>70</v>
      </c>
      <c r="F155" s="17">
        <v>1</v>
      </c>
      <c r="G155" s="126">
        <f t="shared" si="16"/>
        <v>70</v>
      </c>
      <c r="H155" s="16">
        <f t="shared" si="14"/>
        <v>80.5</v>
      </c>
      <c r="I155" s="47"/>
      <c r="J155" s="47"/>
      <c r="K155" s="48"/>
      <c r="L155" s="47"/>
      <c r="M155" s="49"/>
    </row>
    <row r="156" spans="1:13" ht="15">
      <c r="A156" s="39" t="s">
        <v>15</v>
      </c>
      <c r="B156" s="116" t="s">
        <v>146</v>
      </c>
      <c r="C156" s="44">
        <v>150</v>
      </c>
      <c r="D156" s="44">
        <v>20</v>
      </c>
      <c r="E156" s="45">
        <f t="shared" si="17"/>
        <v>7.5</v>
      </c>
      <c r="F156" s="46">
        <v>20</v>
      </c>
      <c r="G156" s="125">
        <f t="shared" si="16"/>
        <v>150</v>
      </c>
      <c r="H156" s="45">
        <f t="shared" si="14"/>
        <v>172.5</v>
      </c>
      <c r="I156" s="47"/>
      <c r="J156" s="47"/>
      <c r="K156" s="48"/>
      <c r="L156" s="47"/>
      <c r="M156" s="49"/>
    </row>
    <row r="157" spans="1:13" ht="15">
      <c r="A157" s="39" t="s">
        <v>15</v>
      </c>
      <c r="B157" s="116" t="s">
        <v>147</v>
      </c>
      <c r="C157" s="44">
        <v>40</v>
      </c>
      <c r="D157" s="44">
        <v>10</v>
      </c>
      <c r="E157" s="16">
        <f t="shared" si="17"/>
        <v>4</v>
      </c>
      <c r="F157" s="17">
        <v>10</v>
      </c>
      <c r="G157" s="126">
        <f t="shared" si="16"/>
        <v>40</v>
      </c>
      <c r="H157" s="16">
        <f t="shared" si="14"/>
        <v>46</v>
      </c>
      <c r="I157" s="47"/>
      <c r="J157" s="47"/>
      <c r="K157" s="48"/>
      <c r="L157" s="47"/>
      <c r="M157" s="49"/>
    </row>
    <row r="158" spans="1:13" ht="15">
      <c r="A158" s="39" t="s">
        <v>15</v>
      </c>
      <c r="B158" s="116" t="s">
        <v>148</v>
      </c>
      <c r="C158" s="44">
        <v>40</v>
      </c>
      <c r="D158" s="44">
        <v>10</v>
      </c>
      <c r="E158" s="45">
        <f t="shared" si="17"/>
        <v>4</v>
      </c>
      <c r="F158" s="46">
        <v>10</v>
      </c>
      <c r="G158" s="125">
        <f t="shared" si="16"/>
        <v>40</v>
      </c>
      <c r="H158" s="45">
        <f t="shared" si="14"/>
        <v>46</v>
      </c>
      <c r="I158" s="47"/>
      <c r="J158" s="47"/>
      <c r="K158" s="48"/>
      <c r="L158" s="47"/>
      <c r="M158" s="49"/>
    </row>
    <row r="159" spans="1:13" ht="15">
      <c r="A159" s="39" t="s">
        <v>15</v>
      </c>
      <c r="B159" s="116" t="s">
        <v>149</v>
      </c>
      <c r="C159" s="44">
        <v>29</v>
      </c>
      <c r="D159" s="44">
        <v>1</v>
      </c>
      <c r="E159" s="16">
        <f t="shared" si="17"/>
        <v>29</v>
      </c>
      <c r="F159" s="17">
        <v>1</v>
      </c>
      <c r="G159" s="126">
        <f t="shared" si="16"/>
        <v>29</v>
      </c>
      <c r="H159" s="16">
        <f t="shared" si="14"/>
        <v>33.349999999999994</v>
      </c>
      <c r="I159" s="47"/>
      <c r="J159" s="47"/>
      <c r="K159" s="48"/>
      <c r="L159" s="47"/>
      <c r="M159" s="49"/>
    </row>
    <row r="160" spans="1:13" ht="15">
      <c r="A160" s="39" t="s">
        <v>15</v>
      </c>
      <c r="B160" s="116" t="s">
        <v>150</v>
      </c>
      <c r="C160" s="44">
        <v>73</v>
      </c>
      <c r="D160" s="44">
        <v>1</v>
      </c>
      <c r="E160" s="45">
        <f t="shared" si="17"/>
        <v>73</v>
      </c>
      <c r="F160" s="46">
        <v>1</v>
      </c>
      <c r="G160" s="125">
        <f t="shared" si="16"/>
        <v>73</v>
      </c>
      <c r="H160" s="45">
        <f t="shared" si="14"/>
        <v>83.94999999999999</v>
      </c>
      <c r="I160" s="47"/>
      <c r="J160" s="47"/>
      <c r="K160" s="48"/>
      <c r="L160" s="47"/>
      <c r="M160" s="49"/>
    </row>
    <row r="161" spans="1:13" ht="15">
      <c r="A161" s="118" t="s">
        <v>15</v>
      </c>
      <c r="B161" s="41" t="s">
        <v>151</v>
      </c>
      <c r="C161" s="44">
        <v>750</v>
      </c>
      <c r="D161" s="44">
        <v>500</v>
      </c>
      <c r="E161" s="16">
        <f t="shared" si="17"/>
        <v>1.5</v>
      </c>
      <c r="F161" s="17">
        <v>100</v>
      </c>
      <c r="G161" s="126">
        <f t="shared" si="16"/>
        <v>150</v>
      </c>
      <c r="H161" s="16">
        <f t="shared" si="14"/>
        <v>172.5</v>
      </c>
      <c r="I161" s="47"/>
      <c r="J161" s="47"/>
      <c r="K161" s="48"/>
      <c r="L161" s="47"/>
      <c r="M161" s="49"/>
    </row>
    <row r="162" spans="1:13" ht="15">
      <c r="A162" s="118" t="s">
        <v>14</v>
      </c>
      <c r="B162" s="41" t="s">
        <v>151</v>
      </c>
      <c r="C162" s="44">
        <v>750</v>
      </c>
      <c r="D162" s="44">
        <v>500</v>
      </c>
      <c r="E162" s="45">
        <f t="shared" si="17"/>
        <v>1.5</v>
      </c>
      <c r="F162" s="46">
        <v>100</v>
      </c>
      <c r="G162" s="125">
        <f t="shared" si="16"/>
        <v>150</v>
      </c>
      <c r="H162" s="45">
        <f t="shared" si="14"/>
        <v>172.5</v>
      </c>
      <c r="I162" s="47"/>
      <c r="J162" s="47"/>
      <c r="K162" s="48"/>
      <c r="L162" s="47"/>
      <c r="M162" s="49"/>
    </row>
    <row r="163" spans="1:13" ht="15">
      <c r="A163" s="41" t="s">
        <v>16</v>
      </c>
      <c r="B163" s="41" t="s">
        <v>151</v>
      </c>
      <c r="C163" s="44">
        <v>750</v>
      </c>
      <c r="D163" s="44">
        <v>500</v>
      </c>
      <c r="E163" s="16">
        <f aca="true" t="shared" si="18" ref="E163:E175">C163/D163</f>
        <v>1.5</v>
      </c>
      <c r="F163" s="46">
        <v>100</v>
      </c>
      <c r="G163" s="125">
        <f aca="true" t="shared" si="19" ref="G163:G175">E163*F163</f>
        <v>150</v>
      </c>
      <c r="H163" s="45">
        <f t="shared" si="14"/>
        <v>172.5</v>
      </c>
      <c r="I163" s="47"/>
      <c r="J163" s="47"/>
      <c r="K163" s="48"/>
      <c r="L163" s="47"/>
      <c r="M163" s="49"/>
    </row>
    <row r="164" spans="1:13" ht="15">
      <c r="A164" s="118" t="s">
        <v>9</v>
      </c>
      <c r="B164" s="41" t="s">
        <v>151</v>
      </c>
      <c r="C164" s="44">
        <v>750</v>
      </c>
      <c r="D164" s="44">
        <v>500</v>
      </c>
      <c r="E164" s="45">
        <f t="shared" si="18"/>
        <v>1.5</v>
      </c>
      <c r="F164" s="46">
        <v>200</v>
      </c>
      <c r="G164" s="125">
        <f t="shared" si="19"/>
        <v>300</v>
      </c>
      <c r="H164" s="45">
        <f t="shared" si="14"/>
        <v>345</v>
      </c>
      <c r="I164" s="47"/>
      <c r="J164" s="47"/>
      <c r="K164" s="48"/>
      <c r="L164" s="47"/>
      <c r="M164" s="49"/>
    </row>
    <row r="165" spans="1:13" ht="15">
      <c r="A165" s="118" t="s">
        <v>15</v>
      </c>
      <c r="B165" s="41" t="s">
        <v>152</v>
      </c>
      <c r="C165" s="44">
        <v>73</v>
      </c>
      <c r="D165" s="44">
        <v>1</v>
      </c>
      <c r="E165" s="16">
        <f t="shared" si="18"/>
        <v>73</v>
      </c>
      <c r="F165" s="46">
        <v>1</v>
      </c>
      <c r="G165" s="125">
        <f t="shared" si="19"/>
        <v>73</v>
      </c>
      <c r="H165" s="45">
        <f t="shared" si="14"/>
        <v>83.94999999999999</v>
      </c>
      <c r="I165" s="47"/>
      <c r="J165" s="47"/>
      <c r="K165" s="48"/>
      <c r="L165" s="47"/>
      <c r="M165" s="49"/>
    </row>
    <row r="166" spans="1:13" ht="15">
      <c r="A166" s="118" t="s">
        <v>15</v>
      </c>
      <c r="B166" s="41" t="s">
        <v>153</v>
      </c>
      <c r="C166" s="44">
        <v>73</v>
      </c>
      <c r="D166" s="44">
        <v>1</v>
      </c>
      <c r="E166" s="45">
        <f t="shared" si="18"/>
        <v>73</v>
      </c>
      <c r="F166" s="46">
        <v>1</v>
      </c>
      <c r="G166" s="125">
        <f t="shared" si="19"/>
        <v>73</v>
      </c>
      <c r="H166" s="45">
        <f t="shared" si="14"/>
        <v>83.94999999999999</v>
      </c>
      <c r="I166" s="47"/>
      <c r="J166" s="47"/>
      <c r="K166" s="48"/>
      <c r="L166" s="47"/>
      <c r="M166" s="49"/>
    </row>
    <row r="167" spans="1:13" ht="15">
      <c r="A167" s="116" t="s">
        <v>155</v>
      </c>
      <c r="B167" s="41" t="s">
        <v>154</v>
      </c>
      <c r="C167" s="44">
        <v>180</v>
      </c>
      <c r="D167" s="44">
        <v>1</v>
      </c>
      <c r="E167" s="16">
        <f t="shared" si="18"/>
        <v>180</v>
      </c>
      <c r="F167" s="46">
        <v>1</v>
      </c>
      <c r="G167" s="125">
        <f t="shared" si="19"/>
        <v>180</v>
      </c>
      <c r="H167" s="45">
        <f t="shared" si="14"/>
        <v>206.99999999999997</v>
      </c>
      <c r="I167" s="47"/>
      <c r="J167" s="47"/>
      <c r="K167" s="48"/>
      <c r="L167" s="47"/>
      <c r="M167" s="49"/>
    </row>
    <row r="168" spans="1:13" ht="15">
      <c r="A168" s="116" t="s">
        <v>155</v>
      </c>
      <c r="B168" s="41" t="s">
        <v>156</v>
      </c>
      <c r="C168" s="44">
        <v>55</v>
      </c>
      <c r="D168" s="44">
        <v>1</v>
      </c>
      <c r="E168" s="45">
        <f t="shared" si="18"/>
        <v>55</v>
      </c>
      <c r="F168" s="46">
        <v>1</v>
      </c>
      <c r="G168" s="125">
        <f t="shared" si="19"/>
        <v>55</v>
      </c>
      <c r="H168" s="45">
        <f t="shared" si="14"/>
        <v>63.24999999999999</v>
      </c>
      <c r="I168" s="47"/>
      <c r="J168" s="47"/>
      <c r="K168" s="48"/>
      <c r="L168" s="47"/>
      <c r="M168" s="49"/>
    </row>
    <row r="169" spans="1:13" ht="15">
      <c r="A169" s="116" t="s">
        <v>155</v>
      </c>
      <c r="B169" s="41" t="s">
        <v>157</v>
      </c>
      <c r="C169" s="44">
        <v>55</v>
      </c>
      <c r="D169" s="44">
        <v>1</v>
      </c>
      <c r="E169" s="16">
        <f t="shared" si="18"/>
        <v>55</v>
      </c>
      <c r="F169" s="46">
        <v>1</v>
      </c>
      <c r="G169" s="125">
        <f t="shared" si="19"/>
        <v>55</v>
      </c>
      <c r="H169" s="45">
        <f t="shared" si="14"/>
        <v>63.24999999999999</v>
      </c>
      <c r="I169" s="47"/>
      <c r="J169" s="47"/>
      <c r="K169" s="48"/>
      <c r="L169" s="47"/>
      <c r="M169" s="49"/>
    </row>
    <row r="170" spans="1:13" ht="15">
      <c r="A170" s="116" t="s">
        <v>158</v>
      </c>
      <c r="B170" s="41" t="s">
        <v>159</v>
      </c>
      <c r="C170" s="44">
        <v>100</v>
      </c>
      <c r="D170" s="44">
        <v>1</v>
      </c>
      <c r="E170" s="45">
        <f t="shared" si="18"/>
        <v>100</v>
      </c>
      <c r="F170" s="46">
        <v>1</v>
      </c>
      <c r="G170" s="125">
        <f t="shared" si="19"/>
        <v>100</v>
      </c>
      <c r="H170" s="45">
        <f t="shared" si="14"/>
        <v>114.99999999999999</v>
      </c>
      <c r="I170" s="47"/>
      <c r="J170" s="47"/>
      <c r="K170" s="48"/>
      <c r="L170" s="47"/>
      <c r="M170" s="49"/>
    </row>
    <row r="171" spans="1:13" ht="15">
      <c r="A171" s="116" t="s">
        <v>158</v>
      </c>
      <c r="B171" s="41" t="s">
        <v>160</v>
      </c>
      <c r="C171" s="44">
        <v>100</v>
      </c>
      <c r="D171" s="44">
        <v>1</v>
      </c>
      <c r="E171" s="16">
        <f t="shared" si="18"/>
        <v>100</v>
      </c>
      <c r="F171" s="46">
        <v>1</v>
      </c>
      <c r="G171" s="125">
        <f t="shared" si="19"/>
        <v>100</v>
      </c>
      <c r="H171" s="45">
        <f t="shared" si="14"/>
        <v>114.99999999999999</v>
      </c>
      <c r="I171" s="47"/>
      <c r="J171" s="47"/>
      <c r="K171" s="48"/>
      <c r="L171" s="47"/>
      <c r="M171" s="49"/>
    </row>
    <row r="172" spans="1:13" ht="15">
      <c r="A172" s="116" t="s">
        <v>158</v>
      </c>
      <c r="B172" s="41" t="s">
        <v>161</v>
      </c>
      <c r="C172" s="44">
        <v>22</v>
      </c>
      <c r="D172" s="44">
        <v>1</v>
      </c>
      <c r="E172" s="45">
        <f t="shared" si="18"/>
        <v>22</v>
      </c>
      <c r="F172" s="46">
        <v>2</v>
      </c>
      <c r="G172" s="125">
        <f t="shared" si="19"/>
        <v>44</v>
      </c>
      <c r="H172" s="45">
        <f t="shared" si="14"/>
        <v>50.599999999999994</v>
      </c>
      <c r="I172" s="47"/>
      <c r="J172" s="47"/>
      <c r="K172" s="48"/>
      <c r="L172" s="47"/>
      <c r="M172" s="49"/>
    </row>
    <row r="173" spans="1:13" ht="15">
      <c r="A173" s="116" t="s">
        <v>158</v>
      </c>
      <c r="B173" s="41" t="s">
        <v>162</v>
      </c>
      <c r="C173" s="44">
        <v>22</v>
      </c>
      <c r="D173" s="44">
        <v>1</v>
      </c>
      <c r="E173" s="16">
        <f t="shared" si="18"/>
        <v>22</v>
      </c>
      <c r="F173" s="46">
        <v>1</v>
      </c>
      <c r="G173" s="125">
        <f t="shared" si="19"/>
        <v>22</v>
      </c>
      <c r="H173" s="45">
        <f t="shared" si="14"/>
        <v>25.299999999999997</v>
      </c>
      <c r="I173" s="47"/>
      <c r="J173" s="47"/>
      <c r="K173" s="48"/>
      <c r="L173" s="47"/>
      <c r="M173" s="49"/>
    </row>
    <row r="174" spans="1:13" ht="15">
      <c r="A174" s="116" t="s">
        <v>158</v>
      </c>
      <c r="B174" s="41" t="s">
        <v>163</v>
      </c>
      <c r="C174" s="44">
        <v>35</v>
      </c>
      <c r="D174" s="44">
        <v>1</v>
      </c>
      <c r="E174" s="45">
        <f t="shared" si="18"/>
        <v>35</v>
      </c>
      <c r="F174" s="46">
        <v>1</v>
      </c>
      <c r="G174" s="125">
        <f t="shared" si="19"/>
        <v>35</v>
      </c>
      <c r="H174" s="45">
        <f t="shared" si="14"/>
        <v>40.25</v>
      </c>
      <c r="I174" s="47"/>
      <c r="J174" s="47"/>
      <c r="K174" s="48"/>
      <c r="L174" s="47"/>
      <c r="M174" s="49"/>
    </row>
    <row r="175" spans="1:13" ht="15">
      <c r="A175" s="116" t="s">
        <v>158</v>
      </c>
      <c r="B175" s="41" t="s">
        <v>164</v>
      </c>
      <c r="C175" s="44">
        <v>45</v>
      </c>
      <c r="D175" s="44">
        <v>1</v>
      </c>
      <c r="E175" s="16">
        <f t="shared" si="18"/>
        <v>45</v>
      </c>
      <c r="F175" s="46">
        <v>2</v>
      </c>
      <c r="G175" s="125">
        <f t="shared" si="19"/>
        <v>90</v>
      </c>
      <c r="H175" s="45">
        <f t="shared" si="14"/>
        <v>103.49999999999999</v>
      </c>
      <c r="I175" s="47"/>
      <c r="J175" s="47"/>
      <c r="K175" s="48"/>
      <c r="L175" s="47"/>
      <c r="M175" s="49"/>
    </row>
    <row r="176" spans="1:13" ht="15">
      <c r="A176" s="116" t="s">
        <v>14</v>
      </c>
      <c r="B176" s="41" t="s">
        <v>165</v>
      </c>
      <c r="C176" s="44">
        <v>105</v>
      </c>
      <c r="D176" s="44">
        <v>1</v>
      </c>
      <c r="E176" s="16">
        <f aca="true" t="shared" si="20" ref="E176:E198">C176/D176</f>
        <v>105</v>
      </c>
      <c r="F176" s="46">
        <v>1</v>
      </c>
      <c r="G176" s="125">
        <f aca="true" t="shared" si="21" ref="G176:G198">E176*F176</f>
        <v>105</v>
      </c>
      <c r="H176" s="45">
        <f t="shared" si="14"/>
        <v>120.74999999999999</v>
      </c>
      <c r="I176" s="47"/>
      <c r="J176" s="47"/>
      <c r="K176" s="48"/>
      <c r="L176" s="47"/>
      <c r="M176" s="49"/>
    </row>
    <row r="177" spans="1:13" ht="15">
      <c r="A177" s="116" t="s">
        <v>14</v>
      </c>
      <c r="B177" s="41" t="s">
        <v>166</v>
      </c>
      <c r="C177" s="44">
        <v>110</v>
      </c>
      <c r="D177" s="44">
        <v>10</v>
      </c>
      <c r="E177" s="16">
        <f t="shared" si="20"/>
        <v>11</v>
      </c>
      <c r="F177" s="46">
        <v>10</v>
      </c>
      <c r="G177" s="125">
        <f t="shared" si="21"/>
        <v>110</v>
      </c>
      <c r="H177" s="45">
        <f t="shared" si="14"/>
        <v>126.49999999999999</v>
      </c>
      <c r="I177" s="47"/>
      <c r="J177" s="47"/>
      <c r="K177" s="48"/>
      <c r="L177" s="47"/>
      <c r="M177" s="49"/>
    </row>
    <row r="178" spans="1:13" ht="15">
      <c r="A178" s="116" t="s">
        <v>14</v>
      </c>
      <c r="B178" s="41" t="s">
        <v>114</v>
      </c>
      <c r="C178" s="44">
        <v>55</v>
      </c>
      <c r="D178" s="44">
        <v>1</v>
      </c>
      <c r="E178" s="16">
        <f t="shared" si="20"/>
        <v>55</v>
      </c>
      <c r="F178" s="46">
        <v>1</v>
      </c>
      <c r="G178" s="125">
        <f t="shared" si="21"/>
        <v>55</v>
      </c>
      <c r="H178" s="45">
        <f t="shared" si="14"/>
        <v>63.24999999999999</v>
      </c>
      <c r="I178" s="47"/>
      <c r="J178" s="47"/>
      <c r="K178" s="48"/>
      <c r="L178" s="47"/>
      <c r="M178" s="49"/>
    </row>
    <row r="179" spans="1:13" ht="15">
      <c r="A179" s="116" t="s">
        <v>14</v>
      </c>
      <c r="B179" s="41" t="s">
        <v>157</v>
      </c>
      <c r="C179" s="44">
        <v>55</v>
      </c>
      <c r="D179" s="44">
        <v>1</v>
      </c>
      <c r="E179" s="16">
        <f t="shared" si="20"/>
        <v>55</v>
      </c>
      <c r="F179" s="46">
        <v>1</v>
      </c>
      <c r="G179" s="125">
        <f t="shared" si="21"/>
        <v>55</v>
      </c>
      <c r="H179" s="45">
        <f t="shared" si="14"/>
        <v>63.24999999999999</v>
      </c>
      <c r="I179" s="47"/>
      <c r="J179" s="47"/>
      <c r="K179" s="48"/>
      <c r="L179" s="47"/>
      <c r="M179" s="49"/>
    </row>
    <row r="180" spans="1:13" ht="15">
      <c r="A180" s="116" t="s">
        <v>14</v>
      </c>
      <c r="B180" s="41" t="s">
        <v>185</v>
      </c>
      <c r="C180" s="44">
        <v>55</v>
      </c>
      <c r="D180" s="44">
        <v>1</v>
      </c>
      <c r="E180" s="16">
        <f t="shared" si="20"/>
        <v>55</v>
      </c>
      <c r="F180" s="46">
        <v>1</v>
      </c>
      <c r="G180" s="125">
        <f t="shared" si="21"/>
        <v>55</v>
      </c>
      <c r="H180" s="45">
        <f t="shared" si="14"/>
        <v>63.24999999999999</v>
      </c>
      <c r="I180" s="47"/>
      <c r="J180" s="47"/>
      <c r="K180" s="48"/>
      <c r="L180" s="47"/>
      <c r="M180" s="49"/>
    </row>
    <row r="181" spans="1:13" ht="15">
      <c r="A181" s="42" t="s">
        <v>23</v>
      </c>
      <c r="B181" s="41" t="s">
        <v>167</v>
      </c>
      <c r="C181" s="44">
        <v>66</v>
      </c>
      <c r="D181" s="44">
        <v>1</v>
      </c>
      <c r="E181" s="16">
        <f t="shared" si="20"/>
        <v>66</v>
      </c>
      <c r="F181" s="46">
        <v>1</v>
      </c>
      <c r="G181" s="125">
        <f t="shared" si="21"/>
        <v>66</v>
      </c>
      <c r="H181" s="45">
        <f t="shared" si="14"/>
        <v>75.89999999999999</v>
      </c>
      <c r="I181" s="47"/>
      <c r="J181" s="47"/>
      <c r="K181" s="48"/>
      <c r="L181" s="47"/>
      <c r="M181" s="49"/>
    </row>
    <row r="182" spans="1:13" ht="15">
      <c r="A182" s="116" t="s">
        <v>97</v>
      </c>
      <c r="B182" s="41" t="s">
        <v>168</v>
      </c>
      <c r="C182" s="44">
        <v>22</v>
      </c>
      <c r="D182" s="44">
        <v>1</v>
      </c>
      <c r="E182" s="16">
        <f t="shared" si="20"/>
        <v>22</v>
      </c>
      <c r="F182" s="46">
        <v>1</v>
      </c>
      <c r="G182" s="125">
        <f t="shared" si="21"/>
        <v>22</v>
      </c>
      <c r="H182" s="45">
        <f t="shared" si="14"/>
        <v>25.299999999999997</v>
      </c>
      <c r="I182" s="47"/>
      <c r="J182" s="47"/>
      <c r="K182" s="48"/>
      <c r="L182" s="47"/>
      <c r="M182" s="49"/>
    </row>
    <row r="183" spans="1:13" ht="15">
      <c r="A183" s="39" t="s">
        <v>87</v>
      </c>
      <c r="B183" s="41" t="s">
        <v>169</v>
      </c>
      <c r="C183" s="44">
        <v>49</v>
      </c>
      <c r="D183" s="44">
        <v>1</v>
      </c>
      <c r="E183" s="16">
        <f t="shared" si="20"/>
        <v>49</v>
      </c>
      <c r="F183" s="46">
        <v>1</v>
      </c>
      <c r="G183" s="125">
        <f t="shared" si="21"/>
        <v>49</v>
      </c>
      <c r="H183" s="45">
        <f t="shared" si="14"/>
        <v>56.349999999999994</v>
      </c>
      <c r="I183" s="47"/>
      <c r="J183" s="47"/>
      <c r="K183" s="48"/>
      <c r="L183" s="47"/>
      <c r="M183" s="49"/>
    </row>
    <row r="184" spans="1:13" ht="15">
      <c r="A184" s="116" t="s">
        <v>14</v>
      </c>
      <c r="B184" s="41" t="s">
        <v>169</v>
      </c>
      <c r="C184" s="44">
        <v>49</v>
      </c>
      <c r="D184" s="44">
        <v>1</v>
      </c>
      <c r="E184" s="16">
        <f>C184/D184</f>
        <v>49</v>
      </c>
      <c r="F184" s="46">
        <v>1</v>
      </c>
      <c r="G184" s="125">
        <f>E184*F184</f>
        <v>49</v>
      </c>
      <c r="H184" s="45">
        <f t="shared" si="14"/>
        <v>56.349999999999994</v>
      </c>
      <c r="I184" s="47"/>
      <c r="J184" s="47"/>
      <c r="K184" s="48"/>
      <c r="L184" s="47"/>
      <c r="M184" s="49"/>
    </row>
    <row r="185" spans="1:13" ht="15">
      <c r="A185" s="116" t="s">
        <v>170</v>
      </c>
      <c r="B185" s="41" t="s">
        <v>114</v>
      </c>
      <c r="C185" s="44">
        <v>55</v>
      </c>
      <c r="D185" s="44">
        <v>1</v>
      </c>
      <c r="E185" s="16">
        <f>C185/D185</f>
        <v>55</v>
      </c>
      <c r="F185" s="46">
        <v>1</v>
      </c>
      <c r="G185" s="125">
        <f>E185*F185</f>
        <v>55</v>
      </c>
      <c r="H185" s="45">
        <f t="shared" si="14"/>
        <v>63.24999999999999</v>
      </c>
      <c r="I185" s="47"/>
      <c r="J185" s="47"/>
      <c r="K185" s="48"/>
      <c r="L185" s="47"/>
      <c r="M185" s="49"/>
    </row>
    <row r="186" spans="1:13" ht="15">
      <c r="A186" s="116" t="s">
        <v>170</v>
      </c>
      <c r="B186" s="116" t="s">
        <v>171</v>
      </c>
      <c r="C186" s="44">
        <v>55</v>
      </c>
      <c r="D186" s="44">
        <v>1</v>
      </c>
      <c r="E186" s="16">
        <f t="shared" si="20"/>
        <v>55</v>
      </c>
      <c r="F186" s="46">
        <v>1</v>
      </c>
      <c r="G186" s="125">
        <f t="shared" si="21"/>
        <v>55</v>
      </c>
      <c r="H186" s="45">
        <f t="shared" si="14"/>
        <v>63.24999999999999</v>
      </c>
      <c r="I186" s="47"/>
      <c r="J186" s="47"/>
      <c r="K186" s="48"/>
      <c r="L186" s="47"/>
      <c r="M186" s="49"/>
    </row>
    <row r="187" spans="1:13" ht="15">
      <c r="A187" s="118" t="s">
        <v>15</v>
      </c>
      <c r="B187" s="119" t="s">
        <v>172</v>
      </c>
      <c r="C187" s="44">
        <v>55</v>
      </c>
      <c r="D187" s="44">
        <v>1</v>
      </c>
      <c r="E187" s="16">
        <f t="shared" si="20"/>
        <v>55</v>
      </c>
      <c r="F187" s="46">
        <v>1</v>
      </c>
      <c r="G187" s="125">
        <f t="shared" si="21"/>
        <v>55</v>
      </c>
      <c r="H187" s="45">
        <f t="shared" si="14"/>
        <v>63.24999999999999</v>
      </c>
      <c r="I187" s="47"/>
      <c r="J187" s="47"/>
      <c r="K187" s="48"/>
      <c r="L187" s="47"/>
      <c r="M187" s="49"/>
    </row>
    <row r="188" spans="1:13" ht="15">
      <c r="A188" s="118" t="s">
        <v>15</v>
      </c>
      <c r="B188" s="41" t="s">
        <v>185</v>
      </c>
      <c r="C188" s="44">
        <v>55</v>
      </c>
      <c r="D188" s="44">
        <v>1</v>
      </c>
      <c r="E188" s="16">
        <f>C188/D188</f>
        <v>55</v>
      </c>
      <c r="F188" s="46">
        <v>1</v>
      </c>
      <c r="G188" s="125">
        <f>E188*F188</f>
        <v>55</v>
      </c>
      <c r="H188" s="45">
        <f t="shared" si="14"/>
        <v>63.24999999999999</v>
      </c>
      <c r="I188" s="47"/>
      <c r="J188" s="47"/>
      <c r="K188" s="48"/>
      <c r="L188" s="47"/>
      <c r="M188" s="49"/>
    </row>
    <row r="189" spans="1:13" ht="15">
      <c r="A189" s="118" t="s">
        <v>15</v>
      </c>
      <c r="B189" s="116" t="s">
        <v>173</v>
      </c>
      <c r="C189" s="44">
        <v>55</v>
      </c>
      <c r="D189" s="44">
        <v>1</v>
      </c>
      <c r="E189" s="16">
        <f t="shared" si="20"/>
        <v>55</v>
      </c>
      <c r="F189" s="46">
        <v>1</v>
      </c>
      <c r="G189" s="125">
        <f t="shared" si="21"/>
        <v>55</v>
      </c>
      <c r="H189" s="45">
        <f t="shared" si="14"/>
        <v>63.24999999999999</v>
      </c>
      <c r="I189" s="47"/>
      <c r="J189" s="47"/>
      <c r="K189" s="48"/>
      <c r="L189" s="47"/>
      <c r="M189" s="49"/>
    </row>
    <row r="190" spans="1:13" ht="15">
      <c r="A190" s="41" t="s">
        <v>16</v>
      </c>
      <c r="B190" s="116" t="s">
        <v>171</v>
      </c>
      <c r="C190" s="44">
        <v>55</v>
      </c>
      <c r="D190" s="44">
        <v>1</v>
      </c>
      <c r="E190" s="16">
        <f>C190/D190</f>
        <v>55</v>
      </c>
      <c r="F190" s="46">
        <v>1</v>
      </c>
      <c r="G190" s="125">
        <f>E190*F190</f>
        <v>55</v>
      </c>
      <c r="H190" s="45">
        <f t="shared" si="14"/>
        <v>63.24999999999999</v>
      </c>
      <c r="I190" s="47"/>
      <c r="J190" s="47"/>
      <c r="K190" s="48"/>
      <c r="L190" s="47"/>
      <c r="M190" s="49"/>
    </row>
    <row r="191" spans="1:13" ht="15">
      <c r="A191" s="41" t="s">
        <v>16</v>
      </c>
      <c r="B191" s="116" t="s">
        <v>174</v>
      </c>
      <c r="C191" s="44">
        <v>55</v>
      </c>
      <c r="D191" s="44">
        <v>1</v>
      </c>
      <c r="E191" s="16">
        <f t="shared" si="20"/>
        <v>55</v>
      </c>
      <c r="F191" s="46">
        <v>1</v>
      </c>
      <c r="G191" s="125">
        <f t="shared" si="21"/>
        <v>55</v>
      </c>
      <c r="H191" s="45">
        <f t="shared" si="14"/>
        <v>63.24999999999999</v>
      </c>
      <c r="I191" s="47"/>
      <c r="J191" s="47"/>
      <c r="K191" s="48"/>
      <c r="L191" s="47"/>
      <c r="M191" s="49"/>
    </row>
    <row r="192" spans="1:13" ht="15">
      <c r="A192" s="118" t="s">
        <v>75</v>
      </c>
      <c r="B192" s="116" t="s">
        <v>175</v>
      </c>
      <c r="C192" s="44">
        <v>89</v>
      </c>
      <c r="D192" s="44">
        <v>1</v>
      </c>
      <c r="E192" s="16">
        <f t="shared" si="20"/>
        <v>89</v>
      </c>
      <c r="F192" s="46">
        <v>1</v>
      </c>
      <c r="G192" s="125">
        <f t="shared" si="21"/>
        <v>89</v>
      </c>
      <c r="H192" s="45">
        <f t="shared" si="14"/>
        <v>102.35</v>
      </c>
      <c r="I192" s="47"/>
      <c r="J192" s="47"/>
      <c r="K192" s="48"/>
      <c r="L192" s="47"/>
      <c r="M192" s="49"/>
    </row>
    <row r="193" spans="1:13" ht="15">
      <c r="A193" t="s">
        <v>111</v>
      </c>
      <c r="B193" s="116" t="s">
        <v>176</v>
      </c>
      <c r="C193" s="44">
        <v>60</v>
      </c>
      <c r="D193" s="44">
        <v>10</v>
      </c>
      <c r="E193" s="16">
        <f t="shared" si="20"/>
        <v>6</v>
      </c>
      <c r="F193" s="46">
        <v>10</v>
      </c>
      <c r="G193" s="125">
        <f t="shared" si="21"/>
        <v>60</v>
      </c>
      <c r="H193" s="45">
        <f t="shared" si="14"/>
        <v>69</v>
      </c>
      <c r="I193" s="47"/>
      <c r="J193" s="47"/>
      <c r="K193" s="48"/>
      <c r="L193" s="47"/>
      <c r="M193" s="49"/>
    </row>
    <row r="194" spans="1:13" ht="15">
      <c r="A194" t="s">
        <v>111</v>
      </c>
      <c r="B194" s="116" t="s">
        <v>177</v>
      </c>
      <c r="C194" s="44">
        <v>60</v>
      </c>
      <c r="D194" s="44">
        <v>10</v>
      </c>
      <c r="E194" s="16">
        <f t="shared" si="20"/>
        <v>6</v>
      </c>
      <c r="F194" s="46">
        <v>10</v>
      </c>
      <c r="G194" s="125">
        <f>E194*F194</f>
        <v>60</v>
      </c>
      <c r="H194" s="45">
        <f t="shared" si="14"/>
        <v>69</v>
      </c>
      <c r="I194" s="47"/>
      <c r="J194" s="47"/>
      <c r="K194" s="48"/>
      <c r="L194" s="47"/>
      <c r="M194" s="49"/>
    </row>
    <row r="195" spans="1:13" ht="15">
      <c r="A195" t="s">
        <v>111</v>
      </c>
      <c r="B195" s="116" t="s">
        <v>178</v>
      </c>
      <c r="C195" s="44">
        <v>88</v>
      </c>
      <c r="D195" s="44">
        <v>1</v>
      </c>
      <c r="E195" s="16">
        <f t="shared" si="20"/>
        <v>88</v>
      </c>
      <c r="F195" s="46">
        <v>3</v>
      </c>
      <c r="G195" s="125">
        <f t="shared" si="21"/>
        <v>264</v>
      </c>
      <c r="H195" s="45">
        <f t="shared" si="14"/>
        <v>303.59999999999997</v>
      </c>
      <c r="I195" s="47"/>
      <c r="J195" s="47"/>
      <c r="K195" s="48"/>
      <c r="L195" s="47"/>
      <c r="M195" s="49"/>
    </row>
    <row r="196" spans="1:13" ht="15">
      <c r="A196" s="116" t="s">
        <v>85</v>
      </c>
      <c r="B196" s="116" t="s">
        <v>179</v>
      </c>
      <c r="C196" s="44">
        <v>73</v>
      </c>
      <c r="D196" s="44">
        <v>1</v>
      </c>
      <c r="E196" s="16">
        <f t="shared" si="20"/>
        <v>73</v>
      </c>
      <c r="F196" s="46">
        <v>1</v>
      </c>
      <c r="G196" s="125">
        <f t="shared" si="21"/>
        <v>73</v>
      </c>
      <c r="H196" s="45">
        <f t="shared" si="14"/>
        <v>83.94999999999999</v>
      </c>
      <c r="I196" s="47"/>
      <c r="J196" s="47"/>
      <c r="K196" s="48"/>
      <c r="L196" s="47"/>
      <c r="M196" s="49"/>
    </row>
    <row r="197" spans="1:13" ht="15">
      <c r="A197" s="116" t="s">
        <v>85</v>
      </c>
      <c r="B197" s="116" t="s">
        <v>180</v>
      </c>
      <c r="C197" s="44">
        <v>85</v>
      </c>
      <c r="D197" s="44">
        <v>1</v>
      </c>
      <c r="E197" s="16">
        <f t="shared" si="20"/>
        <v>85</v>
      </c>
      <c r="F197" s="46">
        <v>1</v>
      </c>
      <c r="G197" s="125">
        <f t="shared" si="21"/>
        <v>85</v>
      </c>
      <c r="H197" s="45">
        <f t="shared" si="14"/>
        <v>97.74999999999999</v>
      </c>
      <c r="I197" s="47"/>
      <c r="J197" s="47"/>
      <c r="K197" s="48"/>
      <c r="L197" s="47"/>
      <c r="M197" s="49"/>
    </row>
    <row r="198" spans="1:13" ht="15">
      <c r="A198" s="116" t="s">
        <v>85</v>
      </c>
      <c r="B198" s="116" t="s">
        <v>181</v>
      </c>
      <c r="C198" s="44">
        <v>135</v>
      </c>
      <c r="D198" s="44">
        <v>1</v>
      </c>
      <c r="E198" s="16">
        <f t="shared" si="20"/>
        <v>135</v>
      </c>
      <c r="F198" s="46">
        <v>1</v>
      </c>
      <c r="G198" s="125">
        <f t="shared" si="21"/>
        <v>135</v>
      </c>
      <c r="H198" s="45">
        <f t="shared" si="14"/>
        <v>155.25</v>
      </c>
      <c r="I198" s="47"/>
      <c r="J198" s="47"/>
      <c r="K198" s="48"/>
      <c r="L198" s="47"/>
      <c r="M198" s="49"/>
    </row>
    <row r="199" spans="1:13" ht="15">
      <c r="A199" s="116" t="s">
        <v>85</v>
      </c>
      <c r="B199" s="116" t="s">
        <v>182</v>
      </c>
      <c r="C199" s="44">
        <v>66</v>
      </c>
      <c r="D199" s="44">
        <v>1</v>
      </c>
      <c r="E199" s="16">
        <f aca="true" t="shared" si="22" ref="E199:E213">C199/D199</f>
        <v>66</v>
      </c>
      <c r="F199" s="17">
        <v>1</v>
      </c>
      <c r="G199" s="126">
        <f aca="true" t="shared" si="23" ref="G199:G205">E199*F199</f>
        <v>66</v>
      </c>
      <c r="H199" s="16">
        <f t="shared" si="14"/>
        <v>75.89999999999999</v>
      </c>
      <c r="I199" s="47"/>
      <c r="J199" s="47"/>
      <c r="K199" s="48"/>
      <c r="L199" s="47"/>
      <c r="M199" s="49"/>
    </row>
    <row r="200" spans="1:13" ht="15">
      <c r="A200" s="116" t="s">
        <v>85</v>
      </c>
      <c r="B200" s="116" t="s">
        <v>183</v>
      </c>
      <c r="C200" s="44">
        <v>66</v>
      </c>
      <c r="D200" s="44">
        <v>1</v>
      </c>
      <c r="E200" s="45">
        <f t="shared" si="22"/>
        <v>66</v>
      </c>
      <c r="F200" s="46">
        <v>1</v>
      </c>
      <c r="G200" s="125">
        <f t="shared" si="23"/>
        <v>66</v>
      </c>
      <c r="H200" s="45">
        <f t="shared" si="14"/>
        <v>75.89999999999999</v>
      </c>
      <c r="I200" s="47"/>
      <c r="J200" s="47"/>
      <c r="K200" s="48"/>
      <c r="L200" s="47"/>
      <c r="M200" s="49"/>
    </row>
    <row r="201" spans="1:13" ht="15">
      <c r="A201" s="116" t="s">
        <v>85</v>
      </c>
      <c r="B201" s="116" t="s">
        <v>184</v>
      </c>
      <c r="C201" s="44">
        <v>155</v>
      </c>
      <c r="D201" s="44">
        <v>1</v>
      </c>
      <c r="E201" s="45">
        <f t="shared" si="22"/>
        <v>155</v>
      </c>
      <c r="F201" s="46">
        <v>1</v>
      </c>
      <c r="G201" s="125">
        <f t="shared" si="23"/>
        <v>155</v>
      </c>
      <c r="H201" s="45">
        <f t="shared" si="14"/>
        <v>178.25</v>
      </c>
      <c r="I201" s="47"/>
      <c r="J201" s="47"/>
      <c r="K201" s="48"/>
      <c r="L201" s="47"/>
      <c r="M201" s="49"/>
    </row>
    <row r="202" spans="1:13" ht="15">
      <c r="A202" t="s">
        <v>77</v>
      </c>
      <c r="B202" s="116" t="s">
        <v>186</v>
      </c>
      <c r="C202" s="44">
        <v>199</v>
      </c>
      <c r="D202" s="44">
        <v>10</v>
      </c>
      <c r="E202" s="45">
        <f t="shared" si="22"/>
        <v>19.9</v>
      </c>
      <c r="F202" s="46">
        <v>10</v>
      </c>
      <c r="G202" s="125">
        <f t="shared" si="23"/>
        <v>199</v>
      </c>
      <c r="H202" s="45">
        <f t="shared" si="14"/>
        <v>228.85</v>
      </c>
      <c r="I202" s="47"/>
      <c r="J202" s="47"/>
      <c r="K202" s="48"/>
      <c r="L202" s="47"/>
      <c r="M202" s="49"/>
    </row>
    <row r="203" spans="1:13" ht="15">
      <c r="A203" t="s">
        <v>77</v>
      </c>
      <c r="B203" s="116" t="s">
        <v>187</v>
      </c>
      <c r="C203" s="44">
        <v>199</v>
      </c>
      <c r="D203" s="44">
        <v>10</v>
      </c>
      <c r="E203" s="45">
        <f t="shared" si="22"/>
        <v>19.9</v>
      </c>
      <c r="F203" s="46">
        <v>10</v>
      </c>
      <c r="G203" s="125">
        <f t="shared" si="23"/>
        <v>199</v>
      </c>
      <c r="H203" s="45">
        <f t="shared" si="14"/>
        <v>228.85</v>
      </c>
      <c r="I203" s="47"/>
      <c r="J203" s="47"/>
      <c r="K203" s="48"/>
      <c r="L203" s="47"/>
      <c r="M203" s="49"/>
    </row>
    <row r="204" spans="1:13" ht="15">
      <c r="A204" t="s">
        <v>77</v>
      </c>
      <c r="B204" s="116" t="s">
        <v>102</v>
      </c>
      <c r="C204" s="15">
        <v>49</v>
      </c>
      <c r="D204" s="15">
        <v>1</v>
      </c>
      <c r="E204" s="16">
        <f t="shared" si="22"/>
        <v>49</v>
      </c>
      <c r="F204" s="17">
        <v>1</v>
      </c>
      <c r="G204" s="126">
        <f t="shared" si="23"/>
        <v>49</v>
      </c>
      <c r="H204" s="16">
        <f aca="true" t="shared" si="24" ref="H204:H232">G204*1.15</f>
        <v>56.349999999999994</v>
      </c>
      <c r="I204" s="47"/>
      <c r="J204" s="47"/>
      <c r="K204" s="48"/>
      <c r="L204" s="47"/>
      <c r="M204" s="49"/>
    </row>
    <row r="205" spans="1:13" ht="15">
      <c r="A205" t="s">
        <v>77</v>
      </c>
      <c r="B205" s="116" t="s">
        <v>188</v>
      </c>
      <c r="C205" s="44">
        <v>99</v>
      </c>
      <c r="D205" s="44">
        <v>1</v>
      </c>
      <c r="E205" s="45">
        <f t="shared" si="22"/>
        <v>99</v>
      </c>
      <c r="F205" s="46">
        <v>1</v>
      </c>
      <c r="G205" s="125">
        <f t="shared" si="23"/>
        <v>99</v>
      </c>
      <c r="H205" s="45">
        <f t="shared" si="24"/>
        <v>113.85</v>
      </c>
      <c r="I205" s="47"/>
      <c r="J205" s="47"/>
      <c r="K205" s="48"/>
      <c r="L205" s="47"/>
      <c r="M205" s="49"/>
    </row>
    <row r="206" spans="1:13" ht="15">
      <c r="A206" s="116" t="s">
        <v>190</v>
      </c>
      <c r="B206" s="116" t="s">
        <v>189</v>
      </c>
      <c r="C206" s="44">
        <v>39</v>
      </c>
      <c r="D206" s="44">
        <v>20</v>
      </c>
      <c r="E206" s="45">
        <f t="shared" si="22"/>
        <v>1.95</v>
      </c>
      <c r="F206" s="46">
        <v>10</v>
      </c>
      <c r="G206" s="125">
        <f aca="true" t="shared" si="25" ref="G206:G213">E206*F206</f>
        <v>19.5</v>
      </c>
      <c r="H206" s="45">
        <f t="shared" si="24"/>
        <v>22.424999999999997</v>
      </c>
      <c r="I206" s="47"/>
      <c r="J206" s="47"/>
      <c r="K206" s="48"/>
      <c r="L206" s="47"/>
      <c r="M206" s="49"/>
    </row>
    <row r="207" spans="1:13" ht="15">
      <c r="A207" t="s">
        <v>191</v>
      </c>
      <c r="B207" s="116" t="s">
        <v>189</v>
      </c>
      <c r="C207" s="44">
        <v>39</v>
      </c>
      <c r="D207" s="44">
        <v>20</v>
      </c>
      <c r="E207" s="45">
        <f t="shared" si="22"/>
        <v>1.95</v>
      </c>
      <c r="F207" s="46">
        <v>10</v>
      </c>
      <c r="G207" s="125">
        <f t="shared" si="25"/>
        <v>19.5</v>
      </c>
      <c r="H207" s="45">
        <f t="shared" si="24"/>
        <v>22.424999999999997</v>
      </c>
      <c r="I207" s="47"/>
      <c r="J207" s="47"/>
      <c r="K207" s="48"/>
      <c r="L207" s="47"/>
      <c r="M207" s="49"/>
    </row>
    <row r="208" spans="1:13" ht="15">
      <c r="A208" t="s">
        <v>77</v>
      </c>
      <c r="B208" s="116" t="s">
        <v>192</v>
      </c>
      <c r="C208" s="44">
        <v>116</v>
      </c>
      <c r="D208" s="44">
        <v>1</v>
      </c>
      <c r="E208" s="45">
        <f t="shared" si="22"/>
        <v>116</v>
      </c>
      <c r="F208" s="46">
        <v>2</v>
      </c>
      <c r="G208" s="125">
        <f t="shared" si="25"/>
        <v>232</v>
      </c>
      <c r="H208" s="45">
        <f t="shared" si="24"/>
        <v>266.79999999999995</v>
      </c>
      <c r="I208" s="47"/>
      <c r="J208" s="47"/>
      <c r="K208" s="48"/>
      <c r="L208" s="47"/>
      <c r="M208" s="49"/>
    </row>
    <row r="209" spans="1:13" ht="15">
      <c r="A209" t="s">
        <v>77</v>
      </c>
      <c r="B209" s="116" t="s">
        <v>193</v>
      </c>
      <c r="C209" s="44">
        <v>116</v>
      </c>
      <c r="D209" s="44">
        <v>1</v>
      </c>
      <c r="E209" s="45">
        <f t="shared" si="22"/>
        <v>116</v>
      </c>
      <c r="F209" s="46">
        <v>2</v>
      </c>
      <c r="G209" s="125">
        <f t="shared" si="25"/>
        <v>232</v>
      </c>
      <c r="H209" s="45">
        <f t="shared" si="24"/>
        <v>266.79999999999995</v>
      </c>
      <c r="I209" s="47"/>
      <c r="J209" s="47"/>
      <c r="K209" s="48"/>
      <c r="L209" s="47"/>
      <c r="M209" s="49"/>
    </row>
    <row r="210" spans="1:13" ht="15">
      <c r="A210" t="s">
        <v>77</v>
      </c>
      <c r="B210" s="116" t="s">
        <v>194</v>
      </c>
      <c r="C210" s="44">
        <v>35</v>
      </c>
      <c r="D210" s="44">
        <v>1</v>
      </c>
      <c r="E210" s="45">
        <f t="shared" si="22"/>
        <v>35</v>
      </c>
      <c r="F210" s="46">
        <v>1</v>
      </c>
      <c r="G210" s="125">
        <f t="shared" si="25"/>
        <v>35</v>
      </c>
      <c r="H210" s="45">
        <f t="shared" si="24"/>
        <v>40.25</v>
      </c>
      <c r="I210" s="47"/>
      <c r="J210" s="47"/>
      <c r="K210" s="48"/>
      <c r="L210" s="47"/>
      <c r="M210" s="49"/>
    </row>
    <row r="211" spans="1:13" ht="15">
      <c r="A211" t="s">
        <v>77</v>
      </c>
      <c r="B211" s="116" t="s">
        <v>171</v>
      </c>
      <c r="C211" s="44">
        <v>55</v>
      </c>
      <c r="D211" s="44">
        <v>1</v>
      </c>
      <c r="E211" s="16">
        <f t="shared" si="22"/>
        <v>55</v>
      </c>
      <c r="F211" s="46">
        <v>1</v>
      </c>
      <c r="G211" s="125">
        <f t="shared" si="25"/>
        <v>55</v>
      </c>
      <c r="H211" s="45">
        <f t="shared" si="24"/>
        <v>63.24999999999999</v>
      </c>
      <c r="I211" s="47"/>
      <c r="J211" s="47"/>
      <c r="K211" s="48"/>
      <c r="L211" s="47"/>
      <c r="M211" s="49"/>
    </row>
    <row r="212" spans="1:13" ht="15">
      <c r="A212" t="s">
        <v>77</v>
      </c>
      <c r="B212" s="116" t="s">
        <v>101</v>
      </c>
      <c r="C212" s="15">
        <v>350</v>
      </c>
      <c r="D212" s="15">
        <v>10</v>
      </c>
      <c r="E212" s="16">
        <f t="shared" si="22"/>
        <v>35</v>
      </c>
      <c r="F212" s="17">
        <v>10</v>
      </c>
      <c r="G212" s="126">
        <f t="shared" si="25"/>
        <v>350</v>
      </c>
      <c r="H212" s="16">
        <f t="shared" si="24"/>
        <v>402.49999999999994</v>
      </c>
      <c r="I212" s="47"/>
      <c r="J212" s="47"/>
      <c r="K212" s="48"/>
      <c r="L212" s="47"/>
      <c r="M212" s="49"/>
    </row>
    <row r="213" spans="1:13" ht="15">
      <c r="A213" t="s">
        <v>191</v>
      </c>
      <c r="B213" s="116" t="s">
        <v>195</v>
      </c>
      <c r="C213" s="44">
        <v>150</v>
      </c>
      <c r="D213" s="44">
        <v>10</v>
      </c>
      <c r="E213" s="45">
        <f t="shared" si="22"/>
        <v>15</v>
      </c>
      <c r="F213" s="46">
        <v>5</v>
      </c>
      <c r="G213" s="125">
        <f t="shared" si="25"/>
        <v>75</v>
      </c>
      <c r="H213" s="45">
        <f t="shared" si="24"/>
        <v>86.25</v>
      </c>
      <c r="I213" s="47"/>
      <c r="J213" s="47"/>
      <c r="K213" s="48"/>
      <c r="L213" s="47"/>
      <c r="M213" s="49"/>
    </row>
    <row r="214" spans="1:13" ht="15">
      <c r="A214" s="116" t="s">
        <v>14</v>
      </c>
      <c r="B214" s="116" t="s">
        <v>195</v>
      </c>
      <c r="C214" s="44">
        <v>150</v>
      </c>
      <c r="D214" s="44">
        <v>10</v>
      </c>
      <c r="E214" s="45">
        <f aca="true" t="shared" si="26" ref="E214:E232">C214/D214</f>
        <v>15</v>
      </c>
      <c r="F214" s="46">
        <v>2</v>
      </c>
      <c r="G214" s="125">
        <f aca="true" t="shared" si="27" ref="G214:G230">E214*F214</f>
        <v>30</v>
      </c>
      <c r="H214" s="45">
        <f t="shared" si="24"/>
        <v>34.5</v>
      </c>
      <c r="I214" s="47"/>
      <c r="J214" s="47"/>
      <c r="K214" s="48"/>
      <c r="L214" s="47"/>
      <c r="M214" s="49"/>
    </row>
    <row r="215" spans="1:13" ht="15">
      <c r="A215" t="s">
        <v>23</v>
      </c>
      <c r="B215" s="116" t="s">
        <v>195</v>
      </c>
      <c r="C215" s="44">
        <v>150</v>
      </c>
      <c r="D215" s="44">
        <v>10</v>
      </c>
      <c r="E215" s="45">
        <f>C215/D215</f>
        <v>15</v>
      </c>
      <c r="F215" s="46">
        <v>2</v>
      </c>
      <c r="G215" s="125">
        <f>E215*F215</f>
        <v>30</v>
      </c>
      <c r="H215" s="45">
        <f t="shared" si="24"/>
        <v>34.5</v>
      </c>
      <c r="I215" s="47"/>
      <c r="J215" s="47"/>
      <c r="K215" s="48"/>
      <c r="L215" s="47"/>
      <c r="M215" s="49"/>
    </row>
    <row r="216" spans="1:13" ht="15">
      <c r="A216" s="116" t="s">
        <v>9</v>
      </c>
      <c r="B216" s="116" t="s">
        <v>195</v>
      </c>
      <c r="C216" s="44">
        <v>150</v>
      </c>
      <c r="D216" s="44">
        <v>10</v>
      </c>
      <c r="E216" s="45">
        <f t="shared" si="26"/>
        <v>15</v>
      </c>
      <c r="F216" s="46">
        <v>1</v>
      </c>
      <c r="G216" s="125">
        <f t="shared" si="27"/>
        <v>15</v>
      </c>
      <c r="H216" s="45">
        <f t="shared" si="24"/>
        <v>17.25</v>
      </c>
      <c r="I216" s="47"/>
      <c r="J216" s="47"/>
      <c r="K216" s="48"/>
      <c r="L216" s="47"/>
      <c r="M216" s="49"/>
    </row>
    <row r="217" spans="1:13" ht="15">
      <c r="A217" t="s">
        <v>191</v>
      </c>
      <c r="B217" s="116" t="s">
        <v>196</v>
      </c>
      <c r="C217" s="44">
        <v>15</v>
      </c>
      <c r="D217" s="44">
        <v>1</v>
      </c>
      <c r="E217" s="45">
        <f t="shared" si="26"/>
        <v>15</v>
      </c>
      <c r="F217" s="46">
        <v>1</v>
      </c>
      <c r="G217" s="125">
        <f t="shared" si="27"/>
        <v>15</v>
      </c>
      <c r="H217" s="45">
        <f t="shared" si="24"/>
        <v>17.25</v>
      </c>
      <c r="I217" s="47"/>
      <c r="J217" s="47"/>
      <c r="K217" s="48"/>
      <c r="L217" s="47"/>
      <c r="M217" s="49"/>
    </row>
    <row r="218" spans="1:13" ht="15">
      <c r="A218" s="116" t="s">
        <v>15</v>
      </c>
      <c r="B218" s="116" t="s">
        <v>197</v>
      </c>
      <c r="C218" s="44">
        <v>100</v>
      </c>
      <c r="D218" s="44">
        <v>10</v>
      </c>
      <c r="E218" s="45">
        <f t="shared" si="26"/>
        <v>10</v>
      </c>
      <c r="F218" s="46">
        <v>2</v>
      </c>
      <c r="G218" s="125">
        <f t="shared" si="27"/>
        <v>20</v>
      </c>
      <c r="H218" s="45">
        <f t="shared" si="24"/>
        <v>23</v>
      </c>
      <c r="I218" s="47"/>
      <c r="J218" s="47"/>
      <c r="K218" s="48"/>
      <c r="L218" s="47"/>
      <c r="M218" s="49"/>
    </row>
    <row r="219" spans="1:13" ht="15">
      <c r="A219" t="s">
        <v>191</v>
      </c>
      <c r="B219" s="116" t="s">
        <v>197</v>
      </c>
      <c r="C219" s="44">
        <v>100</v>
      </c>
      <c r="D219" s="44">
        <v>10</v>
      </c>
      <c r="E219" s="45">
        <f>C219/D219</f>
        <v>10</v>
      </c>
      <c r="F219" s="46">
        <v>1</v>
      </c>
      <c r="G219" s="125">
        <f aca="true" t="shared" si="28" ref="G219:G225">E219*F219</f>
        <v>10</v>
      </c>
      <c r="H219" s="45">
        <f t="shared" si="24"/>
        <v>11.5</v>
      </c>
      <c r="I219" s="47"/>
      <c r="J219" s="47"/>
      <c r="K219" s="48"/>
      <c r="L219" s="47"/>
      <c r="M219" s="49"/>
    </row>
    <row r="220" spans="1:13" ht="15">
      <c r="A220" s="116" t="s">
        <v>190</v>
      </c>
      <c r="B220" s="116" t="s">
        <v>197</v>
      </c>
      <c r="C220" s="44">
        <v>100</v>
      </c>
      <c r="D220" s="44">
        <v>10</v>
      </c>
      <c r="E220" s="45">
        <f t="shared" si="26"/>
        <v>10</v>
      </c>
      <c r="F220" s="46">
        <v>2</v>
      </c>
      <c r="G220" s="125">
        <f t="shared" si="28"/>
        <v>20</v>
      </c>
      <c r="H220" s="45">
        <f t="shared" si="24"/>
        <v>23</v>
      </c>
      <c r="I220" s="47"/>
      <c r="J220" s="47"/>
      <c r="K220" s="48"/>
      <c r="L220" s="47"/>
      <c r="M220" s="49"/>
    </row>
    <row r="221" spans="1:13" ht="15">
      <c r="A221" s="116" t="s">
        <v>14</v>
      </c>
      <c r="B221" s="116" t="s">
        <v>197</v>
      </c>
      <c r="C221" s="44">
        <v>100</v>
      </c>
      <c r="D221" s="44">
        <v>10</v>
      </c>
      <c r="E221" s="45">
        <f>C221/D221</f>
        <v>10</v>
      </c>
      <c r="F221" s="46">
        <v>1</v>
      </c>
      <c r="G221" s="125">
        <f t="shared" si="28"/>
        <v>10</v>
      </c>
      <c r="H221" s="45">
        <f t="shared" si="24"/>
        <v>11.5</v>
      </c>
      <c r="I221" s="47"/>
      <c r="J221" s="47"/>
      <c r="K221" s="48"/>
      <c r="L221" s="47"/>
      <c r="M221" s="49"/>
    </row>
    <row r="222" spans="1:13" ht="15">
      <c r="A222" s="116" t="s">
        <v>9</v>
      </c>
      <c r="B222" s="116" t="s">
        <v>197</v>
      </c>
      <c r="C222" s="44">
        <v>100</v>
      </c>
      <c r="D222" s="44">
        <v>10</v>
      </c>
      <c r="E222" s="45">
        <f t="shared" si="26"/>
        <v>10</v>
      </c>
      <c r="F222" s="46">
        <v>4</v>
      </c>
      <c r="G222" s="125">
        <f t="shared" si="28"/>
        <v>40</v>
      </c>
      <c r="H222" s="45">
        <f t="shared" si="24"/>
        <v>46</v>
      </c>
      <c r="I222" s="47"/>
      <c r="J222" s="47"/>
      <c r="K222" s="48"/>
      <c r="L222" s="47"/>
      <c r="M222" s="49"/>
    </row>
    <row r="223" spans="1:13" ht="15">
      <c r="A223" s="118" t="s">
        <v>15</v>
      </c>
      <c r="B223" s="116" t="s">
        <v>198</v>
      </c>
      <c r="C223" s="44">
        <v>73</v>
      </c>
      <c r="D223" s="44">
        <v>1</v>
      </c>
      <c r="E223" s="45">
        <f t="shared" si="26"/>
        <v>73</v>
      </c>
      <c r="F223" s="46">
        <v>1</v>
      </c>
      <c r="G223" s="125">
        <f t="shared" si="28"/>
        <v>73</v>
      </c>
      <c r="H223" s="45">
        <f t="shared" si="24"/>
        <v>83.94999999999999</v>
      </c>
      <c r="I223" s="47"/>
      <c r="J223" s="47"/>
      <c r="K223" s="48"/>
      <c r="L223" s="47"/>
      <c r="M223" s="49"/>
    </row>
    <row r="224" spans="1:13" ht="15">
      <c r="A224" s="118" t="s">
        <v>15</v>
      </c>
      <c r="B224" s="116" t="s">
        <v>199</v>
      </c>
      <c r="C224" s="44">
        <v>55</v>
      </c>
      <c r="D224" s="44">
        <v>1</v>
      </c>
      <c r="E224" s="45">
        <f t="shared" si="26"/>
        <v>55</v>
      </c>
      <c r="F224" s="46">
        <v>1</v>
      </c>
      <c r="G224" s="125">
        <f t="shared" si="28"/>
        <v>55</v>
      </c>
      <c r="H224" s="45">
        <f t="shared" si="24"/>
        <v>63.24999999999999</v>
      </c>
      <c r="I224" s="47"/>
      <c r="J224" s="47"/>
      <c r="K224" s="48"/>
      <c r="L224" s="47"/>
      <c r="M224" s="49"/>
    </row>
    <row r="225" spans="1:13" ht="15">
      <c r="A225" s="118" t="s">
        <v>15</v>
      </c>
      <c r="B225" s="116" t="s">
        <v>200</v>
      </c>
      <c r="C225" s="44">
        <v>67</v>
      </c>
      <c r="D225" s="44">
        <v>1</v>
      </c>
      <c r="E225" s="45">
        <f t="shared" si="26"/>
        <v>67</v>
      </c>
      <c r="F225" s="46">
        <v>1</v>
      </c>
      <c r="G225" s="125">
        <f t="shared" si="28"/>
        <v>67</v>
      </c>
      <c r="H225" s="45">
        <f t="shared" si="24"/>
        <v>77.05</v>
      </c>
      <c r="I225" s="47"/>
      <c r="J225" s="47"/>
      <c r="K225" s="48"/>
      <c r="L225" s="47"/>
      <c r="M225" s="49"/>
    </row>
    <row r="226" spans="1:13" ht="15">
      <c r="A226" t="s">
        <v>77</v>
      </c>
      <c r="B226" s="116" t="s">
        <v>201</v>
      </c>
      <c r="C226" s="44">
        <v>30</v>
      </c>
      <c r="D226" s="44">
        <v>1</v>
      </c>
      <c r="E226" s="45">
        <f t="shared" si="26"/>
        <v>30</v>
      </c>
      <c r="F226" s="46">
        <v>1</v>
      </c>
      <c r="G226" s="125">
        <f t="shared" si="27"/>
        <v>30</v>
      </c>
      <c r="H226" s="45">
        <f t="shared" si="24"/>
        <v>34.5</v>
      </c>
      <c r="I226" s="47"/>
      <c r="J226" s="47"/>
      <c r="K226" s="48"/>
      <c r="L226" s="47"/>
      <c r="M226" s="49"/>
    </row>
    <row r="227" spans="1:13" ht="15">
      <c r="A227" t="s">
        <v>77</v>
      </c>
      <c r="B227" s="41" t="s">
        <v>156</v>
      </c>
      <c r="C227" s="44">
        <v>55</v>
      </c>
      <c r="D227" s="44">
        <v>1</v>
      </c>
      <c r="E227" s="45">
        <f t="shared" si="26"/>
        <v>55</v>
      </c>
      <c r="F227" s="46">
        <v>1</v>
      </c>
      <c r="G227" s="125">
        <f t="shared" si="27"/>
        <v>55</v>
      </c>
      <c r="H227" s="45">
        <f t="shared" si="24"/>
        <v>63.24999999999999</v>
      </c>
      <c r="I227" s="47"/>
      <c r="J227" s="47"/>
      <c r="K227" s="48"/>
      <c r="L227" s="47"/>
      <c r="M227" s="49"/>
    </row>
    <row r="228" spans="1:13" ht="15">
      <c r="A228" t="s">
        <v>77</v>
      </c>
      <c r="B228" s="116" t="s">
        <v>202</v>
      </c>
      <c r="C228" s="44">
        <v>70</v>
      </c>
      <c r="D228" s="44">
        <v>1</v>
      </c>
      <c r="E228" s="45">
        <f t="shared" si="26"/>
        <v>70</v>
      </c>
      <c r="F228" s="46">
        <v>0.5</v>
      </c>
      <c r="G228" s="125">
        <f t="shared" si="27"/>
        <v>35</v>
      </c>
      <c r="H228" s="45">
        <f t="shared" si="24"/>
        <v>40.25</v>
      </c>
      <c r="I228" s="47"/>
      <c r="J228" s="47"/>
      <c r="K228" s="48"/>
      <c r="L228" s="47"/>
      <c r="M228" s="49"/>
    </row>
    <row r="229" spans="1:13" ht="15">
      <c r="A229" t="s">
        <v>14</v>
      </c>
      <c r="B229" s="116" t="s">
        <v>202</v>
      </c>
      <c r="C229" s="44">
        <v>70</v>
      </c>
      <c r="D229" s="44">
        <v>1</v>
      </c>
      <c r="E229" s="45">
        <f>C229/D229</f>
        <v>70</v>
      </c>
      <c r="F229" s="46">
        <v>0.5</v>
      </c>
      <c r="G229" s="125">
        <f>E229*F229</f>
        <v>35</v>
      </c>
      <c r="H229" s="45">
        <f t="shared" si="24"/>
        <v>40.25</v>
      </c>
      <c r="I229" s="47"/>
      <c r="J229" s="47"/>
      <c r="K229" s="48"/>
      <c r="L229" s="47"/>
      <c r="M229" s="49"/>
    </row>
    <row r="230" spans="1:13" ht="15">
      <c r="A230" t="s">
        <v>77</v>
      </c>
      <c r="B230" s="116" t="s">
        <v>203</v>
      </c>
      <c r="C230" s="44">
        <v>70</v>
      </c>
      <c r="D230" s="44">
        <v>1</v>
      </c>
      <c r="E230" s="45">
        <f t="shared" si="26"/>
        <v>70</v>
      </c>
      <c r="F230" s="46">
        <v>0.5</v>
      </c>
      <c r="G230" s="125">
        <f t="shared" si="27"/>
        <v>35</v>
      </c>
      <c r="H230" s="45">
        <f t="shared" si="24"/>
        <v>40.25</v>
      </c>
      <c r="I230" s="47"/>
      <c r="J230" s="47"/>
      <c r="K230" s="48"/>
      <c r="L230" s="47"/>
      <c r="M230" s="49"/>
    </row>
    <row r="231" spans="1:13" ht="15">
      <c r="A231" t="s">
        <v>14</v>
      </c>
      <c r="B231" s="116" t="s">
        <v>203</v>
      </c>
      <c r="C231" s="44">
        <v>70</v>
      </c>
      <c r="D231" s="44">
        <v>1</v>
      </c>
      <c r="E231" s="45">
        <f>C231/D231</f>
        <v>70</v>
      </c>
      <c r="F231" s="46">
        <v>0.5</v>
      </c>
      <c r="G231" s="125">
        <f aca="true" t="shared" si="29" ref="G231:G238">E231*F231</f>
        <v>35</v>
      </c>
      <c r="H231" s="45">
        <f t="shared" si="24"/>
        <v>40.25</v>
      </c>
      <c r="I231" s="47"/>
      <c r="J231" s="47"/>
      <c r="K231" s="48"/>
      <c r="L231" s="47"/>
      <c r="M231" s="49"/>
    </row>
    <row r="232" spans="1:13" ht="15">
      <c r="A232" t="s">
        <v>77</v>
      </c>
      <c r="B232" s="41" t="s">
        <v>146</v>
      </c>
      <c r="C232" s="44">
        <v>150</v>
      </c>
      <c r="D232" s="44">
        <v>1</v>
      </c>
      <c r="E232" s="45">
        <f t="shared" si="26"/>
        <v>150</v>
      </c>
      <c r="F232" s="46">
        <v>1</v>
      </c>
      <c r="G232" s="125">
        <f t="shared" si="29"/>
        <v>150</v>
      </c>
      <c r="H232" s="45">
        <f t="shared" si="24"/>
        <v>172.5</v>
      </c>
      <c r="I232" s="47"/>
      <c r="J232" s="47"/>
      <c r="K232" s="48"/>
      <c r="L232" s="47"/>
      <c r="M232" s="49"/>
    </row>
    <row r="233" spans="1:13" ht="15">
      <c r="A233" t="s">
        <v>77</v>
      </c>
      <c r="B233" s="116" t="s">
        <v>99</v>
      </c>
      <c r="C233" s="15">
        <v>199</v>
      </c>
      <c r="D233" s="15">
        <v>10</v>
      </c>
      <c r="E233" s="16">
        <f aca="true" t="shared" si="30" ref="E233:E256">C233/D233</f>
        <v>19.9</v>
      </c>
      <c r="F233" s="17">
        <v>10</v>
      </c>
      <c r="G233" s="126">
        <f t="shared" si="29"/>
        <v>199</v>
      </c>
      <c r="H233" s="16">
        <f aca="true" t="shared" si="31" ref="H233:H238">G233*1.15</f>
        <v>228.85</v>
      </c>
      <c r="I233" s="47"/>
      <c r="J233" s="47"/>
      <c r="K233" s="48"/>
      <c r="L233" s="47"/>
      <c r="M233" s="49"/>
    </row>
    <row r="234" spans="1:13" ht="15">
      <c r="A234" t="s">
        <v>14</v>
      </c>
      <c r="B234" s="116" t="s">
        <v>204</v>
      </c>
      <c r="C234" s="44">
        <v>40</v>
      </c>
      <c r="D234" s="44">
        <v>1</v>
      </c>
      <c r="E234" s="45">
        <f t="shared" si="30"/>
        <v>40</v>
      </c>
      <c r="F234" s="46">
        <v>3</v>
      </c>
      <c r="G234" s="125">
        <f t="shared" si="29"/>
        <v>120</v>
      </c>
      <c r="H234" s="45">
        <f t="shared" si="31"/>
        <v>138</v>
      </c>
      <c r="I234" s="47"/>
      <c r="J234" s="47"/>
      <c r="K234" s="48"/>
      <c r="L234" s="47"/>
      <c r="M234" s="49"/>
    </row>
    <row r="235" spans="1:13" ht="15">
      <c r="A235" s="118" t="s">
        <v>15</v>
      </c>
      <c r="B235" s="116" t="s">
        <v>201</v>
      </c>
      <c r="C235" s="44">
        <v>30</v>
      </c>
      <c r="D235" s="44">
        <v>1</v>
      </c>
      <c r="E235" s="45">
        <f t="shared" si="30"/>
        <v>30</v>
      </c>
      <c r="F235" s="46">
        <v>1</v>
      </c>
      <c r="G235" s="125">
        <f t="shared" si="29"/>
        <v>30</v>
      </c>
      <c r="H235" s="45">
        <f t="shared" si="31"/>
        <v>34.5</v>
      </c>
      <c r="I235" s="47"/>
      <c r="J235" s="47"/>
      <c r="K235" s="48"/>
      <c r="L235" s="47"/>
      <c r="M235" s="49"/>
    </row>
    <row r="236" spans="1:13" ht="15">
      <c r="A236" s="118" t="s">
        <v>15</v>
      </c>
      <c r="B236" s="116" t="s">
        <v>205</v>
      </c>
      <c r="C236" s="44">
        <v>45</v>
      </c>
      <c r="D236" s="44">
        <v>1</v>
      </c>
      <c r="E236" s="45">
        <f t="shared" si="30"/>
        <v>45</v>
      </c>
      <c r="F236" s="46">
        <v>1</v>
      </c>
      <c r="G236" s="125">
        <f t="shared" si="29"/>
        <v>45</v>
      </c>
      <c r="H236" s="45">
        <f t="shared" si="31"/>
        <v>51.74999999999999</v>
      </c>
      <c r="I236" s="47"/>
      <c r="J236" s="47"/>
      <c r="K236" s="48"/>
      <c r="L236" s="47"/>
      <c r="M236" s="49"/>
    </row>
    <row r="237" spans="1:13" ht="15">
      <c r="A237" t="s">
        <v>77</v>
      </c>
      <c r="B237" s="116" t="s">
        <v>206</v>
      </c>
      <c r="C237" s="44">
        <v>150</v>
      </c>
      <c r="D237" s="44">
        <v>10</v>
      </c>
      <c r="E237" s="45">
        <f t="shared" si="30"/>
        <v>15</v>
      </c>
      <c r="F237" s="46">
        <v>10</v>
      </c>
      <c r="G237" s="125">
        <f t="shared" si="29"/>
        <v>150</v>
      </c>
      <c r="H237" s="45">
        <f t="shared" si="31"/>
        <v>172.5</v>
      </c>
      <c r="I237" s="47"/>
      <c r="J237" s="47"/>
      <c r="K237" s="48"/>
      <c r="L237" s="47"/>
      <c r="M237" s="49"/>
    </row>
    <row r="238" spans="1:13" ht="15">
      <c r="A238" t="s">
        <v>77</v>
      </c>
      <c r="B238" s="116" t="s">
        <v>207</v>
      </c>
      <c r="C238" s="44">
        <v>150</v>
      </c>
      <c r="D238" s="44">
        <v>10</v>
      </c>
      <c r="E238" s="45">
        <f t="shared" si="30"/>
        <v>15</v>
      </c>
      <c r="F238" s="46">
        <v>10</v>
      </c>
      <c r="G238" s="125">
        <f t="shared" si="29"/>
        <v>150</v>
      </c>
      <c r="H238" s="45">
        <f t="shared" si="31"/>
        <v>172.5</v>
      </c>
      <c r="I238" s="47"/>
      <c r="J238" s="47"/>
      <c r="K238" s="48"/>
      <c r="L238" s="47"/>
      <c r="M238" s="49"/>
    </row>
    <row r="239" spans="1:13" ht="15">
      <c r="A239" t="s">
        <v>77</v>
      </c>
      <c r="B239" s="116" t="s">
        <v>208</v>
      </c>
      <c r="C239" s="44">
        <v>150</v>
      </c>
      <c r="D239" s="44">
        <v>10</v>
      </c>
      <c r="E239" s="45">
        <f t="shared" si="30"/>
        <v>15</v>
      </c>
      <c r="F239" s="46">
        <v>10</v>
      </c>
      <c r="G239" s="125">
        <f>E239*F239</f>
        <v>150</v>
      </c>
      <c r="H239" s="45">
        <f aca="true" t="shared" si="32" ref="H239:H282">G239*1.15</f>
        <v>172.5</v>
      </c>
      <c r="I239" s="47"/>
      <c r="J239" s="47"/>
      <c r="K239" s="48"/>
      <c r="L239" s="47"/>
      <c r="M239" s="49"/>
    </row>
    <row r="240" spans="1:13" ht="15">
      <c r="A240" t="s">
        <v>77</v>
      </c>
      <c r="B240" s="116" t="s">
        <v>209</v>
      </c>
      <c r="C240" s="44">
        <v>150</v>
      </c>
      <c r="D240" s="44">
        <v>10</v>
      </c>
      <c r="E240" s="45">
        <f t="shared" si="30"/>
        <v>15</v>
      </c>
      <c r="F240" s="46">
        <v>10</v>
      </c>
      <c r="G240" s="125">
        <f>E240*F240</f>
        <v>150</v>
      </c>
      <c r="H240" s="45">
        <f t="shared" si="32"/>
        <v>172.5</v>
      </c>
      <c r="I240" s="47"/>
      <c r="J240" s="47"/>
      <c r="K240" s="48"/>
      <c r="L240" s="47"/>
      <c r="M240" s="49"/>
    </row>
    <row r="241" spans="1:13" ht="15">
      <c r="A241" t="s">
        <v>77</v>
      </c>
      <c r="B241" s="116" t="s">
        <v>210</v>
      </c>
      <c r="C241" s="44">
        <v>150</v>
      </c>
      <c r="D241" s="44">
        <v>10</v>
      </c>
      <c r="E241" s="45">
        <f t="shared" si="30"/>
        <v>15</v>
      </c>
      <c r="F241" s="46">
        <v>10</v>
      </c>
      <c r="G241" s="125">
        <f>E241*F241</f>
        <v>150</v>
      </c>
      <c r="H241" s="45">
        <f t="shared" si="32"/>
        <v>172.5</v>
      </c>
      <c r="I241" s="47"/>
      <c r="J241" s="47"/>
      <c r="K241" s="48"/>
      <c r="L241" s="47"/>
      <c r="M241" s="49"/>
    </row>
    <row r="242" spans="1:13" ht="15">
      <c r="A242" t="s">
        <v>77</v>
      </c>
      <c r="B242" s="116" t="s">
        <v>211</v>
      </c>
      <c r="C242" s="44">
        <v>150</v>
      </c>
      <c r="D242" s="44">
        <v>10</v>
      </c>
      <c r="E242" s="45">
        <f t="shared" si="30"/>
        <v>15</v>
      </c>
      <c r="F242" s="46">
        <v>10</v>
      </c>
      <c r="G242" s="125">
        <f>E242*F242</f>
        <v>150</v>
      </c>
      <c r="H242" s="45">
        <f t="shared" si="32"/>
        <v>172.5</v>
      </c>
      <c r="I242" s="47"/>
      <c r="J242" s="47"/>
      <c r="K242" s="48"/>
      <c r="L242" s="47"/>
      <c r="M242" s="49"/>
    </row>
    <row r="243" spans="1:13" ht="15">
      <c r="A243" t="s">
        <v>14</v>
      </c>
      <c r="B243" s="116" t="s">
        <v>208</v>
      </c>
      <c r="C243" s="44">
        <v>150</v>
      </c>
      <c r="D243" s="44">
        <v>10</v>
      </c>
      <c r="E243" s="45">
        <f t="shared" si="30"/>
        <v>15</v>
      </c>
      <c r="F243" s="46">
        <v>2</v>
      </c>
      <c r="G243" s="125">
        <f aca="true" t="shared" si="33" ref="G243:G256">E243*F243</f>
        <v>30</v>
      </c>
      <c r="H243" s="45">
        <f t="shared" si="32"/>
        <v>34.5</v>
      </c>
      <c r="I243" s="47"/>
      <c r="J243" s="47"/>
      <c r="K243" s="48"/>
      <c r="L243" s="47"/>
      <c r="M243" s="49"/>
    </row>
    <row r="244" spans="1:13" ht="15">
      <c r="A244" t="s">
        <v>77</v>
      </c>
      <c r="B244" s="116" t="s">
        <v>208</v>
      </c>
      <c r="C244" s="44">
        <v>150</v>
      </c>
      <c r="D244" s="44">
        <v>10</v>
      </c>
      <c r="E244" s="45">
        <f t="shared" si="30"/>
        <v>15</v>
      </c>
      <c r="F244" s="46">
        <v>3</v>
      </c>
      <c r="G244" s="125">
        <f t="shared" si="33"/>
        <v>45</v>
      </c>
      <c r="H244" s="45">
        <f t="shared" si="32"/>
        <v>51.74999999999999</v>
      </c>
      <c r="I244" s="47"/>
      <c r="J244" s="47"/>
      <c r="K244" s="48"/>
      <c r="L244" s="47"/>
      <c r="M244" s="49"/>
    </row>
    <row r="245" spans="1:13" ht="15">
      <c r="A245" t="s">
        <v>23</v>
      </c>
      <c r="B245" s="116" t="s">
        <v>208</v>
      </c>
      <c r="C245" s="44">
        <v>150</v>
      </c>
      <c r="D245" s="44">
        <v>10</v>
      </c>
      <c r="E245" s="45">
        <f>C245/D245</f>
        <v>15</v>
      </c>
      <c r="F245" s="46">
        <v>1</v>
      </c>
      <c r="G245" s="125">
        <f>E245*F245</f>
        <v>15</v>
      </c>
      <c r="H245" s="45">
        <f t="shared" si="32"/>
        <v>17.25</v>
      </c>
      <c r="I245" s="47"/>
      <c r="J245" s="47"/>
      <c r="K245" s="48"/>
      <c r="L245" s="47"/>
      <c r="M245" s="49"/>
    </row>
    <row r="246" spans="1:13" ht="15">
      <c r="A246" t="s">
        <v>126</v>
      </c>
      <c r="B246" s="116" t="s">
        <v>208</v>
      </c>
      <c r="C246" s="44">
        <v>150</v>
      </c>
      <c r="D246" s="44">
        <v>10</v>
      </c>
      <c r="E246" s="45">
        <f>C246/D246</f>
        <v>15</v>
      </c>
      <c r="F246" s="46">
        <v>1</v>
      </c>
      <c r="G246" s="125">
        <f>E246*F246</f>
        <v>15</v>
      </c>
      <c r="H246" s="45">
        <f t="shared" si="32"/>
        <v>17.25</v>
      </c>
      <c r="I246" s="47"/>
      <c r="J246" s="47"/>
      <c r="K246" s="48"/>
      <c r="L246" s="47"/>
      <c r="M246" s="49"/>
    </row>
    <row r="247" spans="1:13" ht="15">
      <c r="A247" t="s">
        <v>9</v>
      </c>
      <c r="B247" s="116" t="s">
        <v>208</v>
      </c>
      <c r="C247" s="44">
        <v>150</v>
      </c>
      <c r="D247" s="44">
        <v>10</v>
      </c>
      <c r="E247" s="45">
        <f t="shared" si="30"/>
        <v>15</v>
      </c>
      <c r="F247" s="46">
        <v>3</v>
      </c>
      <c r="G247" s="125">
        <f t="shared" si="33"/>
        <v>45</v>
      </c>
      <c r="H247" s="45">
        <f t="shared" si="32"/>
        <v>51.74999999999999</v>
      </c>
      <c r="I247" s="47"/>
      <c r="J247" s="47"/>
      <c r="K247" s="48"/>
      <c r="L247" s="47"/>
      <c r="M247" s="49"/>
    </row>
    <row r="248" spans="1:13" ht="15">
      <c r="A248" t="s">
        <v>14</v>
      </c>
      <c r="B248" s="116" t="s">
        <v>207</v>
      </c>
      <c r="C248" s="44">
        <v>150</v>
      </c>
      <c r="D248" s="44">
        <v>10</v>
      </c>
      <c r="E248" s="45">
        <f t="shared" si="30"/>
        <v>15</v>
      </c>
      <c r="F248" s="46">
        <v>2</v>
      </c>
      <c r="G248" s="125">
        <f t="shared" si="33"/>
        <v>30</v>
      </c>
      <c r="H248" s="45">
        <f>G248*1.15</f>
        <v>34.5</v>
      </c>
      <c r="I248" s="47"/>
      <c r="J248" s="47"/>
      <c r="K248" s="48"/>
      <c r="L248" s="47"/>
      <c r="M248" s="49"/>
    </row>
    <row r="249" spans="1:13" ht="15">
      <c r="A249" t="s">
        <v>77</v>
      </c>
      <c r="B249" s="116" t="s">
        <v>207</v>
      </c>
      <c r="C249" s="44">
        <v>150</v>
      </c>
      <c r="D249" s="44">
        <v>10</v>
      </c>
      <c r="E249" s="45">
        <f t="shared" si="30"/>
        <v>15</v>
      </c>
      <c r="F249" s="46">
        <v>3</v>
      </c>
      <c r="G249" s="125">
        <f t="shared" si="33"/>
        <v>45</v>
      </c>
      <c r="H249" s="45">
        <f>G249*1.15</f>
        <v>51.74999999999999</v>
      </c>
      <c r="I249" s="47"/>
      <c r="J249" s="47"/>
      <c r="K249" s="48"/>
      <c r="L249" s="47"/>
      <c r="M249" s="49"/>
    </row>
    <row r="250" spans="1:13" ht="15">
      <c r="A250" t="s">
        <v>9</v>
      </c>
      <c r="B250" s="116" t="s">
        <v>207</v>
      </c>
      <c r="C250" s="44">
        <v>150</v>
      </c>
      <c r="D250" s="44">
        <v>10</v>
      </c>
      <c r="E250" s="45">
        <f t="shared" si="30"/>
        <v>15</v>
      </c>
      <c r="F250" s="46">
        <v>4</v>
      </c>
      <c r="G250" s="125">
        <f t="shared" si="33"/>
        <v>60</v>
      </c>
      <c r="H250" s="45">
        <f>G250*1.15</f>
        <v>69</v>
      </c>
      <c r="I250" s="47"/>
      <c r="J250" s="47"/>
      <c r="K250" s="48"/>
      <c r="L250" s="47"/>
      <c r="M250" s="49"/>
    </row>
    <row r="251" spans="1:13" ht="15">
      <c r="A251" t="s">
        <v>23</v>
      </c>
      <c r="B251" s="116" t="s">
        <v>207</v>
      </c>
      <c r="C251" s="44">
        <v>150</v>
      </c>
      <c r="D251" s="44">
        <v>10</v>
      </c>
      <c r="E251" s="45">
        <f>C251/D251</f>
        <v>15</v>
      </c>
      <c r="F251" s="46">
        <v>1</v>
      </c>
      <c r="G251" s="125">
        <f>E251*F251</f>
        <v>15</v>
      </c>
      <c r="H251" s="45">
        <f>G251*1.15</f>
        <v>17.25</v>
      </c>
      <c r="I251" s="47"/>
      <c r="J251" s="47"/>
      <c r="K251" s="48"/>
      <c r="L251" s="47"/>
      <c r="M251" s="49"/>
    </row>
    <row r="252" spans="1:13" ht="15">
      <c r="A252" t="s">
        <v>14</v>
      </c>
      <c r="B252" s="116" t="s">
        <v>211</v>
      </c>
      <c r="C252" s="44">
        <v>150</v>
      </c>
      <c r="D252" s="44">
        <v>10</v>
      </c>
      <c r="E252" s="45">
        <f t="shared" si="30"/>
        <v>15</v>
      </c>
      <c r="F252" s="46">
        <v>2</v>
      </c>
      <c r="G252" s="125">
        <f t="shared" si="33"/>
        <v>30</v>
      </c>
      <c r="H252" s="45">
        <f t="shared" si="32"/>
        <v>34.5</v>
      </c>
      <c r="I252" s="47"/>
      <c r="J252" s="47"/>
      <c r="K252" s="48"/>
      <c r="L252" s="47"/>
      <c r="M252" s="49"/>
    </row>
    <row r="253" spans="1:13" ht="15">
      <c r="A253" t="s">
        <v>77</v>
      </c>
      <c r="B253" s="116" t="s">
        <v>211</v>
      </c>
      <c r="C253" s="44">
        <v>150</v>
      </c>
      <c r="D253" s="44">
        <v>10</v>
      </c>
      <c r="E253" s="45">
        <f t="shared" si="30"/>
        <v>15</v>
      </c>
      <c r="F253" s="46">
        <v>3</v>
      </c>
      <c r="G253" s="125">
        <f t="shared" si="33"/>
        <v>45</v>
      </c>
      <c r="H253" s="45">
        <f t="shared" si="32"/>
        <v>51.74999999999999</v>
      </c>
      <c r="I253" s="47"/>
      <c r="J253" s="47"/>
      <c r="K253" s="48"/>
      <c r="L253" s="47"/>
      <c r="M253" s="49"/>
    </row>
    <row r="254" spans="1:13" ht="15">
      <c r="A254" t="s">
        <v>23</v>
      </c>
      <c r="B254" s="116" t="s">
        <v>211</v>
      </c>
      <c r="C254" s="44">
        <v>150</v>
      </c>
      <c r="D254" s="44">
        <v>10</v>
      </c>
      <c r="E254" s="45">
        <f>C254/D254</f>
        <v>15</v>
      </c>
      <c r="F254" s="46">
        <v>2</v>
      </c>
      <c r="G254" s="125">
        <f>E254*F254</f>
        <v>30</v>
      </c>
      <c r="H254" s="45">
        <f t="shared" si="32"/>
        <v>34.5</v>
      </c>
      <c r="I254" s="47"/>
      <c r="J254" s="47"/>
      <c r="K254" s="48"/>
      <c r="L254" s="47"/>
      <c r="M254" s="49"/>
    </row>
    <row r="255" spans="1:13" ht="15">
      <c r="A255" t="s">
        <v>126</v>
      </c>
      <c r="B255" s="116" t="s">
        <v>211</v>
      </c>
      <c r="C255" s="44">
        <v>150</v>
      </c>
      <c r="D255" s="44">
        <v>10</v>
      </c>
      <c r="E255" s="45">
        <f>C255/D255</f>
        <v>15</v>
      </c>
      <c r="F255" s="46">
        <v>1</v>
      </c>
      <c r="G255" s="125">
        <f>E255*F255</f>
        <v>15</v>
      </c>
      <c r="H255" s="45">
        <f t="shared" si="32"/>
        <v>17.25</v>
      </c>
      <c r="I255" s="47"/>
      <c r="J255" s="47"/>
      <c r="K255" s="48"/>
      <c r="L255" s="47"/>
      <c r="M255" s="49"/>
    </row>
    <row r="256" spans="1:13" ht="15">
      <c r="A256" t="s">
        <v>9</v>
      </c>
      <c r="B256" s="116" t="s">
        <v>211</v>
      </c>
      <c r="C256" s="44">
        <v>150</v>
      </c>
      <c r="D256" s="44">
        <v>10</v>
      </c>
      <c r="E256" s="45">
        <f t="shared" si="30"/>
        <v>15</v>
      </c>
      <c r="F256" s="46">
        <v>2</v>
      </c>
      <c r="G256" s="125">
        <f t="shared" si="33"/>
        <v>30</v>
      </c>
      <c r="H256" s="45">
        <f t="shared" si="32"/>
        <v>34.5</v>
      </c>
      <c r="I256" s="47"/>
      <c r="J256" s="47"/>
      <c r="K256" s="48"/>
      <c r="L256" s="47"/>
      <c r="M256" s="49"/>
    </row>
    <row r="257" spans="1:13" ht="15">
      <c r="A257" t="s">
        <v>14</v>
      </c>
      <c r="B257" s="116" t="s">
        <v>212</v>
      </c>
      <c r="C257" s="44">
        <v>150</v>
      </c>
      <c r="D257" s="44">
        <v>10</v>
      </c>
      <c r="E257" s="45">
        <f>C257/D257</f>
        <v>15</v>
      </c>
      <c r="F257" s="46">
        <v>2</v>
      </c>
      <c r="G257" s="125">
        <f>E257*F257</f>
        <v>30</v>
      </c>
      <c r="H257" s="45">
        <f>G257*1.15</f>
        <v>34.5</v>
      </c>
      <c r="I257" s="47"/>
      <c r="J257" s="47"/>
      <c r="K257" s="48"/>
      <c r="L257" s="47"/>
      <c r="M257" s="49"/>
    </row>
    <row r="258" spans="1:13" ht="15">
      <c r="A258" t="s">
        <v>77</v>
      </c>
      <c r="B258" s="116" t="s">
        <v>212</v>
      </c>
      <c r="C258" s="44">
        <v>150</v>
      </c>
      <c r="D258" s="44">
        <v>10</v>
      </c>
      <c r="E258" s="45">
        <f aca="true" t="shared" si="34" ref="E258:E263">C258/D258</f>
        <v>15</v>
      </c>
      <c r="F258" s="46">
        <v>3</v>
      </c>
      <c r="G258" s="125">
        <f aca="true" t="shared" si="35" ref="G258:G267">E258*F258</f>
        <v>45</v>
      </c>
      <c r="H258" s="45">
        <f t="shared" si="32"/>
        <v>51.74999999999999</v>
      </c>
      <c r="I258" s="47"/>
      <c r="J258" s="47"/>
      <c r="K258" s="48"/>
      <c r="L258" s="47"/>
      <c r="M258" s="49"/>
    </row>
    <row r="259" spans="1:13" ht="15">
      <c r="A259" t="s">
        <v>23</v>
      </c>
      <c r="B259" s="116" t="s">
        <v>212</v>
      </c>
      <c r="C259" s="44">
        <v>150</v>
      </c>
      <c r="D259" s="44">
        <v>10</v>
      </c>
      <c r="E259" s="45">
        <f>C259/D259</f>
        <v>15</v>
      </c>
      <c r="F259" s="46">
        <v>2</v>
      </c>
      <c r="G259" s="125">
        <f>E259*F259</f>
        <v>30</v>
      </c>
      <c r="H259" s="45">
        <f>G259*1.15</f>
        <v>34.5</v>
      </c>
      <c r="I259" s="47"/>
      <c r="J259" s="47"/>
      <c r="K259" s="48"/>
      <c r="L259" s="47"/>
      <c r="M259" s="49"/>
    </row>
    <row r="260" spans="1:13" ht="15">
      <c r="A260" t="s">
        <v>9</v>
      </c>
      <c r="B260" s="116" t="s">
        <v>212</v>
      </c>
      <c r="C260" s="44">
        <v>150</v>
      </c>
      <c r="D260" s="44">
        <v>10</v>
      </c>
      <c r="E260" s="45">
        <f t="shared" si="34"/>
        <v>15</v>
      </c>
      <c r="F260" s="46">
        <v>3</v>
      </c>
      <c r="G260" s="125">
        <f t="shared" si="35"/>
        <v>45</v>
      </c>
      <c r="H260" s="45">
        <f t="shared" si="32"/>
        <v>51.74999999999999</v>
      </c>
      <c r="I260" s="47"/>
      <c r="J260" s="47"/>
      <c r="K260" s="48"/>
      <c r="L260" s="47"/>
      <c r="M260" s="49"/>
    </row>
    <row r="261" spans="1:13" ht="15">
      <c r="A261" t="s">
        <v>14</v>
      </c>
      <c r="B261" s="116" t="s">
        <v>213</v>
      </c>
      <c r="C261" s="44">
        <v>150</v>
      </c>
      <c r="D261" s="44">
        <v>10</v>
      </c>
      <c r="E261" s="45">
        <f t="shared" si="34"/>
        <v>15</v>
      </c>
      <c r="F261" s="46">
        <v>2</v>
      </c>
      <c r="G261" s="125">
        <f t="shared" si="35"/>
        <v>30</v>
      </c>
      <c r="H261" s="45">
        <f t="shared" si="32"/>
        <v>34.5</v>
      </c>
      <c r="I261" s="47"/>
      <c r="J261" s="47"/>
      <c r="K261" s="48"/>
      <c r="L261" s="47"/>
      <c r="M261" s="49"/>
    </row>
    <row r="262" spans="1:13" ht="15">
      <c r="A262" t="s">
        <v>77</v>
      </c>
      <c r="B262" s="116" t="s">
        <v>213</v>
      </c>
      <c r="C262" s="44">
        <v>150</v>
      </c>
      <c r="D262" s="44">
        <v>10</v>
      </c>
      <c r="E262" s="45">
        <f t="shared" si="34"/>
        <v>15</v>
      </c>
      <c r="F262" s="46">
        <v>3</v>
      </c>
      <c r="G262" s="125">
        <f t="shared" si="35"/>
        <v>45</v>
      </c>
      <c r="H262" s="45">
        <f t="shared" si="32"/>
        <v>51.74999999999999</v>
      </c>
      <c r="I262" s="47"/>
      <c r="J262" s="47"/>
      <c r="K262" s="48"/>
      <c r="L262" s="47"/>
      <c r="M262" s="49"/>
    </row>
    <row r="263" spans="1:13" ht="15">
      <c r="A263" t="s">
        <v>9</v>
      </c>
      <c r="B263" s="116" t="s">
        <v>213</v>
      </c>
      <c r="C263" s="44">
        <v>150</v>
      </c>
      <c r="D263" s="44">
        <v>10</v>
      </c>
      <c r="E263" s="45">
        <f t="shared" si="34"/>
        <v>15</v>
      </c>
      <c r="F263" s="46">
        <v>3</v>
      </c>
      <c r="G263" s="125">
        <f t="shared" si="35"/>
        <v>45</v>
      </c>
      <c r="H263" s="45">
        <f t="shared" si="32"/>
        <v>51.74999999999999</v>
      </c>
      <c r="I263" s="47"/>
      <c r="J263" s="47"/>
      <c r="K263" s="48"/>
      <c r="L263" s="47"/>
      <c r="M263" s="49"/>
    </row>
    <row r="264" spans="1:13" ht="15">
      <c r="A264" t="s">
        <v>126</v>
      </c>
      <c r="B264" s="116" t="s">
        <v>213</v>
      </c>
      <c r="C264" s="44">
        <v>150</v>
      </c>
      <c r="D264" s="44">
        <v>10</v>
      </c>
      <c r="E264" s="45">
        <f aca="true" t="shared" si="36" ref="E264:E281">C264/D264</f>
        <v>15</v>
      </c>
      <c r="F264" s="46">
        <v>1</v>
      </c>
      <c r="G264" s="125">
        <f>E264*F264</f>
        <v>15</v>
      </c>
      <c r="H264" s="45">
        <f t="shared" si="32"/>
        <v>17.25</v>
      </c>
      <c r="I264" s="47"/>
      <c r="J264" s="47"/>
      <c r="K264" s="48"/>
      <c r="L264" s="47"/>
      <c r="M264" s="49"/>
    </row>
    <row r="265" spans="1:13" ht="15">
      <c r="A265" t="s">
        <v>23</v>
      </c>
      <c r="B265" s="116" t="s">
        <v>213</v>
      </c>
      <c r="C265" s="44">
        <v>150</v>
      </c>
      <c r="D265" s="44">
        <v>10</v>
      </c>
      <c r="E265" s="45">
        <f t="shared" si="36"/>
        <v>15</v>
      </c>
      <c r="F265" s="46">
        <v>1</v>
      </c>
      <c r="G265" s="125">
        <f>E265*F265</f>
        <v>15</v>
      </c>
      <c r="H265" s="45">
        <f t="shared" si="32"/>
        <v>17.25</v>
      </c>
      <c r="I265" s="47"/>
      <c r="J265" s="47"/>
      <c r="K265" s="48"/>
      <c r="L265" s="47"/>
      <c r="M265" s="49"/>
    </row>
    <row r="266" spans="1:13" ht="15">
      <c r="A266" t="s">
        <v>14</v>
      </c>
      <c r="B266" s="116" t="s">
        <v>209</v>
      </c>
      <c r="C266" s="44">
        <v>150</v>
      </c>
      <c r="D266" s="44">
        <v>10</v>
      </c>
      <c r="E266" s="45">
        <f t="shared" si="36"/>
        <v>15</v>
      </c>
      <c r="F266" s="46">
        <v>2</v>
      </c>
      <c r="G266" s="125">
        <f t="shared" si="35"/>
        <v>30</v>
      </c>
      <c r="H266" s="45">
        <f t="shared" si="32"/>
        <v>34.5</v>
      </c>
      <c r="I266" s="47"/>
      <c r="J266" s="47"/>
      <c r="K266" s="48"/>
      <c r="L266" s="47"/>
      <c r="M266" s="49"/>
    </row>
    <row r="267" spans="1:13" ht="15">
      <c r="A267" t="s">
        <v>77</v>
      </c>
      <c r="B267" s="116" t="s">
        <v>209</v>
      </c>
      <c r="C267" s="44">
        <v>150</v>
      </c>
      <c r="D267" s="44">
        <v>10</v>
      </c>
      <c r="E267" s="45">
        <f t="shared" si="36"/>
        <v>15</v>
      </c>
      <c r="F267" s="46">
        <v>3</v>
      </c>
      <c r="G267" s="125">
        <f t="shared" si="35"/>
        <v>45</v>
      </c>
      <c r="H267" s="45">
        <f t="shared" si="32"/>
        <v>51.74999999999999</v>
      </c>
      <c r="I267" s="47"/>
      <c r="J267" s="47"/>
      <c r="K267" s="48"/>
      <c r="L267" s="47"/>
      <c r="M267" s="49"/>
    </row>
    <row r="268" spans="1:13" ht="15">
      <c r="A268" t="s">
        <v>9</v>
      </c>
      <c r="B268" s="116" t="s">
        <v>209</v>
      </c>
      <c r="C268" s="44">
        <v>150</v>
      </c>
      <c r="D268" s="44">
        <v>10</v>
      </c>
      <c r="E268" s="45">
        <f t="shared" si="36"/>
        <v>15</v>
      </c>
      <c r="F268" s="46">
        <v>4</v>
      </c>
      <c r="G268" s="125">
        <f aca="true" t="shared" si="37" ref="G268:G281">E268*F268</f>
        <v>60</v>
      </c>
      <c r="H268" s="45">
        <f t="shared" si="32"/>
        <v>69</v>
      </c>
      <c r="I268" s="47"/>
      <c r="J268" s="47"/>
      <c r="K268" s="48"/>
      <c r="L268" s="47"/>
      <c r="M268" s="49"/>
    </row>
    <row r="269" spans="1:13" ht="15">
      <c r="A269" t="s">
        <v>23</v>
      </c>
      <c r="B269" s="116" t="s">
        <v>209</v>
      </c>
      <c r="C269" s="44">
        <v>150</v>
      </c>
      <c r="D269" s="44">
        <v>10</v>
      </c>
      <c r="E269" s="45">
        <f t="shared" si="36"/>
        <v>15</v>
      </c>
      <c r="F269" s="46">
        <v>1</v>
      </c>
      <c r="G269" s="125">
        <f t="shared" si="37"/>
        <v>15</v>
      </c>
      <c r="H269" s="45">
        <f t="shared" si="32"/>
        <v>17.25</v>
      </c>
      <c r="I269" s="47"/>
      <c r="J269" s="47"/>
      <c r="K269" s="48"/>
      <c r="L269" s="47"/>
      <c r="M269" s="49"/>
    </row>
    <row r="270" spans="1:13" ht="15">
      <c r="A270" t="s">
        <v>14</v>
      </c>
      <c r="B270" s="116" t="s">
        <v>214</v>
      </c>
      <c r="C270" s="44">
        <v>150</v>
      </c>
      <c r="D270" s="44">
        <v>10</v>
      </c>
      <c r="E270" s="45">
        <f t="shared" si="36"/>
        <v>15</v>
      </c>
      <c r="F270" s="46">
        <v>2</v>
      </c>
      <c r="G270" s="125">
        <f t="shared" si="37"/>
        <v>30</v>
      </c>
      <c r="H270" s="45">
        <f t="shared" si="32"/>
        <v>34.5</v>
      </c>
      <c r="I270" s="47"/>
      <c r="J270" s="47"/>
      <c r="K270" s="48"/>
      <c r="L270" s="47"/>
      <c r="M270" s="49"/>
    </row>
    <row r="271" spans="1:13" ht="15">
      <c r="A271" t="s">
        <v>9</v>
      </c>
      <c r="B271" s="116" t="s">
        <v>214</v>
      </c>
      <c r="C271" s="44">
        <v>150</v>
      </c>
      <c r="D271" s="44">
        <v>10</v>
      </c>
      <c r="E271" s="45">
        <f t="shared" si="36"/>
        <v>15</v>
      </c>
      <c r="F271" s="46">
        <v>7</v>
      </c>
      <c r="G271" s="125">
        <f t="shared" si="37"/>
        <v>105</v>
      </c>
      <c r="H271" s="45">
        <f t="shared" si="32"/>
        <v>120.74999999999999</v>
      </c>
      <c r="I271" s="47"/>
      <c r="J271" s="47"/>
      <c r="K271" s="48"/>
      <c r="L271" s="47"/>
      <c r="M271" s="49"/>
    </row>
    <row r="272" spans="1:13" ht="15">
      <c r="A272" t="s">
        <v>23</v>
      </c>
      <c r="B272" s="116" t="s">
        <v>214</v>
      </c>
      <c r="C272" s="44">
        <v>150</v>
      </c>
      <c r="D272" s="44">
        <v>10</v>
      </c>
      <c r="E272" s="45">
        <f t="shared" si="36"/>
        <v>15</v>
      </c>
      <c r="F272" s="46">
        <v>1</v>
      </c>
      <c r="G272" s="125">
        <f t="shared" si="37"/>
        <v>15</v>
      </c>
      <c r="H272" s="45">
        <f t="shared" si="32"/>
        <v>17.25</v>
      </c>
      <c r="I272" s="47"/>
      <c r="J272" s="47"/>
      <c r="K272" s="48"/>
      <c r="L272" s="47"/>
      <c r="M272" s="49"/>
    </row>
    <row r="273" spans="1:13" ht="15">
      <c r="A273" t="s">
        <v>111</v>
      </c>
      <c r="B273" s="116" t="s">
        <v>215</v>
      </c>
      <c r="C273" s="44">
        <v>88</v>
      </c>
      <c r="D273" s="44">
        <v>1</v>
      </c>
      <c r="E273" s="45">
        <f t="shared" si="36"/>
        <v>88</v>
      </c>
      <c r="F273" s="46">
        <v>1</v>
      </c>
      <c r="G273" s="125">
        <f t="shared" si="37"/>
        <v>88</v>
      </c>
      <c r="H273" s="45">
        <f t="shared" si="32"/>
        <v>101.19999999999999</v>
      </c>
      <c r="I273" s="47"/>
      <c r="J273" s="47"/>
      <c r="K273" s="48"/>
      <c r="L273" s="47"/>
      <c r="M273" s="49"/>
    </row>
    <row r="274" spans="1:13" ht="15">
      <c r="A274" t="s">
        <v>111</v>
      </c>
      <c r="B274" s="116" t="s">
        <v>220</v>
      </c>
      <c r="C274" s="44">
        <v>88</v>
      </c>
      <c r="D274" s="44">
        <v>1</v>
      </c>
      <c r="E274" s="45">
        <f t="shared" si="36"/>
        <v>88</v>
      </c>
      <c r="F274" s="46">
        <v>1</v>
      </c>
      <c r="G274" s="45">
        <f t="shared" si="37"/>
        <v>88</v>
      </c>
      <c r="H274" s="45">
        <f t="shared" si="32"/>
        <v>101.19999999999999</v>
      </c>
      <c r="I274" s="47"/>
      <c r="J274" s="47"/>
      <c r="K274" s="48"/>
      <c r="L274" s="47"/>
      <c r="M274" s="49"/>
    </row>
    <row r="275" spans="1:13" ht="15">
      <c r="A275" t="s">
        <v>16</v>
      </c>
      <c r="B275" s="116" t="s">
        <v>216</v>
      </c>
      <c r="C275" s="44">
        <v>30</v>
      </c>
      <c r="D275" s="44">
        <v>1</v>
      </c>
      <c r="E275" s="45">
        <f t="shared" si="36"/>
        <v>30</v>
      </c>
      <c r="F275" s="46">
        <v>1</v>
      </c>
      <c r="G275" s="125">
        <f t="shared" si="37"/>
        <v>30</v>
      </c>
      <c r="H275" s="45">
        <f t="shared" si="32"/>
        <v>34.5</v>
      </c>
      <c r="I275" s="47"/>
      <c r="J275" s="47"/>
      <c r="K275" s="48"/>
      <c r="L275" s="47"/>
      <c r="M275" s="49"/>
    </row>
    <row r="276" spans="1:13" ht="15">
      <c r="A276" t="s">
        <v>16</v>
      </c>
      <c r="B276" s="116" t="s">
        <v>217</v>
      </c>
      <c r="C276" s="44">
        <v>30</v>
      </c>
      <c r="D276" s="44">
        <v>1</v>
      </c>
      <c r="E276" s="45">
        <f t="shared" si="36"/>
        <v>30</v>
      </c>
      <c r="F276" s="46">
        <v>1</v>
      </c>
      <c r="G276" s="125">
        <f t="shared" si="37"/>
        <v>30</v>
      </c>
      <c r="H276" s="45">
        <f t="shared" si="32"/>
        <v>34.5</v>
      </c>
      <c r="I276" s="47"/>
      <c r="J276" s="47"/>
      <c r="K276" s="48"/>
      <c r="L276" s="47"/>
      <c r="M276" s="49"/>
    </row>
    <row r="277" spans="1:13" ht="15">
      <c r="A277" t="s">
        <v>23</v>
      </c>
      <c r="B277" s="116" t="s">
        <v>218</v>
      </c>
      <c r="C277" s="44">
        <v>70</v>
      </c>
      <c r="D277" s="44">
        <v>1</v>
      </c>
      <c r="E277" s="45">
        <f t="shared" si="36"/>
        <v>70</v>
      </c>
      <c r="F277" s="46">
        <v>1</v>
      </c>
      <c r="G277" s="125">
        <f t="shared" si="37"/>
        <v>70</v>
      </c>
      <c r="H277" s="45">
        <f t="shared" si="32"/>
        <v>80.5</v>
      </c>
      <c r="I277" s="47"/>
      <c r="J277" s="47"/>
      <c r="K277" s="48"/>
      <c r="L277" s="47"/>
      <c r="M277" s="49"/>
    </row>
    <row r="278" spans="1:13" ht="15">
      <c r="A278" t="s">
        <v>23</v>
      </c>
      <c r="B278" s="116" t="s">
        <v>219</v>
      </c>
      <c r="C278" s="44">
        <v>70</v>
      </c>
      <c r="D278" s="44">
        <v>1</v>
      </c>
      <c r="E278" s="45">
        <f t="shared" si="36"/>
        <v>70</v>
      </c>
      <c r="F278" s="46">
        <v>1</v>
      </c>
      <c r="G278" s="125">
        <f t="shared" si="37"/>
        <v>70</v>
      </c>
      <c r="H278" s="45">
        <f t="shared" si="32"/>
        <v>80.5</v>
      </c>
      <c r="I278" s="47"/>
      <c r="J278" s="47"/>
      <c r="K278" s="48"/>
      <c r="L278" s="47"/>
      <c r="M278" s="49"/>
    </row>
    <row r="279" spans="1:13" ht="15">
      <c r="A279" s="120" t="s">
        <v>170</v>
      </c>
      <c r="B279" s="116" t="s">
        <v>221</v>
      </c>
      <c r="C279" s="44">
        <v>85</v>
      </c>
      <c r="D279" s="44">
        <v>1</v>
      </c>
      <c r="E279" s="45">
        <f t="shared" si="36"/>
        <v>85</v>
      </c>
      <c r="F279" s="46">
        <v>1</v>
      </c>
      <c r="G279" s="45">
        <f t="shared" si="37"/>
        <v>85</v>
      </c>
      <c r="H279" s="45">
        <f t="shared" si="32"/>
        <v>97.74999999999999</v>
      </c>
      <c r="I279" s="47"/>
      <c r="J279" s="47"/>
      <c r="K279" s="48"/>
      <c r="L279" s="47"/>
      <c r="M279" s="49"/>
    </row>
    <row r="280" spans="1:13" ht="15">
      <c r="A280" s="120" t="s">
        <v>170</v>
      </c>
      <c r="B280" s="116" t="s">
        <v>222</v>
      </c>
      <c r="C280" s="44">
        <v>40</v>
      </c>
      <c r="D280" s="44">
        <v>1</v>
      </c>
      <c r="E280" s="45">
        <f t="shared" si="36"/>
        <v>40</v>
      </c>
      <c r="F280" s="46">
        <v>1</v>
      </c>
      <c r="G280" s="45">
        <f t="shared" si="37"/>
        <v>40</v>
      </c>
      <c r="H280" s="45">
        <f t="shared" si="32"/>
        <v>46</v>
      </c>
      <c r="I280" s="47"/>
      <c r="J280" s="47"/>
      <c r="K280" s="48"/>
      <c r="L280" s="47"/>
      <c r="M280" s="49"/>
    </row>
    <row r="281" spans="1:13" ht="15">
      <c r="A281" t="s">
        <v>190</v>
      </c>
      <c r="B281" s="116" t="s">
        <v>223</v>
      </c>
      <c r="C281" s="44">
        <v>85</v>
      </c>
      <c r="D281" s="44">
        <v>1</v>
      </c>
      <c r="E281" s="45">
        <f t="shared" si="36"/>
        <v>85</v>
      </c>
      <c r="F281" s="46">
        <v>0.5</v>
      </c>
      <c r="G281" s="45">
        <f t="shared" si="37"/>
        <v>42.5</v>
      </c>
      <c r="H281" s="45">
        <f t="shared" si="32"/>
        <v>48.87499999999999</v>
      </c>
      <c r="I281" s="47"/>
      <c r="J281" s="47"/>
      <c r="K281" s="48"/>
      <c r="L281" s="47"/>
      <c r="M281" s="49"/>
    </row>
    <row r="282" spans="1:13" ht="15">
      <c r="A282" t="s">
        <v>14</v>
      </c>
      <c r="B282" s="116" t="s">
        <v>223</v>
      </c>
      <c r="C282" s="44">
        <v>85</v>
      </c>
      <c r="D282" s="44">
        <v>1</v>
      </c>
      <c r="E282" s="45">
        <f>C282/D282</f>
        <v>85</v>
      </c>
      <c r="F282" s="46">
        <v>0.5</v>
      </c>
      <c r="G282" s="45">
        <f>E282*F282</f>
        <v>42.5</v>
      </c>
      <c r="H282" s="45">
        <f t="shared" si="32"/>
        <v>48.87499999999999</v>
      </c>
      <c r="I282" s="47"/>
      <c r="J282" s="47"/>
      <c r="K282" s="48"/>
      <c r="L282" s="47"/>
      <c r="M282" s="49"/>
    </row>
    <row r="283" spans="1:13" ht="15.75" thickBot="1">
      <c r="A283" s="36"/>
      <c r="B283" s="40"/>
      <c r="C283" s="37"/>
      <c r="D283" s="37"/>
      <c r="E283" s="38"/>
      <c r="F283" s="26"/>
      <c r="G283" s="38"/>
      <c r="H283" s="38">
        <f>G283*1.15</f>
        <v>0</v>
      </c>
      <c r="I283" s="24"/>
      <c r="J283" s="24"/>
      <c r="K283" s="21"/>
      <c r="L283" s="24"/>
      <c r="M283" s="25"/>
    </row>
    <row r="284" spans="7:8" ht="15">
      <c r="G284" s="5">
        <f>SUM(G2:G283)</f>
        <v>15208</v>
      </c>
      <c r="H284" s="5">
        <f>SUM(H2:H283)</f>
        <v>17489.2</v>
      </c>
    </row>
    <row r="285" ht="15">
      <c r="G285" s="5">
        <v>15208</v>
      </c>
    </row>
    <row r="286" ht="15">
      <c r="G286" s="5">
        <f>G284-G285</f>
        <v>0</v>
      </c>
    </row>
    <row r="287" ht="15">
      <c r="G287" s="23"/>
    </row>
    <row r="289" ht="15">
      <c r="G289" s="23"/>
    </row>
  </sheetData>
  <sheetProtection/>
  <autoFilter ref="A1:B28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PageLayoutView="0" workbookViewId="0" topLeftCell="A1">
      <pane ySplit="1" topLeftCell="BM173" activePane="bottomLeft" state="frozen"/>
      <selection pane="topLeft" activeCell="E30" sqref="E30"/>
      <selection pane="bottomLeft" activeCell="B194" sqref="B194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164" customWidth="1"/>
    <col min="10" max="10" width="9.28125" style="164" bestFit="1" customWidth="1"/>
    <col min="11" max="11" width="9.140625" style="7" customWidth="1"/>
    <col min="12" max="12" width="9.140625" style="164" customWidth="1"/>
    <col min="13" max="13" width="9.140625" style="165" customWidth="1"/>
    <col min="14" max="16384" width="9.140625" style="1" customWidth="1"/>
  </cols>
  <sheetData>
    <row r="1" spans="1:13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50" t="s">
        <v>10</v>
      </c>
      <c r="J1" s="150" t="s">
        <v>11</v>
      </c>
      <c r="K1" s="13" t="s">
        <v>12</v>
      </c>
      <c r="L1" s="150" t="s">
        <v>7</v>
      </c>
      <c r="M1" s="151" t="s">
        <v>8</v>
      </c>
    </row>
    <row r="2" spans="1:13" ht="15">
      <c r="A2" s="166" t="s">
        <v>85</v>
      </c>
      <c r="B2" s="167" t="s">
        <v>133</v>
      </c>
      <c r="C2" s="168">
        <v>50</v>
      </c>
      <c r="D2" s="168">
        <v>10</v>
      </c>
      <c r="E2" s="169">
        <f aca="true" t="shared" si="0" ref="E2:E67">C2/D2</f>
        <v>5</v>
      </c>
      <c r="F2" s="170">
        <v>5</v>
      </c>
      <c r="G2" s="169">
        <f aca="true" t="shared" si="1" ref="G2:G67">E2*F2</f>
        <v>25</v>
      </c>
      <c r="H2" s="169">
        <f aca="true" t="shared" si="2" ref="H2:H51">G2*1.15</f>
        <v>28.749999999999996</v>
      </c>
      <c r="I2" s="171"/>
      <c r="J2" s="171"/>
      <c r="K2" s="172"/>
      <c r="L2" s="171"/>
      <c r="M2" s="173"/>
    </row>
    <row r="3" spans="1:13" ht="15">
      <c r="A3" s="174" t="s">
        <v>85</v>
      </c>
      <c r="B3" s="175" t="s">
        <v>179</v>
      </c>
      <c r="C3" s="176">
        <v>73</v>
      </c>
      <c r="D3" s="176">
        <v>1</v>
      </c>
      <c r="E3" s="177">
        <f t="shared" si="0"/>
        <v>73</v>
      </c>
      <c r="F3" s="178">
        <v>1</v>
      </c>
      <c r="G3" s="177">
        <f t="shared" si="1"/>
        <v>73</v>
      </c>
      <c r="H3" s="177">
        <f t="shared" si="2"/>
        <v>83.94999999999999</v>
      </c>
      <c r="I3" s="179"/>
      <c r="J3" s="179"/>
      <c r="K3" s="180"/>
      <c r="L3" s="179"/>
      <c r="M3" s="181"/>
    </row>
    <row r="4" spans="1:13" ht="15">
      <c r="A4" s="174" t="s">
        <v>85</v>
      </c>
      <c r="B4" s="175" t="s">
        <v>180</v>
      </c>
      <c r="C4" s="176">
        <v>85</v>
      </c>
      <c r="D4" s="176">
        <v>1</v>
      </c>
      <c r="E4" s="177">
        <f t="shared" si="0"/>
        <v>85</v>
      </c>
      <c r="F4" s="178">
        <v>1</v>
      </c>
      <c r="G4" s="177">
        <f t="shared" si="1"/>
        <v>85</v>
      </c>
      <c r="H4" s="177">
        <f t="shared" si="2"/>
        <v>97.74999999999999</v>
      </c>
      <c r="I4" s="179"/>
      <c r="J4" s="179"/>
      <c r="K4" s="180"/>
      <c r="L4" s="179"/>
      <c r="M4" s="181"/>
    </row>
    <row r="5" spans="1:13" ht="15">
      <c r="A5" s="174" t="s">
        <v>85</v>
      </c>
      <c r="B5" s="175" t="s">
        <v>181</v>
      </c>
      <c r="C5" s="176">
        <v>135</v>
      </c>
      <c r="D5" s="176">
        <v>1</v>
      </c>
      <c r="E5" s="177">
        <f t="shared" si="0"/>
        <v>135</v>
      </c>
      <c r="F5" s="178">
        <v>1</v>
      </c>
      <c r="G5" s="177">
        <f t="shared" si="1"/>
        <v>135</v>
      </c>
      <c r="H5" s="177">
        <f t="shared" si="2"/>
        <v>155.25</v>
      </c>
      <c r="I5" s="179"/>
      <c r="J5" s="179"/>
      <c r="K5" s="180"/>
      <c r="L5" s="179"/>
      <c r="M5" s="181"/>
    </row>
    <row r="6" spans="1:13" ht="15">
      <c r="A6" s="174" t="s">
        <v>85</v>
      </c>
      <c r="B6" s="175" t="s">
        <v>182</v>
      </c>
      <c r="C6" s="176">
        <v>66</v>
      </c>
      <c r="D6" s="176">
        <v>1</v>
      </c>
      <c r="E6" s="177">
        <f t="shared" si="0"/>
        <v>66</v>
      </c>
      <c r="F6" s="178">
        <v>1</v>
      </c>
      <c r="G6" s="177">
        <f t="shared" si="1"/>
        <v>66</v>
      </c>
      <c r="H6" s="177">
        <f t="shared" si="2"/>
        <v>75.89999999999999</v>
      </c>
      <c r="I6" s="179"/>
      <c r="J6" s="179"/>
      <c r="K6" s="180"/>
      <c r="L6" s="179"/>
      <c r="M6" s="181"/>
    </row>
    <row r="7" spans="1:13" ht="15">
      <c r="A7" s="174" t="s">
        <v>85</v>
      </c>
      <c r="B7" s="175" t="s">
        <v>183</v>
      </c>
      <c r="C7" s="176">
        <v>66</v>
      </c>
      <c r="D7" s="176">
        <v>1</v>
      </c>
      <c r="E7" s="177">
        <f t="shared" si="0"/>
        <v>66</v>
      </c>
      <c r="F7" s="178">
        <v>1</v>
      </c>
      <c r="G7" s="177">
        <f t="shared" si="1"/>
        <v>66</v>
      </c>
      <c r="H7" s="177">
        <f t="shared" si="2"/>
        <v>75.89999999999999</v>
      </c>
      <c r="I7" s="179"/>
      <c r="J7" s="179"/>
      <c r="K7" s="180"/>
      <c r="L7" s="179"/>
      <c r="M7" s="181"/>
    </row>
    <row r="8" spans="1:13" ht="15.75" thickBot="1">
      <c r="A8" s="182" t="s">
        <v>85</v>
      </c>
      <c r="B8" s="183" t="s">
        <v>184</v>
      </c>
      <c r="C8" s="184">
        <v>155</v>
      </c>
      <c r="D8" s="184">
        <v>1</v>
      </c>
      <c r="E8" s="185">
        <f t="shared" si="0"/>
        <v>155</v>
      </c>
      <c r="F8" s="186">
        <v>1</v>
      </c>
      <c r="G8" s="185">
        <f t="shared" si="1"/>
        <v>155</v>
      </c>
      <c r="H8" s="185">
        <f t="shared" si="2"/>
        <v>178.25</v>
      </c>
      <c r="I8" s="187">
        <f>SUM(H2:H8)</f>
        <v>695.75</v>
      </c>
      <c r="J8" s="187"/>
      <c r="K8" s="188"/>
      <c r="L8" s="187"/>
      <c r="M8" s="189"/>
    </row>
    <row r="9" spans="1:13" ht="15">
      <c r="A9" s="274" t="s">
        <v>16</v>
      </c>
      <c r="B9" s="242" t="s">
        <v>98</v>
      </c>
      <c r="C9" s="243">
        <v>252</v>
      </c>
      <c r="D9" s="243">
        <v>50</v>
      </c>
      <c r="E9" s="244">
        <f t="shared" si="0"/>
        <v>5.04</v>
      </c>
      <c r="F9" s="245">
        <v>5</v>
      </c>
      <c r="G9" s="244">
        <f t="shared" si="1"/>
        <v>25.2</v>
      </c>
      <c r="H9" s="244">
        <f t="shared" si="2"/>
        <v>28.979999999999997</v>
      </c>
      <c r="I9" s="246"/>
      <c r="J9" s="246"/>
      <c r="K9" s="247"/>
      <c r="L9" s="246"/>
      <c r="M9" s="248"/>
    </row>
    <row r="10" spans="1:13" ht="15">
      <c r="A10" s="272" t="s">
        <v>16</v>
      </c>
      <c r="B10" s="226" t="s">
        <v>122</v>
      </c>
      <c r="C10" s="227">
        <v>60</v>
      </c>
      <c r="D10" s="227">
        <v>10</v>
      </c>
      <c r="E10" s="228">
        <f t="shared" si="0"/>
        <v>6</v>
      </c>
      <c r="F10" s="229">
        <v>2</v>
      </c>
      <c r="G10" s="228">
        <f t="shared" si="1"/>
        <v>12</v>
      </c>
      <c r="H10" s="228">
        <f t="shared" si="2"/>
        <v>13.799999999999999</v>
      </c>
      <c r="I10" s="230"/>
      <c r="J10" s="230"/>
      <c r="K10" s="231"/>
      <c r="L10" s="230"/>
      <c r="M10" s="232"/>
    </row>
    <row r="11" spans="1:13" ht="15">
      <c r="A11" s="275" t="s">
        <v>16</v>
      </c>
      <c r="B11" s="226" t="s">
        <v>131</v>
      </c>
      <c r="C11" s="227">
        <v>40</v>
      </c>
      <c r="D11" s="227">
        <v>10</v>
      </c>
      <c r="E11" s="228">
        <f t="shared" si="0"/>
        <v>4</v>
      </c>
      <c r="F11" s="229">
        <v>4</v>
      </c>
      <c r="G11" s="228">
        <f t="shared" si="1"/>
        <v>16</v>
      </c>
      <c r="H11" s="228">
        <f t="shared" si="2"/>
        <v>18.4</v>
      </c>
      <c r="I11" s="230"/>
      <c r="J11" s="230"/>
      <c r="K11" s="231"/>
      <c r="L11" s="230"/>
      <c r="M11" s="232"/>
    </row>
    <row r="12" spans="1:13" ht="15">
      <c r="A12" s="275" t="s">
        <v>16</v>
      </c>
      <c r="B12" s="250" t="s">
        <v>151</v>
      </c>
      <c r="C12" s="227">
        <v>750</v>
      </c>
      <c r="D12" s="227">
        <v>500</v>
      </c>
      <c r="E12" s="228">
        <f t="shared" si="0"/>
        <v>1.5</v>
      </c>
      <c r="F12" s="229">
        <v>100</v>
      </c>
      <c r="G12" s="228">
        <f t="shared" si="1"/>
        <v>150</v>
      </c>
      <c r="H12" s="228">
        <f t="shared" si="2"/>
        <v>172.5</v>
      </c>
      <c r="I12" s="230"/>
      <c r="J12" s="230"/>
      <c r="K12" s="231"/>
      <c r="L12" s="230"/>
      <c r="M12" s="232"/>
    </row>
    <row r="13" spans="1:13" ht="15">
      <c r="A13" s="275" t="s">
        <v>16</v>
      </c>
      <c r="B13" s="226" t="s">
        <v>171</v>
      </c>
      <c r="C13" s="227">
        <v>55</v>
      </c>
      <c r="D13" s="227">
        <v>1</v>
      </c>
      <c r="E13" s="228">
        <f t="shared" si="0"/>
        <v>55</v>
      </c>
      <c r="F13" s="229">
        <v>1</v>
      </c>
      <c r="G13" s="228">
        <f t="shared" si="1"/>
        <v>55</v>
      </c>
      <c r="H13" s="228">
        <f t="shared" si="2"/>
        <v>63.24999999999999</v>
      </c>
      <c r="I13" s="230"/>
      <c r="J13" s="230"/>
      <c r="K13" s="231"/>
      <c r="L13" s="230"/>
      <c r="M13" s="232"/>
    </row>
    <row r="14" spans="1:13" ht="15">
      <c r="A14" s="275" t="s">
        <v>16</v>
      </c>
      <c r="B14" s="226" t="s">
        <v>174</v>
      </c>
      <c r="C14" s="227">
        <v>55</v>
      </c>
      <c r="D14" s="227">
        <v>1</v>
      </c>
      <c r="E14" s="228">
        <f t="shared" si="0"/>
        <v>55</v>
      </c>
      <c r="F14" s="229">
        <v>1</v>
      </c>
      <c r="G14" s="228">
        <f t="shared" si="1"/>
        <v>55</v>
      </c>
      <c r="H14" s="228">
        <f t="shared" si="2"/>
        <v>63.24999999999999</v>
      </c>
      <c r="I14" s="230"/>
      <c r="J14" s="230"/>
      <c r="K14" s="231"/>
      <c r="L14" s="230"/>
      <c r="M14" s="232"/>
    </row>
    <row r="15" spans="1:13" ht="15">
      <c r="A15" s="275" t="s">
        <v>16</v>
      </c>
      <c r="B15" s="226" t="s">
        <v>201</v>
      </c>
      <c r="C15" s="227">
        <v>30</v>
      </c>
      <c r="D15" s="227">
        <v>10</v>
      </c>
      <c r="E15" s="228">
        <f t="shared" si="0"/>
        <v>3</v>
      </c>
      <c r="F15" s="229">
        <v>4</v>
      </c>
      <c r="G15" s="228">
        <f t="shared" si="1"/>
        <v>12</v>
      </c>
      <c r="H15" s="228">
        <f t="shared" si="2"/>
        <v>13.799999999999999</v>
      </c>
      <c r="I15" s="230"/>
      <c r="J15" s="230"/>
      <c r="K15" s="231"/>
      <c r="L15" s="230"/>
      <c r="M15" s="232"/>
    </row>
    <row r="16" spans="1:13" ht="15">
      <c r="A16" s="225" t="s">
        <v>16</v>
      </c>
      <c r="B16" s="226" t="s">
        <v>216</v>
      </c>
      <c r="C16" s="227">
        <v>30</v>
      </c>
      <c r="D16" s="227">
        <v>10</v>
      </c>
      <c r="E16" s="228">
        <f t="shared" si="0"/>
        <v>3</v>
      </c>
      <c r="F16" s="229">
        <v>8</v>
      </c>
      <c r="G16" s="228">
        <f t="shared" si="1"/>
        <v>24</v>
      </c>
      <c r="H16" s="228">
        <f t="shared" si="2"/>
        <v>27.599999999999998</v>
      </c>
      <c r="I16" s="230"/>
      <c r="J16" s="230"/>
      <c r="K16" s="231"/>
      <c r="L16" s="230"/>
      <c r="M16" s="232"/>
    </row>
    <row r="17" spans="1:13" ht="15.75" thickBot="1">
      <c r="A17" s="273" t="s">
        <v>16</v>
      </c>
      <c r="B17" s="262" t="s">
        <v>217</v>
      </c>
      <c r="C17" s="253">
        <v>30</v>
      </c>
      <c r="D17" s="253">
        <v>10</v>
      </c>
      <c r="E17" s="254">
        <f t="shared" si="0"/>
        <v>3</v>
      </c>
      <c r="F17" s="255">
        <v>8</v>
      </c>
      <c r="G17" s="254">
        <f t="shared" si="1"/>
        <v>24</v>
      </c>
      <c r="H17" s="254">
        <f t="shared" si="2"/>
        <v>27.599999999999998</v>
      </c>
      <c r="I17" s="256">
        <f>SUM(H9:H17)</f>
        <v>429.18000000000006</v>
      </c>
      <c r="J17" s="256"/>
      <c r="K17" s="257"/>
      <c r="L17" s="256"/>
      <c r="M17" s="258"/>
    </row>
    <row r="18" spans="1:13" ht="15">
      <c r="A18" s="166" t="s">
        <v>107</v>
      </c>
      <c r="B18" s="190" t="s">
        <v>106</v>
      </c>
      <c r="C18" s="168">
        <v>210</v>
      </c>
      <c r="D18" s="168">
        <v>25</v>
      </c>
      <c r="E18" s="169">
        <f t="shared" si="0"/>
        <v>8.4</v>
      </c>
      <c r="F18" s="170">
        <v>2</v>
      </c>
      <c r="G18" s="169">
        <f t="shared" si="1"/>
        <v>16.8</v>
      </c>
      <c r="H18" s="169">
        <f t="shared" si="2"/>
        <v>19.32</v>
      </c>
      <c r="I18" s="171"/>
      <c r="J18" s="171"/>
      <c r="K18" s="172"/>
      <c r="L18" s="171"/>
      <c r="M18" s="173"/>
    </row>
    <row r="19" spans="1:13" ht="15">
      <c r="A19" s="174" t="s">
        <v>107</v>
      </c>
      <c r="B19" s="175" t="s">
        <v>112</v>
      </c>
      <c r="C19" s="176">
        <v>250</v>
      </c>
      <c r="D19" s="176">
        <v>1</v>
      </c>
      <c r="E19" s="177">
        <f t="shared" si="0"/>
        <v>250</v>
      </c>
      <c r="F19" s="178">
        <v>0.25</v>
      </c>
      <c r="G19" s="177">
        <f t="shared" si="1"/>
        <v>62.5</v>
      </c>
      <c r="H19" s="177">
        <f t="shared" si="2"/>
        <v>71.875</v>
      </c>
      <c r="I19" s="179"/>
      <c r="J19" s="179"/>
      <c r="K19" s="180"/>
      <c r="L19" s="179"/>
      <c r="M19" s="181"/>
    </row>
    <row r="20" spans="1:13" ht="15">
      <c r="A20" s="174" t="s">
        <v>107</v>
      </c>
      <c r="B20" s="175" t="s">
        <v>131</v>
      </c>
      <c r="C20" s="176">
        <v>40</v>
      </c>
      <c r="D20" s="176">
        <v>10</v>
      </c>
      <c r="E20" s="177">
        <f t="shared" si="0"/>
        <v>4</v>
      </c>
      <c r="F20" s="178">
        <v>2</v>
      </c>
      <c r="G20" s="177">
        <f t="shared" si="1"/>
        <v>8</v>
      </c>
      <c r="H20" s="177">
        <f t="shared" si="2"/>
        <v>9.2</v>
      </c>
      <c r="I20" s="179"/>
      <c r="J20" s="179"/>
      <c r="K20" s="180"/>
      <c r="L20" s="179"/>
      <c r="M20" s="181"/>
    </row>
    <row r="21" spans="1:13" ht="15">
      <c r="A21" s="174" t="s">
        <v>107</v>
      </c>
      <c r="B21" s="175" t="s">
        <v>132</v>
      </c>
      <c r="C21" s="176">
        <v>40</v>
      </c>
      <c r="D21" s="176">
        <v>10</v>
      </c>
      <c r="E21" s="177">
        <f t="shared" si="0"/>
        <v>4</v>
      </c>
      <c r="F21" s="178">
        <v>2</v>
      </c>
      <c r="G21" s="177">
        <f t="shared" si="1"/>
        <v>8</v>
      </c>
      <c r="H21" s="177">
        <f t="shared" si="2"/>
        <v>9.2</v>
      </c>
      <c r="I21" s="179"/>
      <c r="J21" s="179"/>
      <c r="K21" s="180"/>
      <c r="L21" s="179"/>
      <c r="M21" s="181"/>
    </row>
    <row r="22" spans="1:13" ht="15">
      <c r="A22" s="174" t="s">
        <v>107</v>
      </c>
      <c r="B22" s="175" t="s">
        <v>134</v>
      </c>
      <c r="C22" s="176">
        <v>40</v>
      </c>
      <c r="D22" s="176">
        <v>10</v>
      </c>
      <c r="E22" s="177">
        <f t="shared" si="0"/>
        <v>4</v>
      </c>
      <c r="F22" s="178">
        <v>2</v>
      </c>
      <c r="G22" s="177">
        <f t="shared" si="1"/>
        <v>8</v>
      </c>
      <c r="H22" s="177">
        <f t="shared" si="2"/>
        <v>9.2</v>
      </c>
      <c r="I22" s="179"/>
      <c r="J22" s="179"/>
      <c r="K22" s="180"/>
      <c r="L22" s="179"/>
      <c r="M22" s="181"/>
    </row>
    <row r="23" spans="1:13" ht="15">
      <c r="A23" s="174" t="s">
        <v>107</v>
      </c>
      <c r="B23" s="175" t="s">
        <v>135</v>
      </c>
      <c r="C23" s="176">
        <v>50</v>
      </c>
      <c r="D23" s="176">
        <v>10</v>
      </c>
      <c r="E23" s="177">
        <f t="shared" si="0"/>
        <v>5</v>
      </c>
      <c r="F23" s="178">
        <v>2</v>
      </c>
      <c r="G23" s="177">
        <f t="shared" si="1"/>
        <v>10</v>
      </c>
      <c r="H23" s="177">
        <f t="shared" si="2"/>
        <v>11.5</v>
      </c>
      <c r="I23" s="179"/>
      <c r="J23" s="179"/>
      <c r="K23" s="180"/>
      <c r="L23" s="179"/>
      <c r="M23" s="181"/>
    </row>
    <row r="24" spans="1:13" ht="15">
      <c r="A24" s="174" t="s">
        <v>107</v>
      </c>
      <c r="B24" s="175" t="s">
        <v>139</v>
      </c>
      <c r="C24" s="176">
        <v>60</v>
      </c>
      <c r="D24" s="176">
        <v>10</v>
      </c>
      <c r="E24" s="177">
        <f t="shared" si="0"/>
        <v>6</v>
      </c>
      <c r="F24" s="178">
        <v>2</v>
      </c>
      <c r="G24" s="177">
        <f t="shared" si="1"/>
        <v>12</v>
      </c>
      <c r="H24" s="177">
        <f t="shared" si="2"/>
        <v>13.799999999999999</v>
      </c>
      <c r="I24" s="179"/>
      <c r="J24" s="179"/>
      <c r="K24" s="180"/>
      <c r="L24" s="179"/>
      <c r="M24" s="181"/>
    </row>
    <row r="25" spans="1:13" ht="15">
      <c r="A25" s="174" t="s">
        <v>107</v>
      </c>
      <c r="B25" s="175" t="s">
        <v>123</v>
      </c>
      <c r="C25" s="176">
        <v>60</v>
      </c>
      <c r="D25" s="176">
        <v>10</v>
      </c>
      <c r="E25" s="177">
        <f t="shared" si="0"/>
        <v>6</v>
      </c>
      <c r="F25" s="178">
        <v>4</v>
      </c>
      <c r="G25" s="177">
        <f t="shared" si="1"/>
        <v>24</v>
      </c>
      <c r="H25" s="177">
        <f t="shared" si="2"/>
        <v>27.599999999999998</v>
      </c>
      <c r="I25" s="179"/>
      <c r="J25" s="179"/>
      <c r="K25" s="180"/>
      <c r="L25" s="179"/>
      <c r="M25" s="181"/>
    </row>
    <row r="26" spans="1:13" ht="15">
      <c r="A26" s="174" t="s">
        <v>107</v>
      </c>
      <c r="B26" s="175" t="s">
        <v>142</v>
      </c>
      <c r="C26" s="176">
        <v>280</v>
      </c>
      <c r="D26" s="176">
        <v>25</v>
      </c>
      <c r="E26" s="177">
        <f t="shared" si="0"/>
        <v>11.2</v>
      </c>
      <c r="F26" s="178">
        <v>3</v>
      </c>
      <c r="G26" s="177">
        <f t="shared" si="1"/>
        <v>33.599999999999994</v>
      </c>
      <c r="H26" s="177">
        <f t="shared" si="2"/>
        <v>38.63999999999999</v>
      </c>
      <c r="I26" s="179"/>
      <c r="J26" s="179"/>
      <c r="K26" s="180"/>
      <c r="L26" s="179"/>
      <c r="M26" s="181"/>
    </row>
    <row r="27" spans="1:13" ht="15.75" thickBot="1">
      <c r="A27" s="182" t="s">
        <v>107</v>
      </c>
      <c r="B27" s="183" t="s">
        <v>143</v>
      </c>
      <c r="C27" s="184">
        <v>280</v>
      </c>
      <c r="D27" s="184">
        <v>25</v>
      </c>
      <c r="E27" s="185">
        <f t="shared" si="0"/>
        <v>11.2</v>
      </c>
      <c r="F27" s="186">
        <v>2</v>
      </c>
      <c r="G27" s="185">
        <f t="shared" si="1"/>
        <v>22.4</v>
      </c>
      <c r="H27" s="185">
        <f t="shared" si="2"/>
        <v>25.759999999999998</v>
      </c>
      <c r="I27" s="187">
        <f>SUM(H18:H27)</f>
        <v>236.095</v>
      </c>
      <c r="J27" s="187"/>
      <c r="K27" s="188"/>
      <c r="L27" s="187"/>
      <c r="M27" s="189"/>
    </row>
    <row r="28" spans="1:13" ht="15">
      <c r="A28" s="271" t="s">
        <v>126</v>
      </c>
      <c r="B28" s="242" t="s">
        <v>125</v>
      </c>
      <c r="C28" s="243">
        <v>40</v>
      </c>
      <c r="D28" s="243">
        <v>10</v>
      </c>
      <c r="E28" s="244">
        <f t="shared" si="0"/>
        <v>4</v>
      </c>
      <c r="F28" s="245">
        <v>2</v>
      </c>
      <c r="G28" s="244">
        <f t="shared" si="1"/>
        <v>8</v>
      </c>
      <c r="H28" s="244">
        <f t="shared" si="2"/>
        <v>9.2</v>
      </c>
      <c r="I28" s="246"/>
      <c r="J28" s="246"/>
      <c r="K28" s="247"/>
      <c r="L28" s="246"/>
      <c r="M28" s="248"/>
    </row>
    <row r="29" spans="1:13" ht="15">
      <c r="A29" s="272" t="s">
        <v>126</v>
      </c>
      <c r="B29" s="226" t="s">
        <v>127</v>
      </c>
      <c r="C29" s="227">
        <v>40</v>
      </c>
      <c r="D29" s="227">
        <v>10</v>
      </c>
      <c r="E29" s="228">
        <f t="shared" si="0"/>
        <v>4</v>
      </c>
      <c r="F29" s="229">
        <v>2</v>
      </c>
      <c r="G29" s="228">
        <f t="shared" si="1"/>
        <v>8</v>
      </c>
      <c r="H29" s="228">
        <f t="shared" si="2"/>
        <v>9.2</v>
      </c>
      <c r="I29" s="230"/>
      <c r="J29" s="230"/>
      <c r="K29" s="231"/>
      <c r="L29" s="230"/>
      <c r="M29" s="232"/>
    </row>
    <row r="30" spans="1:13" ht="15">
      <c r="A30" s="272" t="s">
        <v>126</v>
      </c>
      <c r="B30" s="226" t="s">
        <v>128</v>
      </c>
      <c r="C30" s="227">
        <v>40</v>
      </c>
      <c r="D30" s="227">
        <v>10</v>
      </c>
      <c r="E30" s="228">
        <f t="shared" si="0"/>
        <v>4</v>
      </c>
      <c r="F30" s="229">
        <v>2</v>
      </c>
      <c r="G30" s="228">
        <f t="shared" si="1"/>
        <v>8</v>
      </c>
      <c r="H30" s="228">
        <f t="shared" si="2"/>
        <v>9.2</v>
      </c>
      <c r="I30" s="230"/>
      <c r="J30" s="230"/>
      <c r="K30" s="231"/>
      <c r="L30" s="230"/>
      <c r="M30" s="232"/>
    </row>
    <row r="31" spans="1:13" ht="15">
      <c r="A31" s="272" t="s">
        <v>126</v>
      </c>
      <c r="B31" s="226" t="s">
        <v>129</v>
      </c>
      <c r="C31" s="227">
        <v>40</v>
      </c>
      <c r="D31" s="227">
        <v>10</v>
      </c>
      <c r="E31" s="228">
        <f t="shared" si="0"/>
        <v>4</v>
      </c>
      <c r="F31" s="229">
        <v>2</v>
      </c>
      <c r="G31" s="228">
        <f t="shared" si="1"/>
        <v>8</v>
      </c>
      <c r="H31" s="228">
        <f t="shared" si="2"/>
        <v>9.2</v>
      </c>
      <c r="I31" s="230"/>
      <c r="J31" s="230"/>
      <c r="K31" s="231"/>
      <c r="L31" s="230"/>
      <c r="M31" s="232"/>
    </row>
    <row r="32" spans="1:13" ht="15">
      <c r="A32" s="272" t="s">
        <v>126</v>
      </c>
      <c r="B32" s="226" t="s">
        <v>130</v>
      </c>
      <c r="C32" s="227">
        <v>40</v>
      </c>
      <c r="D32" s="227">
        <v>10</v>
      </c>
      <c r="E32" s="228">
        <f t="shared" si="0"/>
        <v>4</v>
      </c>
      <c r="F32" s="229">
        <v>4</v>
      </c>
      <c r="G32" s="228">
        <f t="shared" si="1"/>
        <v>16</v>
      </c>
      <c r="H32" s="228">
        <f t="shared" si="2"/>
        <v>18.4</v>
      </c>
      <c r="I32" s="230"/>
      <c r="J32" s="230"/>
      <c r="K32" s="231"/>
      <c r="L32" s="230"/>
      <c r="M32" s="232"/>
    </row>
    <row r="33" spans="1:13" ht="15">
      <c r="A33" s="272" t="s">
        <v>126</v>
      </c>
      <c r="B33" s="226" t="s">
        <v>140</v>
      </c>
      <c r="C33" s="227">
        <v>160</v>
      </c>
      <c r="D33" s="227">
        <v>100</v>
      </c>
      <c r="E33" s="228">
        <f t="shared" si="0"/>
        <v>1.6</v>
      </c>
      <c r="F33" s="229">
        <v>20</v>
      </c>
      <c r="G33" s="228">
        <f t="shared" si="1"/>
        <v>32</v>
      </c>
      <c r="H33" s="228">
        <f t="shared" si="2"/>
        <v>36.8</v>
      </c>
      <c r="I33" s="230"/>
      <c r="J33" s="230"/>
      <c r="K33" s="231"/>
      <c r="L33" s="230"/>
      <c r="M33" s="232"/>
    </row>
    <row r="34" spans="1:13" ht="15">
      <c r="A34" s="225" t="s">
        <v>126</v>
      </c>
      <c r="B34" s="226" t="s">
        <v>208</v>
      </c>
      <c r="C34" s="227">
        <v>150</v>
      </c>
      <c r="D34" s="227">
        <v>10</v>
      </c>
      <c r="E34" s="228">
        <f t="shared" si="0"/>
        <v>15</v>
      </c>
      <c r="F34" s="229">
        <v>1</v>
      </c>
      <c r="G34" s="228">
        <f t="shared" si="1"/>
        <v>15</v>
      </c>
      <c r="H34" s="228">
        <f t="shared" si="2"/>
        <v>17.25</v>
      </c>
      <c r="I34" s="230"/>
      <c r="J34" s="230"/>
      <c r="K34" s="231"/>
      <c r="L34" s="230"/>
      <c r="M34" s="232"/>
    </row>
    <row r="35" spans="1:13" ht="15">
      <c r="A35" s="225" t="s">
        <v>126</v>
      </c>
      <c r="B35" s="226" t="s">
        <v>211</v>
      </c>
      <c r="C35" s="227">
        <v>150</v>
      </c>
      <c r="D35" s="227">
        <v>10</v>
      </c>
      <c r="E35" s="228">
        <f t="shared" si="0"/>
        <v>15</v>
      </c>
      <c r="F35" s="229">
        <v>1</v>
      </c>
      <c r="G35" s="228">
        <f t="shared" si="1"/>
        <v>15</v>
      </c>
      <c r="H35" s="228">
        <f t="shared" si="2"/>
        <v>17.25</v>
      </c>
      <c r="I35" s="230"/>
      <c r="J35" s="230"/>
      <c r="K35" s="231"/>
      <c r="L35" s="230"/>
      <c r="M35" s="232"/>
    </row>
    <row r="36" spans="1:13" ht="15.75" thickBot="1">
      <c r="A36" s="273" t="s">
        <v>126</v>
      </c>
      <c r="B36" s="262" t="s">
        <v>213</v>
      </c>
      <c r="C36" s="253">
        <v>150</v>
      </c>
      <c r="D36" s="253">
        <v>10</v>
      </c>
      <c r="E36" s="254">
        <f t="shared" si="0"/>
        <v>15</v>
      </c>
      <c r="F36" s="255">
        <v>1</v>
      </c>
      <c r="G36" s="254">
        <f t="shared" si="1"/>
        <v>15</v>
      </c>
      <c r="H36" s="254">
        <f t="shared" si="2"/>
        <v>17.25</v>
      </c>
      <c r="I36" s="256">
        <f>SUM(H28:H36)</f>
        <v>143.75</v>
      </c>
      <c r="J36" s="256"/>
      <c r="K36" s="257"/>
      <c r="L36" s="256"/>
      <c r="M36" s="258"/>
    </row>
    <row r="37" spans="1:13" ht="15">
      <c r="A37" s="191" t="s">
        <v>191</v>
      </c>
      <c r="B37" s="167" t="s">
        <v>86</v>
      </c>
      <c r="C37" s="168">
        <v>36</v>
      </c>
      <c r="D37" s="168">
        <v>1</v>
      </c>
      <c r="E37" s="169">
        <f t="shared" si="0"/>
        <v>36</v>
      </c>
      <c r="F37" s="170">
        <v>0.5</v>
      </c>
      <c r="G37" s="169">
        <f t="shared" si="1"/>
        <v>18</v>
      </c>
      <c r="H37" s="169">
        <f t="shared" si="2"/>
        <v>20.7</v>
      </c>
      <c r="I37" s="171"/>
      <c r="J37" s="171"/>
      <c r="K37" s="172"/>
      <c r="L37" s="171"/>
      <c r="M37" s="173"/>
    </row>
    <row r="38" spans="1:13" ht="15">
      <c r="A38" s="192" t="s">
        <v>191</v>
      </c>
      <c r="B38" s="175" t="s">
        <v>88</v>
      </c>
      <c r="C38" s="176">
        <v>36</v>
      </c>
      <c r="D38" s="176">
        <v>1</v>
      </c>
      <c r="E38" s="177">
        <f t="shared" si="0"/>
        <v>36</v>
      </c>
      <c r="F38" s="178">
        <v>0.5</v>
      </c>
      <c r="G38" s="177">
        <f t="shared" si="1"/>
        <v>18</v>
      </c>
      <c r="H38" s="177">
        <f t="shared" si="2"/>
        <v>20.7</v>
      </c>
      <c r="I38" s="179"/>
      <c r="J38" s="179"/>
      <c r="K38" s="180"/>
      <c r="L38" s="179"/>
      <c r="M38" s="181"/>
    </row>
    <row r="39" spans="1:13" ht="15">
      <c r="A39" s="192" t="s">
        <v>191</v>
      </c>
      <c r="B39" s="175" t="s">
        <v>89</v>
      </c>
      <c r="C39" s="176">
        <v>36</v>
      </c>
      <c r="D39" s="176">
        <v>1</v>
      </c>
      <c r="E39" s="177">
        <f t="shared" si="0"/>
        <v>36</v>
      </c>
      <c r="F39" s="178">
        <v>0.5</v>
      </c>
      <c r="G39" s="177">
        <f t="shared" si="1"/>
        <v>18</v>
      </c>
      <c r="H39" s="177">
        <f t="shared" si="2"/>
        <v>20.7</v>
      </c>
      <c r="I39" s="179"/>
      <c r="J39" s="179"/>
      <c r="K39" s="180"/>
      <c r="L39" s="179"/>
      <c r="M39" s="181"/>
    </row>
    <row r="40" spans="1:13" ht="15">
      <c r="A40" s="192" t="s">
        <v>191</v>
      </c>
      <c r="B40" s="175" t="s">
        <v>90</v>
      </c>
      <c r="C40" s="176">
        <v>36</v>
      </c>
      <c r="D40" s="176">
        <v>1</v>
      </c>
      <c r="E40" s="177">
        <f t="shared" si="0"/>
        <v>36</v>
      </c>
      <c r="F40" s="178">
        <v>0.5</v>
      </c>
      <c r="G40" s="177">
        <f t="shared" si="1"/>
        <v>18</v>
      </c>
      <c r="H40" s="177">
        <f t="shared" si="2"/>
        <v>20.7</v>
      </c>
      <c r="I40" s="179"/>
      <c r="J40" s="179"/>
      <c r="K40" s="180"/>
      <c r="L40" s="179"/>
      <c r="M40" s="181"/>
    </row>
    <row r="41" spans="1:13" ht="15">
      <c r="A41" s="192" t="s">
        <v>191</v>
      </c>
      <c r="B41" s="175" t="s">
        <v>91</v>
      </c>
      <c r="C41" s="176">
        <v>36</v>
      </c>
      <c r="D41" s="176">
        <v>1</v>
      </c>
      <c r="E41" s="177">
        <f t="shared" si="0"/>
        <v>36</v>
      </c>
      <c r="F41" s="178">
        <v>0.5</v>
      </c>
      <c r="G41" s="177">
        <f t="shared" si="1"/>
        <v>18</v>
      </c>
      <c r="H41" s="177">
        <f t="shared" si="2"/>
        <v>20.7</v>
      </c>
      <c r="I41" s="179"/>
      <c r="J41" s="179"/>
      <c r="K41" s="180"/>
      <c r="L41" s="179"/>
      <c r="M41" s="181"/>
    </row>
    <row r="42" spans="1:13" ht="15">
      <c r="A42" s="192" t="s">
        <v>191</v>
      </c>
      <c r="B42" s="175" t="s">
        <v>92</v>
      </c>
      <c r="C42" s="176">
        <v>36</v>
      </c>
      <c r="D42" s="176">
        <v>1</v>
      </c>
      <c r="E42" s="177">
        <f t="shared" si="0"/>
        <v>36</v>
      </c>
      <c r="F42" s="178">
        <v>0.5</v>
      </c>
      <c r="G42" s="177">
        <f t="shared" si="1"/>
        <v>18</v>
      </c>
      <c r="H42" s="177">
        <f t="shared" si="2"/>
        <v>20.7</v>
      </c>
      <c r="I42" s="179"/>
      <c r="J42" s="179"/>
      <c r="K42" s="180"/>
      <c r="L42" s="179"/>
      <c r="M42" s="181"/>
    </row>
    <row r="43" spans="1:13" ht="15">
      <c r="A43" s="192" t="s">
        <v>191</v>
      </c>
      <c r="B43" s="175" t="s">
        <v>93</v>
      </c>
      <c r="C43" s="176">
        <v>36</v>
      </c>
      <c r="D43" s="176">
        <v>1</v>
      </c>
      <c r="E43" s="177">
        <f t="shared" si="0"/>
        <v>36</v>
      </c>
      <c r="F43" s="178">
        <v>0.5</v>
      </c>
      <c r="G43" s="177">
        <f t="shared" si="1"/>
        <v>18</v>
      </c>
      <c r="H43" s="177">
        <f t="shared" si="2"/>
        <v>20.7</v>
      </c>
      <c r="I43" s="179"/>
      <c r="J43" s="179"/>
      <c r="K43" s="180"/>
      <c r="L43" s="179"/>
      <c r="M43" s="181"/>
    </row>
    <row r="44" spans="1:13" ht="15">
      <c r="A44" s="192" t="s">
        <v>191</v>
      </c>
      <c r="B44" s="175" t="s">
        <v>94</v>
      </c>
      <c r="C44" s="176">
        <v>36</v>
      </c>
      <c r="D44" s="176">
        <v>1</v>
      </c>
      <c r="E44" s="177">
        <f t="shared" si="0"/>
        <v>36</v>
      </c>
      <c r="F44" s="178">
        <v>0.5</v>
      </c>
      <c r="G44" s="177">
        <f t="shared" si="1"/>
        <v>18</v>
      </c>
      <c r="H44" s="177">
        <f t="shared" si="2"/>
        <v>20.7</v>
      </c>
      <c r="I44" s="179"/>
      <c r="J44" s="179"/>
      <c r="K44" s="180"/>
      <c r="L44" s="179"/>
      <c r="M44" s="181"/>
    </row>
    <row r="45" spans="1:13" ht="15">
      <c r="A45" s="192" t="s">
        <v>191</v>
      </c>
      <c r="B45" s="175" t="s">
        <v>95</v>
      </c>
      <c r="C45" s="176">
        <v>36</v>
      </c>
      <c r="D45" s="176">
        <v>1</v>
      </c>
      <c r="E45" s="177">
        <f t="shared" si="0"/>
        <v>36</v>
      </c>
      <c r="F45" s="178">
        <v>0.5</v>
      </c>
      <c r="G45" s="177">
        <f t="shared" si="1"/>
        <v>18</v>
      </c>
      <c r="H45" s="177">
        <f t="shared" si="2"/>
        <v>20.7</v>
      </c>
      <c r="I45" s="179"/>
      <c r="J45" s="179"/>
      <c r="K45" s="180"/>
      <c r="L45" s="179"/>
      <c r="M45" s="181"/>
    </row>
    <row r="46" spans="1:13" ht="15">
      <c r="A46" s="192" t="s">
        <v>191</v>
      </c>
      <c r="B46" s="175" t="s">
        <v>101</v>
      </c>
      <c r="C46" s="176">
        <v>350</v>
      </c>
      <c r="D46" s="176">
        <v>10</v>
      </c>
      <c r="E46" s="177">
        <f t="shared" si="0"/>
        <v>35</v>
      </c>
      <c r="F46" s="178">
        <v>2</v>
      </c>
      <c r="G46" s="177">
        <f t="shared" si="1"/>
        <v>70</v>
      </c>
      <c r="H46" s="177">
        <f t="shared" si="2"/>
        <v>80.5</v>
      </c>
      <c r="I46" s="179"/>
      <c r="J46" s="179"/>
      <c r="K46" s="180"/>
      <c r="L46" s="179"/>
      <c r="M46" s="181"/>
    </row>
    <row r="47" spans="1:13" ht="15">
      <c r="A47" s="192" t="s">
        <v>191</v>
      </c>
      <c r="B47" s="175" t="s">
        <v>102</v>
      </c>
      <c r="C47" s="176">
        <v>49</v>
      </c>
      <c r="D47" s="176">
        <v>1</v>
      </c>
      <c r="E47" s="177">
        <f t="shared" si="0"/>
        <v>49</v>
      </c>
      <c r="F47" s="178">
        <v>1</v>
      </c>
      <c r="G47" s="177">
        <f t="shared" si="1"/>
        <v>49</v>
      </c>
      <c r="H47" s="177">
        <f t="shared" si="2"/>
        <v>56.349999999999994</v>
      </c>
      <c r="I47" s="179"/>
      <c r="J47" s="179"/>
      <c r="K47" s="180"/>
      <c r="L47" s="179"/>
      <c r="M47" s="181"/>
    </row>
    <row r="48" spans="1:13" ht="15">
      <c r="A48" s="192" t="s">
        <v>191</v>
      </c>
      <c r="B48" s="175" t="s">
        <v>189</v>
      </c>
      <c r="C48" s="176">
        <v>39</v>
      </c>
      <c r="D48" s="176">
        <v>20</v>
      </c>
      <c r="E48" s="177">
        <f t="shared" si="0"/>
        <v>1.95</v>
      </c>
      <c r="F48" s="178">
        <v>10</v>
      </c>
      <c r="G48" s="177">
        <f t="shared" si="1"/>
        <v>19.5</v>
      </c>
      <c r="H48" s="177">
        <f t="shared" si="2"/>
        <v>22.424999999999997</v>
      </c>
      <c r="I48" s="179"/>
      <c r="J48" s="179"/>
      <c r="K48" s="180"/>
      <c r="L48" s="179"/>
      <c r="M48" s="181"/>
    </row>
    <row r="49" spans="1:13" ht="15">
      <c r="A49" s="192" t="s">
        <v>191</v>
      </c>
      <c r="B49" s="175" t="s">
        <v>195</v>
      </c>
      <c r="C49" s="176">
        <v>150</v>
      </c>
      <c r="D49" s="176">
        <v>10</v>
      </c>
      <c r="E49" s="177">
        <f t="shared" si="0"/>
        <v>15</v>
      </c>
      <c r="F49" s="178">
        <v>5</v>
      </c>
      <c r="G49" s="177">
        <f t="shared" si="1"/>
        <v>75</v>
      </c>
      <c r="H49" s="177">
        <f t="shared" si="2"/>
        <v>86.25</v>
      </c>
      <c r="I49" s="179"/>
      <c r="J49" s="179"/>
      <c r="K49" s="180"/>
      <c r="L49" s="179"/>
      <c r="M49" s="181"/>
    </row>
    <row r="50" spans="1:13" ht="15">
      <c r="A50" s="192" t="s">
        <v>191</v>
      </c>
      <c r="B50" s="175" t="s">
        <v>196</v>
      </c>
      <c r="C50" s="176">
        <v>15</v>
      </c>
      <c r="D50" s="176">
        <v>1</v>
      </c>
      <c r="E50" s="177">
        <f t="shared" si="0"/>
        <v>15</v>
      </c>
      <c r="F50" s="178">
        <v>1</v>
      </c>
      <c r="G50" s="177">
        <f t="shared" si="1"/>
        <v>15</v>
      </c>
      <c r="H50" s="177">
        <f t="shared" si="2"/>
        <v>17.25</v>
      </c>
      <c r="I50" s="179"/>
      <c r="J50" s="179"/>
      <c r="K50" s="180"/>
      <c r="L50" s="179"/>
      <c r="M50" s="181"/>
    </row>
    <row r="51" spans="1:13" ht="15.75" thickBot="1">
      <c r="A51" s="193" t="s">
        <v>191</v>
      </c>
      <c r="B51" s="183" t="s">
        <v>197</v>
      </c>
      <c r="C51" s="184">
        <v>100</v>
      </c>
      <c r="D51" s="184">
        <v>10</v>
      </c>
      <c r="E51" s="185">
        <f t="shared" si="0"/>
        <v>10</v>
      </c>
      <c r="F51" s="186">
        <v>1</v>
      </c>
      <c r="G51" s="185">
        <f t="shared" si="1"/>
        <v>10</v>
      </c>
      <c r="H51" s="185">
        <f t="shared" si="2"/>
        <v>11.5</v>
      </c>
      <c r="I51" s="187">
        <f>SUM(H37:H51)</f>
        <v>460.575</v>
      </c>
      <c r="J51" s="187"/>
      <c r="K51" s="188"/>
      <c r="L51" s="187"/>
      <c r="M51" s="189"/>
    </row>
    <row r="52" spans="1:13" ht="15">
      <c r="A52" s="269" t="s">
        <v>77</v>
      </c>
      <c r="B52" s="218" t="s">
        <v>125</v>
      </c>
      <c r="C52" s="219">
        <v>40</v>
      </c>
      <c r="D52" s="219">
        <v>10</v>
      </c>
      <c r="E52" s="220">
        <f t="shared" si="0"/>
        <v>4</v>
      </c>
      <c r="F52" s="221">
        <v>2</v>
      </c>
      <c r="G52" s="220">
        <f t="shared" si="1"/>
        <v>8</v>
      </c>
      <c r="H52" s="220">
        <f>G52*1.01</f>
        <v>8.08</v>
      </c>
      <c r="I52" s="222"/>
      <c r="J52" s="222"/>
      <c r="K52" s="223"/>
      <c r="L52" s="222"/>
      <c r="M52" s="224"/>
    </row>
    <row r="53" spans="1:13" ht="15">
      <c r="A53" s="225" t="s">
        <v>77</v>
      </c>
      <c r="B53" s="226" t="s">
        <v>186</v>
      </c>
      <c r="C53" s="227">
        <v>199</v>
      </c>
      <c r="D53" s="227">
        <v>10</v>
      </c>
      <c r="E53" s="228">
        <f t="shared" si="0"/>
        <v>19.9</v>
      </c>
      <c r="F53" s="229">
        <v>10</v>
      </c>
      <c r="G53" s="228">
        <f t="shared" si="1"/>
        <v>199</v>
      </c>
      <c r="H53" s="244">
        <f aca="true" t="shared" si="3" ref="H53:H79">G53*1.01</f>
        <v>200.99</v>
      </c>
      <c r="I53" s="230"/>
      <c r="J53" s="230"/>
      <c r="K53" s="231"/>
      <c r="L53" s="230"/>
      <c r="M53" s="232"/>
    </row>
    <row r="54" spans="1:13" ht="15">
      <c r="A54" s="225" t="s">
        <v>77</v>
      </c>
      <c r="B54" s="226" t="s">
        <v>187</v>
      </c>
      <c r="C54" s="227">
        <v>199</v>
      </c>
      <c r="D54" s="227">
        <v>10</v>
      </c>
      <c r="E54" s="228">
        <f t="shared" si="0"/>
        <v>19.9</v>
      </c>
      <c r="F54" s="229">
        <v>10</v>
      </c>
      <c r="G54" s="228">
        <f t="shared" si="1"/>
        <v>199</v>
      </c>
      <c r="H54" s="244">
        <f t="shared" si="3"/>
        <v>200.99</v>
      </c>
      <c r="I54" s="230"/>
      <c r="J54" s="230"/>
      <c r="K54" s="231"/>
      <c r="L54" s="230"/>
      <c r="M54" s="232"/>
    </row>
    <row r="55" spans="1:13" ht="15">
      <c r="A55" s="225" t="s">
        <v>77</v>
      </c>
      <c r="B55" s="226" t="s">
        <v>102</v>
      </c>
      <c r="C55" s="227">
        <v>49</v>
      </c>
      <c r="D55" s="227">
        <v>1</v>
      </c>
      <c r="E55" s="228">
        <f t="shared" si="0"/>
        <v>49</v>
      </c>
      <c r="F55" s="229">
        <v>1</v>
      </c>
      <c r="G55" s="228">
        <f t="shared" si="1"/>
        <v>49</v>
      </c>
      <c r="H55" s="244">
        <f t="shared" si="3"/>
        <v>49.49</v>
      </c>
      <c r="I55" s="230"/>
      <c r="J55" s="230"/>
      <c r="K55" s="231"/>
      <c r="L55" s="230"/>
      <c r="M55" s="232"/>
    </row>
    <row r="56" spans="1:13" ht="15">
      <c r="A56" s="225" t="s">
        <v>77</v>
      </c>
      <c r="B56" s="226" t="s">
        <v>188</v>
      </c>
      <c r="C56" s="227">
        <v>99</v>
      </c>
      <c r="D56" s="227">
        <v>1</v>
      </c>
      <c r="E56" s="228">
        <f t="shared" si="0"/>
        <v>99</v>
      </c>
      <c r="F56" s="229">
        <v>1</v>
      </c>
      <c r="G56" s="228">
        <f t="shared" si="1"/>
        <v>99</v>
      </c>
      <c r="H56" s="244">
        <f t="shared" si="3"/>
        <v>99.99</v>
      </c>
      <c r="I56" s="230"/>
      <c r="J56" s="230"/>
      <c r="K56" s="231"/>
      <c r="L56" s="230"/>
      <c r="M56" s="232"/>
    </row>
    <row r="57" spans="1:13" ht="15">
      <c r="A57" s="225" t="s">
        <v>77</v>
      </c>
      <c r="B57" s="226" t="s">
        <v>192</v>
      </c>
      <c r="C57" s="227">
        <v>116</v>
      </c>
      <c r="D57" s="227">
        <v>1</v>
      </c>
      <c r="E57" s="228">
        <f t="shared" si="0"/>
        <v>116</v>
      </c>
      <c r="F57" s="229">
        <v>2</v>
      </c>
      <c r="G57" s="228">
        <f t="shared" si="1"/>
        <v>232</v>
      </c>
      <c r="H57" s="244">
        <f t="shared" si="3"/>
        <v>234.32</v>
      </c>
      <c r="I57" s="230"/>
      <c r="J57" s="230"/>
      <c r="K57" s="231"/>
      <c r="L57" s="230"/>
      <c r="M57" s="232"/>
    </row>
    <row r="58" spans="1:13" ht="15">
      <c r="A58" s="225" t="s">
        <v>77</v>
      </c>
      <c r="B58" s="226" t="s">
        <v>193</v>
      </c>
      <c r="C58" s="227">
        <v>116</v>
      </c>
      <c r="D58" s="227">
        <v>1</v>
      </c>
      <c r="E58" s="228">
        <f t="shared" si="0"/>
        <v>116</v>
      </c>
      <c r="F58" s="229">
        <v>2</v>
      </c>
      <c r="G58" s="228">
        <f t="shared" si="1"/>
        <v>232</v>
      </c>
      <c r="H58" s="244">
        <f t="shared" si="3"/>
        <v>234.32</v>
      </c>
      <c r="I58" s="230"/>
      <c r="J58" s="230"/>
      <c r="K58" s="231"/>
      <c r="L58" s="230"/>
      <c r="M58" s="232"/>
    </row>
    <row r="59" spans="1:13" ht="15">
      <c r="A59" s="225" t="s">
        <v>77</v>
      </c>
      <c r="B59" s="226" t="s">
        <v>194</v>
      </c>
      <c r="C59" s="227">
        <v>35</v>
      </c>
      <c r="D59" s="227">
        <v>1</v>
      </c>
      <c r="E59" s="228">
        <f t="shared" si="0"/>
        <v>35</v>
      </c>
      <c r="F59" s="229">
        <v>1</v>
      </c>
      <c r="G59" s="228">
        <f t="shared" si="1"/>
        <v>35</v>
      </c>
      <c r="H59" s="244">
        <f t="shared" si="3"/>
        <v>35.35</v>
      </c>
      <c r="I59" s="230"/>
      <c r="J59" s="230"/>
      <c r="K59" s="231"/>
      <c r="L59" s="230"/>
      <c r="M59" s="232"/>
    </row>
    <row r="60" spans="1:13" ht="15">
      <c r="A60" s="225" t="s">
        <v>77</v>
      </c>
      <c r="B60" s="226" t="s">
        <v>171</v>
      </c>
      <c r="C60" s="227">
        <v>55</v>
      </c>
      <c r="D60" s="227">
        <v>1</v>
      </c>
      <c r="E60" s="228">
        <f t="shared" si="0"/>
        <v>55</v>
      </c>
      <c r="F60" s="229">
        <v>1</v>
      </c>
      <c r="G60" s="228">
        <f t="shared" si="1"/>
        <v>55</v>
      </c>
      <c r="H60" s="244">
        <f t="shared" si="3"/>
        <v>55.55</v>
      </c>
      <c r="I60" s="230"/>
      <c r="J60" s="230"/>
      <c r="K60" s="231"/>
      <c r="L60" s="230"/>
      <c r="M60" s="232"/>
    </row>
    <row r="61" spans="1:13" ht="15">
      <c r="A61" s="225" t="s">
        <v>77</v>
      </c>
      <c r="B61" s="226" t="s">
        <v>101</v>
      </c>
      <c r="C61" s="227">
        <v>350</v>
      </c>
      <c r="D61" s="227">
        <v>10</v>
      </c>
      <c r="E61" s="228">
        <f t="shared" si="0"/>
        <v>35</v>
      </c>
      <c r="F61" s="229">
        <v>10</v>
      </c>
      <c r="G61" s="228">
        <f t="shared" si="1"/>
        <v>350</v>
      </c>
      <c r="H61" s="244">
        <f t="shared" si="3"/>
        <v>353.5</v>
      </c>
      <c r="I61" s="230"/>
      <c r="J61" s="230"/>
      <c r="K61" s="231"/>
      <c r="L61" s="230"/>
      <c r="M61" s="232"/>
    </row>
    <row r="62" spans="1:13" ht="15">
      <c r="A62" s="225" t="s">
        <v>77</v>
      </c>
      <c r="B62" s="226" t="s">
        <v>201</v>
      </c>
      <c r="C62" s="227">
        <v>30</v>
      </c>
      <c r="D62" s="227">
        <v>1</v>
      </c>
      <c r="E62" s="228">
        <f t="shared" si="0"/>
        <v>30</v>
      </c>
      <c r="F62" s="229">
        <v>1</v>
      </c>
      <c r="G62" s="228">
        <f t="shared" si="1"/>
        <v>30</v>
      </c>
      <c r="H62" s="244">
        <f t="shared" si="3"/>
        <v>30.3</v>
      </c>
      <c r="I62" s="230"/>
      <c r="J62" s="230"/>
      <c r="K62" s="231"/>
      <c r="L62" s="230"/>
      <c r="M62" s="232"/>
    </row>
    <row r="63" spans="1:13" ht="15">
      <c r="A63" s="225" t="s">
        <v>77</v>
      </c>
      <c r="B63" s="250" t="s">
        <v>156</v>
      </c>
      <c r="C63" s="227">
        <v>55</v>
      </c>
      <c r="D63" s="227">
        <v>1</v>
      </c>
      <c r="E63" s="228">
        <f t="shared" si="0"/>
        <v>55</v>
      </c>
      <c r="F63" s="229">
        <v>1</v>
      </c>
      <c r="G63" s="228">
        <f t="shared" si="1"/>
        <v>55</v>
      </c>
      <c r="H63" s="244">
        <f t="shared" si="3"/>
        <v>55.55</v>
      </c>
      <c r="I63" s="230"/>
      <c r="J63" s="230"/>
      <c r="K63" s="231"/>
      <c r="L63" s="230"/>
      <c r="M63" s="232"/>
    </row>
    <row r="64" spans="1:13" ht="15">
      <c r="A64" s="225" t="s">
        <v>77</v>
      </c>
      <c r="B64" s="226" t="s">
        <v>202</v>
      </c>
      <c r="C64" s="227">
        <v>70</v>
      </c>
      <c r="D64" s="227">
        <v>1</v>
      </c>
      <c r="E64" s="228">
        <f t="shared" si="0"/>
        <v>70</v>
      </c>
      <c r="F64" s="229">
        <v>0.5</v>
      </c>
      <c r="G64" s="228">
        <f t="shared" si="1"/>
        <v>35</v>
      </c>
      <c r="H64" s="244">
        <f t="shared" si="3"/>
        <v>35.35</v>
      </c>
      <c r="I64" s="230"/>
      <c r="J64" s="230"/>
      <c r="K64" s="231"/>
      <c r="L64" s="230"/>
      <c r="M64" s="232"/>
    </row>
    <row r="65" spans="1:13" ht="15">
      <c r="A65" s="225" t="s">
        <v>77</v>
      </c>
      <c r="B65" s="226" t="s">
        <v>203</v>
      </c>
      <c r="C65" s="227">
        <v>70</v>
      </c>
      <c r="D65" s="227">
        <v>1</v>
      </c>
      <c r="E65" s="228">
        <f t="shared" si="0"/>
        <v>70</v>
      </c>
      <c r="F65" s="229">
        <v>0.5</v>
      </c>
      <c r="G65" s="228">
        <f t="shared" si="1"/>
        <v>35</v>
      </c>
      <c r="H65" s="244">
        <f t="shared" si="3"/>
        <v>35.35</v>
      </c>
      <c r="I65" s="230"/>
      <c r="J65" s="230"/>
      <c r="K65" s="231"/>
      <c r="L65" s="230"/>
      <c r="M65" s="232"/>
    </row>
    <row r="66" spans="1:13" ht="15">
      <c r="A66" s="225" t="s">
        <v>77</v>
      </c>
      <c r="B66" s="250" t="s">
        <v>146</v>
      </c>
      <c r="C66" s="227">
        <v>150</v>
      </c>
      <c r="D66" s="227">
        <v>1</v>
      </c>
      <c r="E66" s="228">
        <f t="shared" si="0"/>
        <v>150</v>
      </c>
      <c r="F66" s="229">
        <v>1</v>
      </c>
      <c r="G66" s="228">
        <f t="shared" si="1"/>
        <v>150</v>
      </c>
      <c r="H66" s="244">
        <f t="shared" si="3"/>
        <v>151.5</v>
      </c>
      <c r="I66" s="230"/>
      <c r="J66" s="230"/>
      <c r="K66" s="231"/>
      <c r="L66" s="230"/>
      <c r="M66" s="232"/>
    </row>
    <row r="67" spans="1:13" ht="15">
      <c r="A67" s="225" t="s">
        <v>77</v>
      </c>
      <c r="B67" s="226" t="s">
        <v>99</v>
      </c>
      <c r="C67" s="227">
        <v>199</v>
      </c>
      <c r="D67" s="227">
        <v>10</v>
      </c>
      <c r="E67" s="228">
        <f t="shared" si="0"/>
        <v>19.9</v>
      </c>
      <c r="F67" s="229">
        <v>10</v>
      </c>
      <c r="G67" s="228">
        <f t="shared" si="1"/>
        <v>199</v>
      </c>
      <c r="H67" s="244">
        <f t="shared" si="3"/>
        <v>200.99</v>
      </c>
      <c r="I67" s="230"/>
      <c r="J67" s="230"/>
      <c r="K67" s="231"/>
      <c r="L67" s="230"/>
      <c r="M67" s="232"/>
    </row>
    <row r="68" spans="1:13" ht="15">
      <c r="A68" s="225" t="s">
        <v>77</v>
      </c>
      <c r="B68" s="226" t="s">
        <v>206</v>
      </c>
      <c r="C68" s="227">
        <v>150</v>
      </c>
      <c r="D68" s="227">
        <v>10</v>
      </c>
      <c r="E68" s="228">
        <f aca="true" t="shared" si="4" ref="E68:E131">C68/D68</f>
        <v>15</v>
      </c>
      <c r="F68" s="229">
        <v>10</v>
      </c>
      <c r="G68" s="228">
        <f aca="true" t="shared" si="5" ref="G68:G131">E68*F68</f>
        <v>150</v>
      </c>
      <c r="H68" s="244">
        <f t="shared" si="3"/>
        <v>151.5</v>
      </c>
      <c r="I68" s="230"/>
      <c r="J68" s="230"/>
      <c r="K68" s="231"/>
      <c r="L68" s="230"/>
      <c r="M68" s="232"/>
    </row>
    <row r="69" spans="1:13" ht="15">
      <c r="A69" s="225" t="s">
        <v>77</v>
      </c>
      <c r="B69" s="226" t="s">
        <v>207</v>
      </c>
      <c r="C69" s="227">
        <v>150</v>
      </c>
      <c r="D69" s="227">
        <v>10</v>
      </c>
      <c r="E69" s="228">
        <f t="shared" si="4"/>
        <v>15</v>
      </c>
      <c r="F69" s="229">
        <v>10</v>
      </c>
      <c r="G69" s="228">
        <f t="shared" si="5"/>
        <v>150</v>
      </c>
      <c r="H69" s="244">
        <f t="shared" si="3"/>
        <v>151.5</v>
      </c>
      <c r="I69" s="230"/>
      <c r="J69" s="230"/>
      <c r="K69" s="231"/>
      <c r="L69" s="230"/>
      <c r="M69" s="232"/>
    </row>
    <row r="70" spans="1:13" ht="15">
      <c r="A70" s="225" t="s">
        <v>77</v>
      </c>
      <c r="B70" s="226" t="s">
        <v>208</v>
      </c>
      <c r="C70" s="227">
        <v>150</v>
      </c>
      <c r="D70" s="227">
        <v>10</v>
      </c>
      <c r="E70" s="228">
        <f t="shared" si="4"/>
        <v>15</v>
      </c>
      <c r="F70" s="229">
        <v>10</v>
      </c>
      <c r="G70" s="228">
        <f t="shared" si="5"/>
        <v>150</v>
      </c>
      <c r="H70" s="244">
        <f t="shared" si="3"/>
        <v>151.5</v>
      </c>
      <c r="I70" s="230"/>
      <c r="J70" s="230"/>
      <c r="K70" s="231"/>
      <c r="L70" s="230"/>
      <c r="M70" s="232"/>
    </row>
    <row r="71" spans="1:13" ht="15">
      <c r="A71" s="225" t="s">
        <v>77</v>
      </c>
      <c r="B71" s="226" t="s">
        <v>209</v>
      </c>
      <c r="C71" s="227">
        <v>150</v>
      </c>
      <c r="D71" s="227">
        <v>10</v>
      </c>
      <c r="E71" s="228">
        <f t="shared" si="4"/>
        <v>15</v>
      </c>
      <c r="F71" s="229">
        <v>10</v>
      </c>
      <c r="G71" s="228">
        <f t="shared" si="5"/>
        <v>150</v>
      </c>
      <c r="H71" s="244">
        <f t="shared" si="3"/>
        <v>151.5</v>
      </c>
      <c r="I71" s="230"/>
      <c r="J71" s="230"/>
      <c r="K71" s="231"/>
      <c r="L71" s="230"/>
      <c r="M71" s="232"/>
    </row>
    <row r="72" spans="1:13" ht="15">
      <c r="A72" s="225" t="s">
        <v>77</v>
      </c>
      <c r="B72" s="226" t="s">
        <v>210</v>
      </c>
      <c r="C72" s="227">
        <v>150</v>
      </c>
      <c r="D72" s="227">
        <v>10</v>
      </c>
      <c r="E72" s="228">
        <f t="shared" si="4"/>
        <v>15</v>
      </c>
      <c r="F72" s="229">
        <v>10</v>
      </c>
      <c r="G72" s="228">
        <f t="shared" si="5"/>
        <v>150</v>
      </c>
      <c r="H72" s="244">
        <f t="shared" si="3"/>
        <v>151.5</v>
      </c>
      <c r="I72" s="230"/>
      <c r="J72" s="230"/>
      <c r="K72" s="231"/>
      <c r="L72" s="230"/>
      <c r="M72" s="232"/>
    </row>
    <row r="73" spans="1:13" ht="15">
      <c r="A73" s="225" t="s">
        <v>77</v>
      </c>
      <c r="B73" s="226" t="s">
        <v>211</v>
      </c>
      <c r="C73" s="227">
        <v>150</v>
      </c>
      <c r="D73" s="227">
        <v>10</v>
      </c>
      <c r="E73" s="228">
        <f t="shared" si="4"/>
        <v>15</v>
      </c>
      <c r="F73" s="229">
        <v>10</v>
      </c>
      <c r="G73" s="228">
        <f t="shared" si="5"/>
        <v>150</v>
      </c>
      <c r="H73" s="244">
        <f t="shared" si="3"/>
        <v>151.5</v>
      </c>
      <c r="I73" s="230"/>
      <c r="J73" s="230"/>
      <c r="K73" s="231"/>
      <c r="L73" s="230"/>
      <c r="M73" s="232"/>
    </row>
    <row r="74" spans="1:13" ht="15">
      <c r="A74" s="225" t="s">
        <v>77</v>
      </c>
      <c r="B74" s="226" t="s">
        <v>208</v>
      </c>
      <c r="C74" s="227">
        <v>150</v>
      </c>
      <c r="D74" s="227">
        <v>10</v>
      </c>
      <c r="E74" s="228">
        <f t="shared" si="4"/>
        <v>15</v>
      </c>
      <c r="F74" s="229">
        <v>3</v>
      </c>
      <c r="G74" s="228">
        <f t="shared" si="5"/>
        <v>45</v>
      </c>
      <c r="H74" s="244">
        <f t="shared" si="3"/>
        <v>45.45</v>
      </c>
      <c r="I74" s="230"/>
      <c r="J74" s="230"/>
      <c r="K74" s="231"/>
      <c r="L74" s="230"/>
      <c r="M74" s="232"/>
    </row>
    <row r="75" spans="1:13" ht="15">
      <c r="A75" s="225" t="s">
        <v>77</v>
      </c>
      <c r="B75" s="226" t="s">
        <v>207</v>
      </c>
      <c r="C75" s="227">
        <v>150</v>
      </c>
      <c r="D75" s="227">
        <v>10</v>
      </c>
      <c r="E75" s="228">
        <f t="shared" si="4"/>
        <v>15</v>
      </c>
      <c r="F75" s="229">
        <v>3</v>
      </c>
      <c r="G75" s="228">
        <f t="shared" si="5"/>
        <v>45</v>
      </c>
      <c r="H75" s="244">
        <f t="shared" si="3"/>
        <v>45.45</v>
      </c>
      <c r="I75" s="230"/>
      <c r="J75" s="230"/>
      <c r="K75" s="231"/>
      <c r="L75" s="230"/>
      <c r="M75" s="232"/>
    </row>
    <row r="76" spans="1:13" ht="15">
      <c r="A76" s="225" t="s">
        <v>77</v>
      </c>
      <c r="B76" s="226" t="s">
        <v>211</v>
      </c>
      <c r="C76" s="227">
        <v>150</v>
      </c>
      <c r="D76" s="227">
        <v>10</v>
      </c>
      <c r="E76" s="228">
        <f t="shared" si="4"/>
        <v>15</v>
      </c>
      <c r="F76" s="229">
        <v>3</v>
      </c>
      <c r="G76" s="228">
        <f t="shared" si="5"/>
        <v>45</v>
      </c>
      <c r="H76" s="244">
        <f t="shared" si="3"/>
        <v>45.45</v>
      </c>
      <c r="I76" s="230"/>
      <c r="J76" s="230"/>
      <c r="K76" s="231"/>
      <c r="L76" s="230"/>
      <c r="M76" s="232"/>
    </row>
    <row r="77" spans="1:13" ht="15">
      <c r="A77" s="225" t="s">
        <v>77</v>
      </c>
      <c r="B77" s="226" t="s">
        <v>212</v>
      </c>
      <c r="C77" s="227">
        <v>150</v>
      </c>
      <c r="D77" s="227">
        <v>10</v>
      </c>
      <c r="E77" s="228">
        <f t="shared" si="4"/>
        <v>15</v>
      </c>
      <c r="F77" s="229">
        <v>3</v>
      </c>
      <c r="G77" s="228">
        <f t="shared" si="5"/>
        <v>45</v>
      </c>
      <c r="H77" s="244">
        <f t="shared" si="3"/>
        <v>45.45</v>
      </c>
      <c r="I77" s="230"/>
      <c r="J77" s="230"/>
      <c r="K77" s="231"/>
      <c r="L77" s="230"/>
      <c r="M77" s="232"/>
    </row>
    <row r="78" spans="1:13" ht="15">
      <c r="A78" s="225" t="s">
        <v>77</v>
      </c>
      <c r="B78" s="226" t="s">
        <v>213</v>
      </c>
      <c r="C78" s="227">
        <v>150</v>
      </c>
      <c r="D78" s="227">
        <v>10</v>
      </c>
      <c r="E78" s="228">
        <f t="shared" si="4"/>
        <v>15</v>
      </c>
      <c r="F78" s="229">
        <v>3</v>
      </c>
      <c r="G78" s="228">
        <f t="shared" si="5"/>
        <v>45</v>
      </c>
      <c r="H78" s="244">
        <f t="shared" si="3"/>
        <v>45.45</v>
      </c>
      <c r="I78" s="230"/>
      <c r="J78" s="230"/>
      <c r="K78" s="231"/>
      <c r="L78" s="230"/>
      <c r="M78" s="232"/>
    </row>
    <row r="79" spans="1:13" ht="15.75" thickBot="1">
      <c r="A79" s="233" t="s">
        <v>77</v>
      </c>
      <c r="B79" s="266" t="s">
        <v>209</v>
      </c>
      <c r="C79" s="235">
        <v>150</v>
      </c>
      <c r="D79" s="235">
        <v>10</v>
      </c>
      <c r="E79" s="236">
        <f t="shared" si="4"/>
        <v>15</v>
      </c>
      <c r="F79" s="237">
        <v>3</v>
      </c>
      <c r="G79" s="236">
        <f t="shared" si="5"/>
        <v>45</v>
      </c>
      <c r="H79" s="270">
        <f t="shared" si="3"/>
        <v>45.45</v>
      </c>
      <c r="I79" s="238">
        <f>SUM(H52:H79)</f>
        <v>3163.319999999999</v>
      </c>
      <c r="J79" s="238"/>
      <c r="K79" s="239"/>
      <c r="L79" s="238"/>
      <c r="M79" s="240"/>
    </row>
    <row r="80" spans="1:13" ht="15">
      <c r="A80" s="194" t="s">
        <v>155</v>
      </c>
      <c r="B80" s="195" t="s">
        <v>140</v>
      </c>
      <c r="C80" s="196">
        <v>160</v>
      </c>
      <c r="D80" s="196">
        <v>100</v>
      </c>
      <c r="E80" s="197">
        <f t="shared" si="4"/>
        <v>1.6</v>
      </c>
      <c r="F80" s="198">
        <v>20</v>
      </c>
      <c r="G80" s="197">
        <f t="shared" si="5"/>
        <v>32</v>
      </c>
      <c r="H80" s="197">
        <f aca="true" t="shared" si="6" ref="H80:H111">G80*1.15</f>
        <v>36.8</v>
      </c>
      <c r="I80" s="199"/>
      <c r="J80" s="199"/>
      <c r="K80" s="200"/>
      <c r="L80" s="199"/>
      <c r="M80" s="201"/>
    </row>
    <row r="81" spans="1:13" ht="15">
      <c r="A81" s="174" t="s">
        <v>155</v>
      </c>
      <c r="B81" s="202" t="s">
        <v>154</v>
      </c>
      <c r="C81" s="176">
        <v>180</v>
      </c>
      <c r="D81" s="176">
        <v>1</v>
      </c>
      <c r="E81" s="177">
        <f t="shared" si="4"/>
        <v>180</v>
      </c>
      <c r="F81" s="178">
        <v>1</v>
      </c>
      <c r="G81" s="177">
        <f t="shared" si="5"/>
        <v>180</v>
      </c>
      <c r="H81" s="177">
        <f t="shared" si="6"/>
        <v>206.99999999999997</v>
      </c>
      <c r="I81" s="179"/>
      <c r="J81" s="179"/>
      <c r="K81" s="180"/>
      <c r="L81" s="179"/>
      <c r="M81" s="181"/>
    </row>
    <row r="82" spans="1:13" ht="15">
      <c r="A82" s="174" t="s">
        <v>155</v>
      </c>
      <c r="B82" s="202" t="s">
        <v>156</v>
      </c>
      <c r="C82" s="176">
        <v>55</v>
      </c>
      <c r="D82" s="176">
        <v>1</v>
      </c>
      <c r="E82" s="177">
        <f t="shared" si="4"/>
        <v>55</v>
      </c>
      <c r="F82" s="178">
        <v>1</v>
      </c>
      <c r="G82" s="177">
        <f t="shared" si="5"/>
        <v>55</v>
      </c>
      <c r="H82" s="177">
        <f t="shared" si="6"/>
        <v>63.24999999999999</v>
      </c>
      <c r="I82" s="179"/>
      <c r="J82" s="179"/>
      <c r="K82" s="180"/>
      <c r="L82" s="179"/>
      <c r="M82" s="181"/>
    </row>
    <row r="83" spans="1:13" ht="15.75" thickBot="1">
      <c r="A83" s="203" t="s">
        <v>155</v>
      </c>
      <c r="B83" s="204" t="s">
        <v>157</v>
      </c>
      <c r="C83" s="205">
        <v>55</v>
      </c>
      <c r="D83" s="205">
        <v>1</v>
      </c>
      <c r="E83" s="206">
        <f t="shared" si="4"/>
        <v>55</v>
      </c>
      <c r="F83" s="207">
        <v>1</v>
      </c>
      <c r="G83" s="206">
        <f t="shared" si="5"/>
        <v>55</v>
      </c>
      <c r="H83" s="206">
        <f t="shared" si="6"/>
        <v>63.24999999999999</v>
      </c>
      <c r="I83" s="208">
        <f>SUM(H80:H83)</f>
        <v>370.29999999999995</v>
      </c>
      <c r="J83" s="208"/>
      <c r="K83" s="209"/>
      <c r="L83" s="208"/>
      <c r="M83" s="210"/>
    </row>
    <row r="84" spans="1:13" ht="15">
      <c r="A84" s="264" t="s">
        <v>190</v>
      </c>
      <c r="B84" s="218" t="s">
        <v>189</v>
      </c>
      <c r="C84" s="219">
        <v>39</v>
      </c>
      <c r="D84" s="219">
        <v>20</v>
      </c>
      <c r="E84" s="220">
        <f t="shared" si="4"/>
        <v>1.95</v>
      </c>
      <c r="F84" s="221">
        <v>10</v>
      </c>
      <c r="G84" s="220">
        <f t="shared" si="5"/>
        <v>19.5</v>
      </c>
      <c r="H84" s="220">
        <f t="shared" si="6"/>
        <v>22.424999999999997</v>
      </c>
      <c r="I84" s="222"/>
      <c r="J84" s="222"/>
      <c r="K84" s="223"/>
      <c r="L84" s="222"/>
      <c r="M84" s="224"/>
    </row>
    <row r="85" spans="1:13" ht="15">
      <c r="A85" s="249" t="s">
        <v>190</v>
      </c>
      <c r="B85" s="226" t="s">
        <v>197</v>
      </c>
      <c r="C85" s="227">
        <v>100</v>
      </c>
      <c r="D85" s="227">
        <v>10</v>
      </c>
      <c r="E85" s="228">
        <f t="shared" si="4"/>
        <v>10</v>
      </c>
      <c r="F85" s="229">
        <v>2</v>
      </c>
      <c r="G85" s="228">
        <f t="shared" si="5"/>
        <v>20</v>
      </c>
      <c r="H85" s="228">
        <f t="shared" si="6"/>
        <v>23</v>
      </c>
      <c r="I85" s="230"/>
      <c r="J85" s="230"/>
      <c r="K85" s="231"/>
      <c r="L85" s="230"/>
      <c r="M85" s="232"/>
    </row>
    <row r="86" spans="1:13" ht="15.75" thickBot="1">
      <c r="A86" s="233" t="s">
        <v>190</v>
      </c>
      <c r="B86" s="266" t="s">
        <v>223</v>
      </c>
      <c r="C86" s="235">
        <v>85</v>
      </c>
      <c r="D86" s="235">
        <v>1</v>
      </c>
      <c r="E86" s="236">
        <f t="shared" si="4"/>
        <v>85</v>
      </c>
      <c r="F86" s="237">
        <v>0.5</v>
      </c>
      <c r="G86" s="236">
        <f t="shared" si="5"/>
        <v>42.5</v>
      </c>
      <c r="H86" s="236">
        <f t="shared" si="6"/>
        <v>48.87499999999999</v>
      </c>
      <c r="I86" s="238">
        <f>SUM(H84:H86)</f>
        <v>94.29999999999998</v>
      </c>
      <c r="J86" s="238"/>
      <c r="K86" s="239"/>
      <c r="L86" s="238"/>
      <c r="M86" s="240"/>
    </row>
    <row r="87" spans="1:13" ht="15">
      <c r="A87" s="211" t="s">
        <v>23</v>
      </c>
      <c r="B87" s="195" t="s">
        <v>98</v>
      </c>
      <c r="C87" s="196">
        <v>252</v>
      </c>
      <c r="D87" s="196">
        <v>50</v>
      </c>
      <c r="E87" s="197">
        <f t="shared" si="4"/>
        <v>5.04</v>
      </c>
      <c r="F87" s="198">
        <v>15</v>
      </c>
      <c r="G87" s="197">
        <f t="shared" si="5"/>
        <v>75.6</v>
      </c>
      <c r="H87" s="197">
        <f t="shared" si="6"/>
        <v>86.93999999999998</v>
      </c>
      <c r="I87" s="199"/>
      <c r="J87" s="199"/>
      <c r="K87" s="200"/>
      <c r="L87" s="199"/>
      <c r="M87" s="201"/>
    </row>
    <row r="88" spans="1:13" ht="15">
      <c r="A88" s="212" t="s">
        <v>23</v>
      </c>
      <c r="B88" s="175" t="s">
        <v>123</v>
      </c>
      <c r="C88" s="176">
        <v>60</v>
      </c>
      <c r="D88" s="176">
        <v>10</v>
      </c>
      <c r="E88" s="177">
        <f t="shared" si="4"/>
        <v>6</v>
      </c>
      <c r="F88" s="178">
        <v>2</v>
      </c>
      <c r="G88" s="177">
        <f t="shared" si="5"/>
        <v>12</v>
      </c>
      <c r="H88" s="177">
        <f t="shared" si="6"/>
        <v>13.799999999999999</v>
      </c>
      <c r="I88" s="179"/>
      <c r="J88" s="179"/>
      <c r="K88" s="180"/>
      <c r="L88" s="179"/>
      <c r="M88" s="181"/>
    </row>
    <row r="89" spans="1:13" ht="15">
      <c r="A89" s="212" t="s">
        <v>23</v>
      </c>
      <c r="B89" s="175" t="s">
        <v>125</v>
      </c>
      <c r="C89" s="176">
        <v>40</v>
      </c>
      <c r="D89" s="176">
        <v>10</v>
      </c>
      <c r="E89" s="177">
        <f t="shared" si="4"/>
        <v>4</v>
      </c>
      <c r="F89" s="178">
        <v>6</v>
      </c>
      <c r="G89" s="177">
        <f t="shared" si="5"/>
        <v>24</v>
      </c>
      <c r="H89" s="177">
        <f t="shared" si="6"/>
        <v>27.599999999999998</v>
      </c>
      <c r="I89" s="179"/>
      <c r="J89" s="179"/>
      <c r="K89" s="180"/>
      <c r="L89" s="179"/>
      <c r="M89" s="181"/>
    </row>
    <row r="90" spans="1:13" ht="15">
      <c r="A90" s="212" t="s">
        <v>23</v>
      </c>
      <c r="B90" s="175" t="s">
        <v>127</v>
      </c>
      <c r="C90" s="176">
        <v>40</v>
      </c>
      <c r="D90" s="176">
        <v>10</v>
      </c>
      <c r="E90" s="177">
        <f t="shared" si="4"/>
        <v>4</v>
      </c>
      <c r="F90" s="178">
        <v>6</v>
      </c>
      <c r="G90" s="177">
        <f t="shared" si="5"/>
        <v>24</v>
      </c>
      <c r="H90" s="177">
        <f t="shared" si="6"/>
        <v>27.599999999999998</v>
      </c>
      <c r="I90" s="179"/>
      <c r="J90" s="179"/>
      <c r="K90" s="180"/>
      <c r="L90" s="179"/>
      <c r="M90" s="181"/>
    </row>
    <row r="91" spans="1:13" ht="15">
      <c r="A91" s="212" t="s">
        <v>23</v>
      </c>
      <c r="B91" s="175" t="s">
        <v>128</v>
      </c>
      <c r="C91" s="176">
        <v>40</v>
      </c>
      <c r="D91" s="176">
        <v>10</v>
      </c>
      <c r="E91" s="177">
        <f t="shared" si="4"/>
        <v>4</v>
      </c>
      <c r="F91" s="178">
        <v>6</v>
      </c>
      <c r="G91" s="177">
        <f t="shared" si="5"/>
        <v>24</v>
      </c>
      <c r="H91" s="177">
        <f t="shared" si="6"/>
        <v>27.599999999999998</v>
      </c>
      <c r="I91" s="179"/>
      <c r="J91" s="179"/>
      <c r="K91" s="180"/>
      <c r="L91" s="179"/>
      <c r="M91" s="181"/>
    </row>
    <row r="92" spans="1:13" ht="15">
      <c r="A92" s="212" t="s">
        <v>23</v>
      </c>
      <c r="B92" s="175" t="s">
        <v>129</v>
      </c>
      <c r="C92" s="176">
        <v>40</v>
      </c>
      <c r="D92" s="176">
        <v>10</v>
      </c>
      <c r="E92" s="177">
        <f t="shared" si="4"/>
        <v>4</v>
      </c>
      <c r="F92" s="178">
        <v>4</v>
      </c>
      <c r="G92" s="177">
        <f t="shared" si="5"/>
        <v>16</v>
      </c>
      <c r="H92" s="177">
        <f t="shared" si="6"/>
        <v>18.4</v>
      </c>
      <c r="I92" s="179"/>
      <c r="J92" s="179"/>
      <c r="K92" s="180"/>
      <c r="L92" s="179"/>
      <c r="M92" s="181"/>
    </row>
    <row r="93" spans="1:13" ht="15">
      <c r="A93" s="212" t="s">
        <v>23</v>
      </c>
      <c r="B93" s="175" t="s">
        <v>130</v>
      </c>
      <c r="C93" s="176">
        <v>40</v>
      </c>
      <c r="D93" s="176">
        <v>10</v>
      </c>
      <c r="E93" s="177">
        <f t="shared" si="4"/>
        <v>4</v>
      </c>
      <c r="F93" s="178">
        <v>4</v>
      </c>
      <c r="G93" s="177">
        <f t="shared" si="5"/>
        <v>16</v>
      </c>
      <c r="H93" s="177">
        <f t="shared" si="6"/>
        <v>18.4</v>
      </c>
      <c r="I93" s="179"/>
      <c r="J93" s="179"/>
      <c r="K93" s="180"/>
      <c r="L93" s="179"/>
      <c r="M93" s="181"/>
    </row>
    <row r="94" spans="1:13" ht="15">
      <c r="A94" s="212" t="s">
        <v>23</v>
      </c>
      <c r="B94" s="175" t="s">
        <v>131</v>
      </c>
      <c r="C94" s="176">
        <v>40</v>
      </c>
      <c r="D94" s="176">
        <v>10</v>
      </c>
      <c r="E94" s="177">
        <f t="shared" si="4"/>
        <v>4</v>
      </c>
      <c r="F94" s="178">
        <v>4</v>
      </c>
      <c r="G94" s="177">
        <f t="shared" si="5"/>
        <v>16</v>
      </c>
      <c r="H94" s="177">
        <f t="shared" si="6"/>
        <v>18.4</v>
      </c>
      <c r="I94" s="179"/>
      <c r="J94" s="179"/>
      <c r="K94" s="180"/>
      <c r="L94" s="179"/>
      <c r="M94" s="181"/>
    </row>
    <row r="95" spans="1:13" ht="15">
      <c r="A95" s="212" t="s">
        <v>23</v>
      </c>
      <c r="B95" s="175" t="s">
        <v>132</v>
      </c>
      <c r="C95" s="176">
        <v>40</v>
      </c>
      <c r="D95" s="176">
        <v>10</v>
      </c>
      <c r="E95" s="177">
        <f t="shared" si="4"/>
        <v>4</v>
      </c>
      <c r="F95" s="178">
        <v>4</v>
      </c>
      <c r="G95" s="177">
        <f t="shared" si="5"/>
        <v>16</v>
      </c>
      <c r="H95" s="177">
        <f t="shared" si="6"/>
        <v>18.4</v>
      </c>
      <c r="I95" s="179"/>
      <c r="J95" s="179"/>
      <c r="K95" s="180"/>
      <c r="L95" s="179"/>
      <c r="M95" s="181"/>
    </row>
    <row r="96" spans="1:13" ht="15">
      <c r="A96" s="212" t="s">
        <v>23</v>
      </c>
      <c r="B96" s="175" t="s">
        <v>133</v>
      </c>
      <c r="C96" s="176">
        <v>50</v>
      </c>
      <c r="D96" s="176">
        <v>10</v>
      </c>
      <c r="E96" s="177">
        <f t="shared" si="4"/>
        <v>5</v>
      </c>
      <c r="F96" s="178">
        <v>4</v>
      </c>
      <c r="G96" s="177">
        <f t="shared" si="5"/>
        <v>20</v>
      </c>
      <c r="H96" s="177">
        <f t="shared" si="6"/>
        <v>23</v>
      </c>
      <c r="I96" s="179"/>
      <c r="J96" s="179"/>
      <c r="K96" s="180"/>
      <c r="L96" s="179"/>
      <c r="M96" s="181"/>
    </row>
    <row r="97" spans="1:13" ht="15">
      <c r="A97" s="212" t="s">
        <v>23</v>
      </c>
      <c r="B97" s="175" t="s">
        <v>134</v>
      </c>
      <c r="C97" s="176">
        <v>40</v>
      </c>
      <c r="D97" s="176">
        <v>10</v>
      </c>
      <c r="E97" s="177">
        <f t="shared" si="4"/>
        <v>4</v>
      </c>
      <c r="F97" s="178">
        <v>2</v>
      </c>
      <c r="G97" s="177">
        <f t="shared" si="5"/>
        <v>8</v>
      </c>
      <c r="H97" s="177">
        <f t="shared" si="6"/>
        <v>9.2</v>
      </c>
      <c r="I97" s="179"/>
      <c r="J97" s="179"/>
      <c r="K97" s="180"/>
      <c r="L97" s="179"/>
      <c r="M97" s="181"/>
    </row>
    <row r="98" spans="1:13" ht="15">
      <c r="A98" s="212" t="s">
        <v>23</v>
      </c>
      <c r="B98" s="175" t="s">
        <v>139</v>
      </c>
      <c r="C98" s="176">
        <v>60</v>
      </c>
      <c r="D98" s="176">
        <v>10</v>
      </c>
      <c r="E98" s="177">
        <f t="shared" si="4"/>
        <v>6</v>
      </c>
      <c r="F98" s="178">
        <v>2</v>
      </c>
      <c r="G98" s="177">
        <f t="shared" si="5"/>
        <v>12</v>
      </c>
      <c r="H98" s="177">
        <f t="shared" si="6"/>
        <v>13.799999999999999</v>
      </c>
      <c r="I98" s="179"/>
      <c r="J98" s="179"/>
      <c r="K98" s="180"/>
      <c r="L98" s="179"/>
      <c r="M98" s="181"/>
    </row>
    <row r="99" spans="1:13" ht="15">
      <c r="A99" s="212" t="s">
        <v>23</v>
      </c>
      <c r="B99" s="175" t="s">
        <v>140</v>
      </c>
      <c r="C99" s="176">
        <v>160</v>
      </c>
      <c r="D99" s="176">
        <v>100</v>
      </c>
      <c r="E99" s="177">
        <f t="shared" si="4"/>
        <v>1.6</v>
      </c>
      <c r="F99" s="178">
        <v>10</v>
      </c>
      <c r="G99" s="177">
        <f t="shared" si="5"/>
        <v>16</v>
      </c>
      <c r="H99" s="177">
        <f t="shared" si="6"/>
        <v>18.4</v>
      </c>
      <c r="I99" s="179"/>
      <c r="J99" s="179"/>
      <c r="K99" s="180"/>
      <c r="L99" s="179"/>
      <c r="M99" s="181"/>
    </row>
    <row r="100" spans="1:13" ht="15">
      <c r="A100" s="212" t="s">
        <v>23</v>
      </c>
      <c r="B100" s="202" t="s">
        <v>167</v>
      </c>
      <c r="C100" s="176">
        <v>66</v>
      </c>
      <c r="D100" s="176">
        <v>1</v>
      </c>
      <c r="E100" s="177">
        <f t="shared" si="4"/>
        <v>66</v>
      </c>
      <c r="F100" s="178">
        <v>1</v>
      </c>
      <c r="G100" s="177">
        <f t="shared" si="5"/>
        <v>66</v>
      </c>
      <c r="H100" s="177">
        <f t="shared" si="6"/>
        <v>75.89999999999999</v>
      </c>
      <c r="I100" s="179"/>
      <c r="J100" s="179"/>
      <c r="K100" s="180"/>
      <c r="L100" s="179"/>
      <c r="M100" s="181"/>
    </row>
    <row r="101" spans="1:13" ht="15">
      <c r="A101" s="212" t="s">
        <v>23</v>
      </c>
      <c r="B101" s="175" t="s">
        <v>195</v>
      </c>
      <c r="C101" s="176">
        <v>150</v>
      </c>
      <c r="D101" s="176">
        <v>10</v>
      </c>
      <c r="E101" s="177">
        <f t="shared" si="4"/>
        <v>15</v>
      </c>
      <c r="F101" s="178">
        <v>2</v>
      </c>
      <c r="G101" s="177">
        <f t="shared" si="5"/>
        <v>30</v>
      </c>
      <c r="H101" s="177">
        <f t="shared" si="6"/>
        <v>34.5</v>
      </c>
      <c r="I101" s="179"/>
      <c r="J101" s="179"/>
      <c r="K101" s="180"/>
      <c r="L101" s="179"/>
      <c r="M101" s="181"/>
    </row>
    <row r="102" spans="1:13" ht="15">
      <c r="A102" s="212" t="s">
        <v>23</v>
      </c>
      <c r="B102" s="175" t="s">
        <v>208</v>
      </c>
      <c r="C102" s="176">
        <v>150</v>
      </c>
      <c r="D102" s="176">
        <v>10</v>
      </c>
      <c r="E102" s="177">
        <f t="shared" si="4"/>
        <v>15</v>
      </c>
      <c r="F102" s="178">
        <v>1</v>
      </c>
      <c r="G102" s="177">
        <f t="shared" si="5"/>
        <v>15</v>
      </c>
      <c r="H102" s="177">
        <f t="shared" si="6"/>
        <v>17.25</v>
      </c>
      <c r="I102" s="179"/>
      <c r="J102" s="179"/>
      <c r="K102" s="180"/>
      <c r="L102" s="179"/>
      <c r="M102" s="181"/>
    </row>
    <row r="103" spans="1:13" ht="15">
      <c r="A103" s="212" t="s">
        <v>23</v>
      </c>
      <c r="B103" s="175" t="s">
        <v>207</v>
      </c>
      <c r="C103" s="176">
        <v>150</v>
      </c>
      <c r="D103" s="176">
        <v>10</v>
      </c>
      <c r="E103" s="177">
        <f t="shared" si="4"/>
        <v>15</v>
      </c>
      <c r="F103" s="178">
        <v>1</v>
      </c>
      <c r="G103" s="177">
        <f t="shared" si="5"/>
        <v>15</v>
      </c>
      <c r="H103" s="177">
        <f t="shared" si="6"/>
        <v>17.25</v>
      </c>
      <c r="I103" s="179"/>
      <c r="J103" s="179"/>
      <c r="K103" s="180"/>
      <c r="L103" s="179"/>
      <c r="M103" s="181"/>
    </row>
    <row r="104" spans="1:13" ht="15">
      <c r="A104" s="212" t="s">
        <v>23</v>
      </c>
      <c r="B104" s="175" t="s">
        <v>211</v>
      </c>
      <c r="C104" s="176">
        <v>150</v>
      </c>
      <c r="D104" s="176">
        <v>10</v>
      </c>
      <c r="E104" s="177">
        <f t="shared" si="4"/>
        <v>15</v>
      </c>
      <c r="F104" s="178">
        <v>2</v>
      </c>
      <c r="G104" s="177">
        <f t="shared" si="5"/>
        <v>30</v>
      </c>
      <c r="H104" s="177">
        <f t="shared" si="6"/>
        <v>34.5</v>
      </c>
      <c r="I104" s="179"/>
      <c r="J104" s="179"/>
      <c r="K104" s="180"/>
      <c r="L104" s="179"/>
      <c r="M104" s="181"/>
    </row>
    <row r="105" spans="1:13" ht="15">
      <c r="A105" s="212" t="s">
        <v>23</v>
      </c>
      <c r="B105" s="175" t="s">
        <v>212</v>
      </c>
      <c r="C105" s="176">
        <v>150</v>
      </c>
      <c r="D105" s="176">
        <v>10</v>
      </c>
      <c r="E105" s="177">
        <f t="shared" si="4"/>
        <v>15</v>
      </c>
      <c r="F105" s="178">
        <v>2</v>
      </c>
      <c r="G105" s="177">
        <f t="shared" si="5"/>
        <v>30</v>
      </c>
      <c r="H105" s="177">
        <f t="shared" si="6"/>
        <v>34.5</v>
      </c>
      <c r="I105" s="179"/>
      <c r="J105" s="179"/>
      <c r="K105" s="180"/>
      <c r="L105" s="179"/>
      <c r="M105" s="181"/>
    </row>
    <row r="106" spans="1:13" ht="15">
      <c r="A106" s="212" t="s">
        <v>23</v>
      </c>
      <c r="B106" s="175" t="s">
        <v>213</v>
      </c>
      <c r="C106" s="176">
        <v>150</v>
      </c>
      <c r="D106" s="176">
        <v>10</v>
      </c>
      <c r="E106" s="177">
        <f t="shared" si="4"/>
        <v>15</v>
      </c>
      <c r="F106" s="178">
        <v>1</v>
      </c>
      <c r="G106" s="177">
        <f t="shared" si="5"/>
        <v>15</v>
      </c>
      <c r="H106" s="177">
        <f t="shared" si="6"/>
        <v>17.25</v>
      </c>
      <c r="I106" s="179"/>
      <c r="J106" s="179"/>
      <c r="K106" s="180"/>
      <c r="L106" s="179"/>
      <c r="M106" s="181"/>
    </row>
    <row r="107" spans="1:13" ht="15">
      <c r="A107" s="212" t="s">
        <v>23</v>
      </c>
      <c r="B107" s="175" t="s">
        <v>209</v>
      </c>
      <c r="C107" s="176">
        <v>150</v>
      </c>
      <c r="D107" s="176">
        <v>10</v>
      </c>
      <c r="E107" s="177">
        <f t="shared" si="4"/>
        <v>15</v>
      </c>
      <c r="F107" s="178">
        <v>1</v>
      </c>
      <c r="G107" s="177">
        <f t="shared" si="5"/>
        <v>15</v>
      </c>
      <c r="H107" s="177">
        <f t="shared" si="6"/>
        <v>17.25</v>
      </c>
      <c r="I107" s="179"/>
      <c r="J107" s="179"/>
      <c r="K107" s="180"/>
      <c r="L107" s="179"/>
      <c r="M107" s="181"/>
    </row>
    <row r="108" spans="1:13" ht="15">
      <c r="A108" s="212" t="s">
        <v>23</v>
      </c>
      <c r="B108" s="175" t="s">
        <v>214</v>
      </c>
      <c r="C108" s="176">
        <v>150</v>
      </c>
      <c r="D108" s="176">
        <v>10</v>
      </c>
      <c r="E108" s="177">
        <f t="shared" si="4"/>
        <v>15</v>
      </c>
      <c r="F108" s="178">
        <v>1</v>
      </c>
      <c r="G108" s="177">
        <f t="shared" si="5"/>
        <v>15</v>
      </c>
      <c r="H108" s="177">
        <f t="shared" si="6"/>
        <v>17.25</v>
      </c>
      <c r="I108" s="179"/>
      <c r="J108" s="179"/>
      <c r="K108" s="180"/>
      <c r="L108" s="179"/>
      <c r="M108" s="181"/>
    </row>
    <row r="109" spans="1:13" ht="15">
      <c r="A109" s="212" t="s">
        <v>23</v>
      </c>
      <c r="B109" s="175" t="s">
        <v>218</v>
      </c>
      <c r="C109" s="176">
        <v>70</v>
      </c>
      <c r="D109" s="176">
        <v>1</v>
      </c>
      <c r="E109" s="177">
        <f t="shared" si="4"/>
        <v>70</v>
      </c>
      <c r="F109" s="178">
        <v>1</v>
      </c>
      <c r="G109" s="177">
        <f t="shared" si="5"/>
        <v>70</v>
      </c>
      <c r="H109" s="177">
        <f t="shared" si="6"/>
        <v>80.5</v>
      </c>
      <c r="I109" s="179"/>
      <c r="J109" s="179"/>
      <c r="K109" s="180"/>
      <c r="L109" s="179"/>
      <c r="M109" s="181"/>
    </row>
    <row r="110" spans="1:13" ht="15.75" thickBot="1">
      <c r="A110" s="213" t="s">
        <v>23</v>
      </c>
      <c r="B110" s="214" t="s">
        <v>219</v>
      </c>
      <c r="C110" s="205">
        <v>70</v>
      </c>
      <c r="D110" s="205">
        <v>1</v>
      </c>
      <c r="E110" s="206">
        <f t="shared" si="4"/>
        <v>70</v>
      </c>
      <c r="F110" s="207">
        <v>1</v>
      </c>
      <c r="G110" s="206">
        <f t="shared" si="5"/>
        <v>70</v>
      </c>
      <c r="H110" s="206">
        <f t="shared" si="6"/>
        <v>80.5</v>
      </c>
      <c r="I110" s="208">
        <f>SUM(H87:H110)</f>
        <v>748.1899999999999</v>
      </c>
      <c r="J110" s="208"/>
      <c r="K110" s="209"/>
      <c r="L110" s="208"/>
      <c r="M110" s="210"/>
    </row>
    <row r="111" spans="1:13" ht="15">
      <c r="A111" s="217" t="s">
        <v>21</v>
      </c>
      <c r="B111" s="218" t="s">
        <v>98</v>
      </c>
      <c r="C111" s="219">
        <v>252</v>
      </c>
      <c r="D111" s="219">
        <v>50</v>
      </c>
      <c r="E111" s="220">
        <f t="shared" si="4"/>
        <v>5.04</v>
      </c>
      <c r="F111" s="221">
        <v>10</v>
      </c>
      <c r="G111" s="220">
        <f t="shared" si="5"/>
        <v>50.4</v>
      </c>
      <c r="H111" s="220">
        <f t="shared" si="6"/>
        <v>57.959999999999994</v>
      </c>
      <c r="I111" s="222"/>
      <c r="J111" s="222"/>
      <c r="K111" s="223"/>
      <c r="L111" s="222"/>
      <c r="M111" s="224"/>
    </row>
    <row r="112" spans="1:13" ht="15">
      <c r="A112" s="249" t="s">
        <v>21</v>
      </c>
      <c r="B112" s="226" t="s">
        <v>109</v>
      </c>
      <c r="C112" s="227">
        <v>330</v>
      </c>
      <c r="D112" s="227">
        <v>25</v>
      </c>
      <c r="E112" s="228">
        <f t="shared" si="4"/>
        <v>13.2</v>
      </c>
      <c r="F112" s="229">
        <v>5</v>
      </c>
      <c r="G112" s="228">
        <f t="shared" si="5"/>
        <v>66</v>
      </c>
      <c r="H112" s="228">
        <f aca="true" t="shared" si="7" ref="H112:H136">G112*1.15</f>
        <v>75.89999999999999</v>
      </c>
      <c r="I112" s="230"/>
      <c r="J112" s="230"/>
      <c r="K112" s="231"/>
      <c r="L112" s="230"/>
      <c r="M112" s="232"/>
    </row>
    <row r="113" spans="1:13" ht="15">
      <c r="A113" s="249" t="s">
        <v>21</v>
      </c>
      <c r="B113" s="226" t="s">
        <v>110</v>
      </c>
      <c r="C113" s="227">
        <v>120</v>
      </c>
      <c r="D113" s="227">
        <v>25</v>
      </c>
      <c r="E113" s="228">
        <f t="shared" si="4"/>
        <v>4.8</v>
      </c>
      <c r="F113" s="229">
        <v>5</v>
      </c>
      <c r="G113" s="228">
        <f t="shared" si="5"/>
        <v>24</v>
      </c>
      <c r="H113" s="228">
        <f t="shared" si="7"/>
        <v>27.599999999999998</v>
      </c>
      <c r="I113" s="230"/>
      <c r="J113" s="230"/>
      <c r="K113" s="231"/>
      <c r="L113" s="230"/>
      <c r="M113" s="232"/>
    </row>
    <row r="114" spans="1:13" ht="15.75" thickBot="1">
      <c r="A114" s="233" t="s">
        <v>21</v>
      </c>
      <c r="B114" s="266" t="s">
        <v>142</v>
      </c>
      <c r="C114" s="235">
        <v>280</v>
      </c>
      <c r="D114" s="235">
        <v>25</v>
      </c>
      <c r="E114" s="236">
        <f t="shared" si="4"/>
        <v>11.2</v>
      </c>
      <c r="F114" s="237">
        <v>3</v>
      </c>
      <c r="G114" s="236">
        <f t="shared" si="5"/>
        <v>33.599999999999994</v>
      </c>
      <c r="H114" s="236">
        <f t="shared" si="7"/>
        <v>38.63999999999999</v>
      </c>
      <c r="I114" s="238">
        <f>SUM(H111:H114)</f>
        <v>200.09999999999997</v>
      </c>
      <c r="J114" s="238"/>
      <c r="K114" s="239"/>
      <c r="L114" s="238"/>
      <c r="M114" s="240"/>
    </row>
    <row r="115" spans="1:13" ht="15">
      <c r="A115" s="215" t="s">
        <v>75</v>
      </c>
      <c r="B115" s="195" t="s">
        <v>98</v>
      </c>
      <c r="C115" s="196">
        <v>252</v>
      </c>
      <c r="D115" s="196">
        <v>50</v>
      </c>
      <c r="E115" s="197">
        <f t="shared" si="4"/>
        <v>5.04</v>
      </c>
      <c r="F115" s="198">
        <v>10</v>
      </c>
      <c r="G115" s="197">
        <f t="shared" si="5"/>
        <v>50.4</v>
      </c>
      <c r="H115" s="197">
        <f t="shared" si="7"/>
        <v>57.959999999999994</v>
      </c>
      <c r="I115" s="199"/>
      <c r="J115" s="199"/>
      <c r="K115" s="200"/>
      <c r="L115" s="199"/>
      <c r="M115" s="201"/>
    </row>
    <row r="116" spans="1:13" ht="15">
      <c r="A116" s="192" t="s">
        <v>75</v>
      </c>
      <c r="B116" s="175" t="s">
        <v>132</v>
      </c>
      <c r="C116" s="176">
        <v>40</v>
      </c>
      <c r="D116" s="176">
        <v>10</v>
      </c>
      <c r="E116" s="177">
        <f t="shared" si="4"/>
        <v>4</v>
      </c>
      <c r="F116" s="178">
        <v>3</v>
      </c>
      <c r="G116" s="177">
        <f t="shared" si="5"/>
        <v>12</v>
      </c>
      <c r="H116" s="177">
        <f t="shared" si="7"/>
        <v>13.799999999999999</v>
      </c>
      <c r="I116" s="179"/>
      <c r="J116" s="179"/>
      <c r="K116" s="180"/>
      <c r="L116" s="179"/>
      <c r="M116" s="181"/>
    </row>
    <row r="117" spans="1:13" ht="15">
      <c r="A117" s="192" t="s">
        <v>75</v>
      </c>
      <c r="B117" s="175" t="s">
        <v>140</v>
      </c>
      <c r="C117" s="176">
        <v>160</v>
      </c>
      <c r="D117" s="176">
        <v>100</v>
      </c>
      <c r="E117" s="177">
        <f t="shared" si="4"/>
        <v>1.6</v>
      </c>
      <c r="F117" s="178">
        <v>30</v>
      </c>
      <c r="G117" s="177">
        <f t="shared" si="5"/>
        <v>48</v>
      </c>
      <c r="H117" s="177">
        <f t="shared" si="7"/>
        <v>55.199999999999996</v>
      </c>
      <c r="I117" s="179"/>
      <c r="J117" s="179"/>
      <c r="K117" s="180"/>
      <c r="L117" s="179"/>
      <c r="M117" s="181"/>
    </row>
    <row r="118" spans="1:13" ht="15">
      <c r="A118" s="192" t="s">
        <v>75</v>
      </c>
      <c r="B118" s="175" t="s">
        <v>143</v>
      </c>
      <c r="C118" s="176">
        <v>280</v>
      </c>
      <c r="D118" s="176">
        <v>25</v>
      </c>
      <c r="E118" s="177">
        <f t="shared" si="4"/>
        <v>11.2</v>
      </c>
      <c r="F118" s="178">
        <v>3</v>
      </c>
      <c r="G118" s="177">
        <f t="shared" si="5"/>
        <v>33.599999999999994</v>
      </c>
      <c r="H118" s="177">
        <f t="shared" si="7"/>
        <v>38.63999999999999</v>
      </c>
      <c r="I118" s="179"/>
      <c r="J118" s="179"/>
      <c r="K118" s="180"/>
      <c r="L118" s="179"/>
      <c r="M118" s="181"/>
    </row>
    <row r="119" spans="1:13" ht="15.75" thickBot="1">
      <c r="A119" s="216" t="s">
        <v>75</v>
      </c>
      <c r="B119" s="214" t="s">
        <v>175</v>
      </c>
      <c r="C119" s="205">
        <v>89</v>
      </c>
      <c r="D119" s="205">
        <v>1</v>
      </c>
      <c r="E119" s="206">
        <f t="shared" si="4"/>
        <v>89</v>
      </c>
      <c r="F119" s="207">
        <v>1</v>
      </c>
      <c r="G119" s="206">
        <f t="shared" si="5"/>
        <v>89</v>
      </c>
      <c r="H119" s="206">
        <f t="shared" si="7"/>
        <v>102.35</v>
      </c>
      <c r="I119" s="208">
        <f>SUM(H115:H119)</f>
        <v>267.94999999999993</v>
      </c>
      <c r="J119" s="208"/>
      <c r="K119" s="209"/>
      <c r="L119" s="208"/>
      <c r="M119" s="210"/>
    </row>
    <row r="120" spans="1:13" ht="15">
      <c r="A120" s="267" t="s">
        <v>100</v>
      </c>
      <c r="B120" s="218" t="s">
        <v>99</v>
      </c>
      <c r="C120" s="219">
        <v>199</v>
      </c>
      <c r="D120" s="219">
        <v>10</v>
      </c>
      <c r="E120" s="220">
        <f t="shared" si="4"/>
        <v>19.9</v>
      </c>
      <c r="F120" s="221">
        <v>2</v>
      </c>
      <c r="G120" s="220">
        <f t="shared" si="5"/>
        <v>39.8</v>
      </c>
      <c r="H120" s="220">
        <f t="shared" si="7"/>
        <v>45.769999999999996</v>
      </c>
      <c r="I120" s="222"/>
      <c r="J120" s="222"/>
      <c r="K120" s="223"/>
      <c r="L120" s="222"/>
      <c r="M120" s="224"/>
    </row>
    <row r="121" spans="1:13" ht="15.75" thickBot="1">
      <c r="A121" s="268" t="s">
        <v>100</v>
      </c>
      <c r="B121" s="266" t="s">
        <v>101</v>
      </c>
      <c r="C121" s="235">
        <v>350</v>
      </c>
      <c r="D121" s="235">
        <v>10</v>
      </c>
      <c r="E121" s="236">
        <f t="shared" si="4"/>
        <v>35</v>
      </c>
      <c r="F121" s="237">
        <v>2</v>
      </c>
      <c r="G121" s="236">
        <f t="shared" si="5"/>
        <v>70</v>
      </c>
      <c r="H121" s="236">
        <f t="shared" si="7"/>
        <v>80.5</v>
      </c>
      <c r="I121" s="238">
        <f>H121+H120</f>
        <v>126.27</v>
      </c>
      <c r="J121" s="238"/>
      <c r="K121" s="239"/>
      <c r="L121" s="238"/>
      <c r="M121" s="240"/>
    </row>
    <row r="122" spans="1:13" ht="15">
      <c r="A122" s="194" t="s">
        <v>97</v>
      </c>
      <c r="B122" s="195" t="s">
        <v>96</v>
      </c>
      <c r="C122" s="196">
        <v>22</v>
      </c>
      <c r="D122" s="196">
        <v>25</v>
      </c>
      <c r="E122" s="197">
        <f t="shared" si="4"/>
        <v>0.88</v>
      </c>
      <c r="F122" s="198">
        <v>12.5</v>
      </c>
      <c r="G122" s="197">
        <f t="shared" si="5"/>
        <v>11</v>
      </c>
      <c r="H122" s="197">
        <f t="shared" si="7"/>
        <v>12.649999999999999</v>
      </c>
      <c r="I122" s="199"/>
      <c r="J122" s="199"/>
      <c r="K122" s="200"/>
      <c r="L122" s="199"/>
      <c r="M122" s="201"/>
    </row>
    <row r="123" spans="1:13" ht="15">
      <c r="A123" s="174" t="s">
        <v>97</v>
      </c>
      <c r="B123" s="175" t="s">
        <v>99</v>
      </c>
      <c r="C123" s="176">
        <v>199</v>
      </c>
      <c r="D123" s="176">
        <v>10</v>
      </c>
      <c r="E123" s="177">
        <f t="shared" si="4"/>
        <v>19.9</v>
      </c>
      <c r="F123" s="178">
        <v>1</v>
      </c>
      <c r="G123" s="177">
        <f t="shared" si="5"/>
        <v>19.9</v>
      </c>
      <c r="H123" s="177">
        <f t="shared" si="7"/>
        <v>22.884999999999998</v>
      </c>
      <c r="I123" s="179"/>
      <c r="J123" s="179"/>
      <c r="K123" s="180"/>
      <c r="L123" s="179"/>
      <c r="M123" s="181"/>
    </row>
    <row r="124" spans="1:13" ht="15.75" thickBot="1">
      <c r="A124" s="203" t="s">
        <v>97</v>
      </c>
      <c r="B124" s="204" t="s">
        <v>168</v>
      </c>
      <c r="C124" s="205">
        <v>22</v>
      </c>
      <c r="D124" s="205">
        <v>1</v>
      </c>
      <c r="E124" s="206">
        <f t="shared" si="4"/>
        <v>22</v>
      </c>
      <c r="F124" s="207">
        <v>1</v>
      </c>
      <c r="G124" s="206">
        <f t="shared" si="5"/>
        <v>22</v>
      </c>
      <c r="H124" s="206">
        <f t="shared" si="7"/>
        <v>25.299999999999997</v>
      </c>
      <c r="I124" s="208">
        <f>SUM(H122:H124)</f>
        <v>60.834999999999994</v>
      </c>
      <c r="J124" s="208"/>
      <c r="K124" s="209"/>
      <c r="L124" s="208"/>
      <c r="M124" s="210"/>
    </row>
    <row r="125" spans="1:13" ht="15">
      <c r="A125" s="264" t="s">
        <v>105</v>
      </c>
      <c r="B125" s="218" t="s">
        <v>104</v>
      </c>
      <c r="C125" s="219">
        <v>150</v>
      </c>
      <c r="D125" s="219">
        <v>1</v>
      </c>
      <c r="E125" s="220">
        <f t="shared" si="4"/>
        <v>150</v>
      </c>
      <c r="F125" s="221">
        <v>0.5</v>
      </c>
      <c r="G125" s="220">
        <f t="shared" si="5"/>
        <v>75</v>
      </c>
      <c r="H125" s="220">
        <f t="shared" si="7"/>
        <v>86.25</v>
      </c>
      <c r="I125" s="222"/>
      <c r="J125" s="222"/>
      <c r="K125" s="223"/>
      <c r="L125" s="222"/>
      <c r="M125" s="224"/>
    </row>
    <row r="126" spans="1:13" ht="15">
      <c r="A126" s="249" t="s">
        <v>105</v>
      </c>
      <c r="B126" s="226" t="s">
        <v>108</v>
      </c>
      <c r="C126" s="227">
        <v>330</v>
      </c>
      <c r="D126" s="227">
        <v>25</v>
      </c>
      <c r="E126" s="228">
        <f t="shared" si="4"/>
        <v>13.2</v>
      </c>
      <c r="F126" s="229">
        <v>3</v>
      </c>
      <c r="G126" s="228">
        <f t="shared" si="5"/>
        <v>39.599999999999994</v>
      </c>
      <c r="H126" s="228">
        <f t="shared" si="7"/>
        <v>45.53999999999999</v>
      </c>
      <c r="I126" s="230"/>
      <c r="J126" s="230"/>
      <c r="K126" s="231"/>
      <c r="L126" s="230"/>
      <c r="M126" s="232"/>
    </row>
    <row r="127" spans="1:13" ht="15">
      <c r="A127" s="249" t="s">
        <v>105</v>
      </c>
      <c r="B127" s="226" t="s">
        <v>109</v>
      </c>
      <c r="C127" s="227">
        <v>330</v>
      </c>
      <c r="D127" s="227">
        <v>25</v>
      </c>
      <c r="E127" s="228">
        <f t="shared" si="4"/>
        <v>13.2</v>
      </c>
      <c r="F127" s="229">
        <v>3</v>
      </c>
      <c r="G127" s="228">
        <f t="shared" si="5"/>
        <v>39.599999999999994</v>
      </c>
      <c r="H127" s="228">
        <f t="shared" si="7"/>
        <v>45.53999999999999</v>
      </c>
      <c r="I127" s="230"/>
      <c r="J127" s="230"/>
      <c r="K127" s="231"/>
      <c r="L127" s="230"/>
      <c r="M127" s="232"/>
    </row>
    <row r="128" spans="1:13" ht="15">
      <c r="A128" s="249" t="s">
        <v>105</v>
      </c>
      <c r="B128" s="226" t="s">
        <v>110</v>
      </c>
      <c r="C128" s="227">
        <v>120</v>
      </c>
      <c r="D128" s="227">
        <v>25</v>
      </c>
      <c r="E128" s="228">
        <f t="shared" si="4"/>
        <v>4.8</v>
      </c>
      <c r="F128" s="229">
        <v>3</v>
      </c>
      <c r="G128" s="228">
        <f t="shared" si="5"/>
        <v>14.399999999999999</v>
      </c>
      <c r="H128" s="228">
        <f t="shared" si="7"/>
        <v>16.56</v>
      </c>
      <c r="I128" s="230"/>
      <c r="J128" s="230"/>
      <c r="K128" s="231"/>
      <c r="L128" s="230"/>
      <c r="M128" s="232"/>
    </row>
    <row r="129" spans="1:13" ht="15">
      <c r="A129" s="249" t="s">
        <v>105</v>
      </c>
      <c r="B129" s="226" t="s">
        <v>112</v>
      </c>
      <c r="C129" s="227">
        <v>250</v>
      </c>
      <c r="D129" s="227">
        <v>1</v>
      </c>
      <c r="E129" s="228">
        <f t="shared" si="4"/>
        <v>250</v>
      </c>
      <c r="F129" s="229">
        <v>0.25</v>
      </c>
      <c r="G129" s="228">
        <f t="shared" si="5"/>
        <v>62.5</v>
      </c>
      <c r="H129" s="228">
        <f t="shared" si="7"/>
        <v>71.875</v>
      </c>
      <c r="I129" s="230"/>
      <c r="J129" s="230"/>
      <c r="K129" s="231"/>
      <c r="L129" s="230"/>
      <c r="M129" s="232"/>
    </row>
    <row r="130" spans="1:13" ht="15">
      <c r="A130" s="249" t="s">
        <v>105</v>
      </c>
      <c r="B130" s="226" t="s">
        <v>139</v>
      </c>
      <c r="C130" s="227">
        <v>60</v>
      </c>
      <c r="D130" s="227">
        <v>10</v>
      </c>
      <c r="E130" s="228">
        <f t="shared" si="4"/>
        <v>6</v>
      </c>
      <c r="F130" s="229">
        <v>2</v>
      </c>
      <c r="G130" s="228">
        <f t="shared" si="5"/>
        <v>12</v>
      </c>
      <c r="H130" s="228">
        <f t="shared" si="7"/>
        <v>13.799999999999999</v>
      </c>
      <c r="I130" s="230"/>
      <c r="J130" s="230"/>
      <c r="K130" s="231"/>
      <c r="L130" s="230"/>
      <c r="M130" s="232"/>
    </row>
    <row r="131" spans="1:13" ht="15">
      <c r="A131" s="249" t="s">
        <v>105</v>
      </c>
      <c r="B131" s="226" t="s">
        <v>141</v>
      </c>
      <c r="C131" s="227">
        <v>330</v>
      </c>
      <c r="D131" s="227">
        <v>10</v>
      </c>
      <c r="E131" s="228">
        <f t="shared" si="4"/>
        <v>33</v>
      </c>
      <c r="F131" s="229">
        <v>1</v>
      </c>
      <c r="G131" s="228">
        <f t="shared" si="5"/>
        <v>33</v>
      </c>
      <c r="H131" s="228">
        <f t="shared" si="7"/>
        <v>37.949999999999996</v>
      </c>
      <c r="I131" s="230"/>
      <c r="J131" s="230"/>
      <c r="K131" s="231"/>
      <c r="L131" s="230"/>
      <c r="M131" s="232"/>
    </row>
    <row r="132" spans="1:13" ht="15.75" thickBot="1">
      <c r="A132" s="265" t="s">
        <v>105</v>
      </c>
      <c r="B132" s="266" t="s">
        <v>142</v>
      </c>
      <c r="C132" s="235">
        <v>280</v>
      </c>
      <c r="D132" s="235">
        <v>25</v>
      </c>
      <c r="E132" s="236">
        <f aca="true" t="shared" si="8" ref="E132:E197">C132/D132</f>
        <v>11.2</v>
      </c>
      <c r="F132" s="237">
        <v>3</v>
      </c>
      <c r="G132" s="236">
        <f aca="true" t="shared" si="9" ref="G132:G197">E132*F132</f>
        <v>33.599999999999994</v>
      </c>
      <c r="H132" s="236">
        <f t="shared" si="7"/>
        <v>38.63999999999999</v>
      </c>
      <c r="I132" s="238">
        <f>SUM(H125:H132)</f>
        <v>356.155</v>
      </c>
      <c r="J132" s="238"/>
      <c r="K132" s="239"/>
      <c r="L132" s="238"/>
      <c r="M132" s="240"/>
    </row>
    <row r="133" spans="1:13" ht="15">
      <c r="A133" s="194" t="s">
        <v>19</v>
      </c>
      <c r="B133" s="195" t="s">
        <v>108</v>
      </c>
      <c r="C133" s="196">
        <v>330</v>
      </c>
      <c r="D133" s="196">
        <v>25</v>
      </c>
      <c r="E133" s="197">
        <f t="shared" si="8"/>
        <v>13.2</v>
      </c>
      <c r="F133" s="198">
        <v>2</v>
      </c>
      <c r="G133" s="197">
        <f t="shared" si="9"/>
        <v>26.4</v>
      </c>
      <c r="H133" s="197">
        <f t="shared" si="7"/>
        <v>30.359999999999996</v>
      </c>
      <c r="I133" s="199"/>
      <c r="J133" s="199"/>
      <c r="K133" s="200"/>
      <c r="L133" s="199"/>
      <c r="M133" s="201"/>
    </row>
    <row r="134" spans="1:13" ht="15">
      <c r="A134" s="174" t="s">
        <v>19</v>
      </c>
      <c r="B134" s="175" t="s">
        <v>109</v>
      </c>
      <c r="C134" s="176">
        <v>330</v>
      </c>
      <c r="D134" s="176">
        <v>25</v>
      </c>
      <c r="E134" s="177">
        <f t="shared" si="8"/>
        <v>13.2</v>
      </c>
      <c r="F134" s="178">
        <v>3</v>
      </c>
      <c r="G134" s="177">
        <f t="shared" si="9"/>
        <v>39.599999999999994</v>
      </c>
      <c r="H134" s="177">
        <f t="shared" si="7"/>
        <v>45.53999999999999</v>
      </c>
      <c r="I134" s="179"/>
      <c r="J134" s="179"/>
      <c r="K134" s="180"/>
      <c r="L134" s="179"/>
      <c r="M134" s="181"/>
    </row>
    <row r="135" spans="1:13" ht="15">
      <c r="A135" s="192" t="s">
        <v>19</v>
      </c>
      <c r="B135" s="175" t="s">
        <v>141</v>
      </c>
      <c r="C135" s="176">
        <v>330</v>
      </c>
      <c r="D135" s="176">
        <v>10</v>
      </c>
      <c r="E135" s="177">
        <f t="shared" si="8"/>
        <v>33</v>
      </c>
      <c r="F135" s="178">
        <v>1</v>
      </c>
      <c r="G135" s="177">
        <f t="shared" si="9"/>
        <v>33</v>
      </c>
      <c r="H135" s="177">
        <f t="shared" si="7"/>
        <v>37.949999999999996</v>
      </c>
      <c r="I135" s="179"/>
      <c r="J135" s="179"/>
      <c r="K135" s="180"/>
      <c r="L135" s="179"/>
      <c r="M135" s="181"/>
    </row>
    <row r="136" spans="1:13" ht="15.75" thickBot="1">
      <c r="A136" s="193" t="s">
        <v>19</v>
      </c>
      <c r="B136" s="183" t="s">
        <v>143</v>
      </c>
      <c r="C136" s="184">
        <v>280</v>
      </c>
      <c r="D136" s="184">
        <v>25</v>
      </c>
      <c r="E136" s="185">
        <f t="shared" si="8"/>
        <v>11.2</v>
      </c>
      <c r="F136" s="186">
        <v>2</v>
      </c>
      <c r="G136" s="185">
        <f t="shared" si="9"/>
        <v>22.4</v>
      </c>
      <c r="H136" s="185">
        <f t="shared" si="7"/>
        <v>25.759999999999998</v>
      </c>
      <c r="I136" s="187">
        <f>SUM(H133:H136)</f>
        <v>139.60999999999999</v>
      </c>
      <c r="J136" s="187"/>
      <c r="K136" s="188"/>
      <c r="L136" s="187"/>
      <c r="M136" s="189"/>
    </row>
    <row r="137" spans="1:13" ht="15">
      <c r="A137" s="259" t="s">
        <v>15</v>
      </c>
      <c r="B137" s="242" t="s">
        <v>103</v>
      </c>
      <c r="C137" s="243">
        <v>150</v>
      </c>
      <c r="D137" s="243">
        <v>20</v>
      </c>
      <c r="E137" s="244">
        <f t="shared" si="8"/>
        <v>7.5</v>
      </c>
      <c r="F137" s="245">
        <v>10</v>
      </c>
      <c r="G137" s="244">
        <f t="shared" si="9"/>
        <v>75</v>
      </c>
      <c r="H137" s="244">
        <f>G137*1.1</f>
        <v>82.5</v>
      </c>
      <c r="I137" s="246"/>
      <c r="J137" s="246"/>
      <c r="K137" s="247"/>
      <c r="L137" s="246"/>
      <c r="M137" s="248"/>
    </row>
    <row r="138" spans="1:13" ht="15">
      <c r="A138" s="225" t="s">
        <v>15</v>
      </c>
      <c r="B138" s="226" t="s">
        <v>104</v>
      </c>
      <c r="C138" s="227">
        <v>150</v>
      </c>
      <c r="D138" s="227">
        <v>1</v>
      </c>
      <c r="E138" s="228">
        <f t="shared" si="8"/>
        <v>150</v>
      </c>
      <c r="F138" s="229">
        <v>0.5</v>
      </c>
      <c r="G138" s="228">
        <f t="shared" si="9"/>
        <v>75</v>
      </c>
      <c r="H138" s="244">
        <f aca="true" t="shared" si="10" ref="H138:H175">G138*1.1</f>
        <v>82.5</v>
      </c>
      <c r="I138" s="230"/>
      <c r="J138" s="230"/>
      <c r="K138" s="231"/>
      <c r="L138" s="230"/>
      <c r="M138" s="232"/>
    </row>
    <row r="139" spans="1:13" ht="15">
      <c r="A139" s="259" t="s">
        <v>15</v>
      </c>
      <c r="B139" s="250" t="s">
        <v>106</v>
      </c>
      <c r="C139" s="227">
        <v>210</v>
      </c>
      <c r="D139" s="227">
        <v>25</v>
      </c>
      <c r="E139" s="228">
        <f t="shared" si="8"/>
        <v>8.4</v>
      </c>
      <c r="F139" s="229">
        <v>7</v>
      </c>
      <c r="G139" s="228">
        <f t="shared" si="9"/>
        <v>58.800000000000004</v>
      </c>
      <c r="H139" s="244">
        <f t="shared" si="10"/>
        <v>64.68</v>
      </c>
      <c r="I139" s="230"/>
      <c r="J139" s="230"/>
      <c r="K139" s="231"/>
      <c r="L139" s="230"/>
      <c r="M139" s="232"/>
    </row>
    <row r="140" spans="1:13" ht="15">
      <c r="A140" s="225" t="s">
        <v>15</v>
      </c>
      <c r="B140" s="226" t="s">
        <v>108</v>
      </c>
      <c r="C140" s="227">
        <v>330</v>
      </c>
      <c r="D140" s="227">
        <v>25</v>
      </c>
      <c r="E140" s="228">
        <f t="shared" si="8"/>
        <v>13.2</v>
      </c>
      <c r="F140" s="229">
        <v>5</v>
      </c>
      <c r="G140" s="228">
        <f t="shared" si="9"/>
        <v>66</v>
      </c>
      <c r="H140" s="244">
        <f t="shared" si="10"/>
        <v>72.60000000000001</v>
      </c>
      <c r="I140" s="230"/>
      <c r="J140" s="230"/>
      <c r="K140" s="231"/>
      <c r="L140" s="230"/>
      <c r="M140" s="232"/>
    </row>
    <row r="141" spans="1:13" ht="15">
      <c r="A141" s="259" t="s">
        <v>15</v>
      </c>
      <c r="B141" s="226" t="s">
        <v>109</v>
      </c>
      <c r="C141" s="227">
        <v>330</v>
      </c>
      <c r="D141" s="227">
        <v>25</v>
      </c>
      <c r="E141" s="228">
        <f t="shared" si="8"/>
        <v>13.2</v>
      </c>
      <c r="F141" s="229">
        <v>5</v>
      </c>
      <c r="G141" s="228">
        <f t="shared" si="9"/>
        <v>66</v>
      </c>
      <c r="H141" s="244">
        <f t="shared" si="10"/>
        <v>72.60000000000001</v>
      </c>
      <c r="I141" s="230"/>
      <c r="J141" s="230"/>
      <c r="K141" s="231"/>
      <c r="L141" s="230"/>
      <c r="M141" s="232"/>
    </row>
    <row r="142" spans="1:13" ht="15">
      <c r="A142" s="225" t="s">
        <v>15</v>
      </c>
      <c r="B142" s="226" t="s">
        <v>110</v>
      </c>
      <c r="C142" s="227">
        <v>120</v>
      </c>
      <c r="D142" s="227">
        <v>25</v>
      </c>
      <c r="E142" s="228">
        <f t="shared" si="8"/>
        <v>4.8</v>
      </c>
      <c r="F142" s="229">
        <v>5</v>
      </c>
      <c r="G142" s="228">
        <f t="shared" si="9"/>
        <v>24</v>
      </c>
      <c r="H142" s="244">
        <f t="shared" si="10"/>
        <v>26.400000000000002</v>
      </c>
      <c r="I142" s="230"/>
      <c r="J142" s="230"/>
      <c r="K142" s="231"/>
      <c r="L142" s="230"/>
      <c r="M142" s="232"/>
    </row>
    <row r="143" spans="1:13" ht="15">
      <c r="A143" s="259" t="s">
        <v>15</v>
      </c>
      <c r="B143" s="226" t="s">
        <v>112</v>
      </c>
      <c r="C143" s="227">
        <v>250</v>
      </c>
      <c r="D143" s="227">
        <v>1</v>
      </c>
      <c r="E143" s="228">
        <f t="shared" si="8"/>
        <v>250</v>
      </c>
      <c r="F143" s="229">
        <v>0.25</v>
      </c>
      <c r="G143" s="228">
        <f t="shared" si="9"/>
        <v>62.5</v>
      </c>
      <c r="H143" s="244">
        <f t="shared" si="10"/>
        <v>68.75</v>
      </c>
      <c r="I143" s="230"/>
      <c r="J143" s="230"/>
      <c r="K143" s="231"/>
      <c r="L143" s="230"/>
      <c r="M143" s="232"/>
    </row>
    <row r="144" spans="1:13" ht="15">
      <c r="A144" s="225" t="s">
        <v>15</v>
      </c>
      <c r="B144" s="226" t="s">
        <v>123</v>
      </c>
      <c r="C144" s="227">
        <v>60</v>
      </c>
      <c r="D144" s="227">
        <v>10</v>
      </c>
      <c r="E144" s="228">
        <f t="shared" si="8"/>
        <v>6</v>
      </c>
      <c r="F144" s="229">
        <v>2</v>
      </c>
      <c r="G144" s="228">
        <f t="shared" si="9"/>
        <v>12</v>
      </c>
      <c r="H144" s="244">
        <f t="shared" si="10"/>
        <v>13.200000000000001</v>
      </c>
      <c r="I144" s="230"/>
      <c r="J144" s="230"/>
      <c r="K144" s="231"/>
      <c r="L144" s="230"/>
      <c r="M144" s="232"/>
    </row>
    <row r="145" spans="1:13" ht="15">
      <c r="A145" s="259" t="s">
        <v>15</v>
      </c>
      <c r="B145" s="226" t="s">
        <v>124</v>
      </c>
      <c r="C145" s="227">
        <v>40</v>
      </c>
      <c r="D145" s="227">
        <v>10</v>
      </c>
      <c r="E145" s="228">
        <f t="shared" si="8"/>
        <v>4</v>
      </c>
      <c r="F145" s="229">
        <v>10</v>
      </c>
      <c r="G145" s="228">
        <f t="shared" si="9"/>
        <v>40</v>
      </c>
      <c r="H145" s="244">
        <f t="shared" si="10"/>
        <v>44</v>
      </c>
      <c r="I145" s="230"/>
      <c r="J145" s="230"/>
      <c r="K145" s="231"/>
      <c r="L145" s="230"/>
      <c r="M145" s="232"/>
    </row>
    <row r="146" spans="1:13" ht="15">
      <c r="A146" s="225" t="s">
        <v>15</v>
      </c>
      <c r="B146" s="226" t="s">
        <v>127</v>
      </c>
      <c r="C146" s="227">
        <v>40</v>
      </c>
      <c r="D146" s="227">
        <v>10</v>
      </c>
      <c r="E146" s="228">
        <f t="shared" si="8"/>
        <v>4</v>
      </c>
      <c r="F146" s="229">
        <v>2</v>
      </c>
      <c r="G146" s="228">
        <f t="shared" si="9"/>
        <v>8</v>
      </c>
      <c r="H146" s="244">
        <f t="shared" si="10"/>
        <v>8.8</v>
      </c>
      <c r="I146" s="230"/>
      <c r="J146" s="230"/>
      <c r="K146" s="231"/>
      <c r="L146" s="230"/>
      <c r="M146" s="232"/>
    </row>
    <row r="147" spans="1:13" ht="15">
      <c r="A147" s="259" t="s">
        <v>15</v>
      </c>
      <c r="B147" s="226" t="s">
        <v>135</v>
      </c>
      <c r="C147" s="227">
        <v>50</v>
      </c>
      <c r="D147" s="227">
        <v>10</v>
      </c>
      <c r="E147" s="228">
        <f t="shared" si="8"/>
        <v>5</v>
      </c>
      <c r="F147" s="229">
        <v>4</v>
      </c>
      <c r="G147" s="228">
        <f t="shared" si="9"/>
        <v>20</v>
      </c>
      <c r="H147" s="244">
        <f t="shared" si="10"/>
        <v>22</v>
      </c>
      <c r="I147" s="230"/>
      <c r="J147" s="230"/>
      <c r="K147" s="231"/>
      <c r="L147" s="230"/>
      <c r="M147" s="232"/>
    </row>
    <row r="148" spans="1:13" ht="15">
      <c r="A148" s="225" t="s">
        <v>15</v>
      </c>
      <c r="B148" s="226" t="s">
        <v>136</v>
      </c>
      <c r="C148" s="227">
        <v>40</v>
      </c>
      <c r="D148" s="227">
        <v>10</v>
      </c>
      <c r="E148" s="228">
        <f t="shared" si="8"/>
        <v>4</v>
      </c>
      <c r="F148" s="229">
        <v>10</v>
      </c>
      <c r="G148" s="228">
        <f t="shared" si="9"/>
        <v>40</v>
      </c>
      <c r="H148" s="244">
        <f t="shared" si="10"/>
        <v>44</v>
      </c>
      <c r="I148" s="230"/>
      <c r="J148" s="230"/>
      <c r="K148" s="231"/>
      <c r="L148" s="230"/>
      <c r="M148" s="232"/>
    </row>
    <row r="149" spans="1:13" ht="15">
      <c r="A149" s="259" t="s">
        <v>15</v>
      </c>
      <c r="B149" s="226" t="s">
        <v>137</v>
      </c>
      <c r="C149" s="227">
        <v>60</v>
      </c>
      <c r="D149" s="227">
        <v>10</v>
      </c>
      <c r="E149" s="228">
        <f t="shared" si="8"/>
        <v>6</v>
      </c>
      <c r="F149" s="229">
        <v>4</v>
      </c>
      <c r="G149" s="228">
        <f t="shared" si="9"/>
        <v>24</v>
      </c>
      <c r="H149" s="244">
        <f t="shared" si="10"/>
        <v>26.400000000000002</v>
      </c>
      <c r="I149" s="230"/>
      <c r="J149" s="230"/>
      <c r="K149" s="231"/>
      <c r="L149" s="230"/>
      <c r="M149" s="232"/>
    </row>
    <row r="150" spans="1:13" ht="15">
      <c r="A150" s="225" t="s">
        <v>15</v>
      </c>
      <c r="B150" s="226" t="s">
        <v>138</v>
      </c>
      <c r="C150" s="227">
        <v>40</v>
      </c>
      <c r="D150" s="227">
        <v>10</v>
      </c>
      <c r="E150" s="228">
        <f t="shared" si="8"/>
        <v>4</v>
      </c>
      <c r="F150" s="229">
        <v>10</v>
      </c>
      <c r="G150" s="228">
        <f t="shared" si="9"/>
        <v>40</v>
      </c>
      <c r="H150" s="244">
        <f t="shared" si="10"/>
        <v>44</v>
      </c>
      <c r="I150" s="230"/>
      <c r="J150" s="230"/>
      <c r="K150" s="231"/>
      <c r="L150" s="230"/>
      <c r="M150" s="232"/>
    </row>
    <row r="151" spans="1:13" ht="15">
      <c r="A151" s="259" t="s">
        <v>15</v>
      </c>
      <c r="B151" s="226" t="s">
        <v>140</v>
      </c>
      <c r="C151" s="227">
        <v>160</v>
      </c>
      <c r="D151" s="227">
        <v>100</v>
      </c>
      <c r="E151" s="228">
        <f t="shared" si="8"/>
        <v>1.6</v>
      </c>
      <c r="F151" s="229">
        <v>20</v>
      </c>
      <c r="G151" s="228">
        <f t="shared" si="9"/>
        <v>32</v>
      </c>
      <c r="H151" s="244">
        <f t="shared" si="10"/>
        <v>35.2</v>
      </c>
      <c r="I151" s="230"/>
      <c r="J151" s="230"/>
      <c r="K151" s="231"/>
      <c r="L151" s="230"/>
      <c r="M151" s="232"/>
    </row>
    <row r="152" spans="1:13" ht="15">
      <c r="A152" s="225" t="s">
        <v>15</v>
      </c>
      <c r="B152" s="226" t="s">
        <v>141</v>
      </c>
      <c r="C152" s="227">
        <v>330</v>
      </c>
      <c r="D152" s="227">
        <v>10</v>
      </c>
      <c r="E152" s="228">
        <f t="shared" si="8"/>
        <v>33</v>
      </c>
      <c r="F152" s="229">
        <v>1</v>
      </c>
      <c r="G152" s="228">
        <f t="shared" si="9"/>
        <v>33</v>
      </c>
      <c r="H152" s="244">
        <f t="shared" si="10"/>
        <v>36.300000000000004</v>
      </c>
      <c r="I152" s="230"/>
      <c r="J152" s="230"/>
      <c r="K152" s="231"/>
      <c r="L152" s="230"/>
      <c r="M152" s="232"/>
    </row>
    <row r="153" spans="1:13" ht="15">
      <c r="A153" s="259" t="s">
        <v>15</v>
      </c>
      <c r="B153" s="226" t="s">
        <v>142</v>
      </c>
      <c r="C153" s="227">
        <v>280</v>
      </c>
      <c r="D153" s="227">
        <v>25</v>
      </c>
      <c r="E153" s="228">
        <f t="shared" si="8"/>
        <v>11.2</v>
      </c>
      <c r="F153" s="229">
        <v>10</v>
      </c>
      <c r="G153" s="228">
        <f t="shared" si="9"/>
        <v>112</v>
      </c>
      <c r="H153" s="244">
        <f t="shared" si="10"/>
        <v>123.20000000000002</v>
      </c>
      <c r="I153" s="230"/>
      <c r="J153" s="230"/>
      <c r="K153" s="231"/>
      <c r="L153" s="230"/>
      <c r="M153" s="232"/>
    </row>
    <row r="154" spans="1:13" ht="15">
      <c r="A154" s="225" t="s">
        <v>15</v>
      </c>
      <c r="B154" s="226" t="s">
        <v>143</v>
      </c>
      <c r="C154" s="227">
        <v>280</v>
      </c>
      <c r="D154" s="227">
        <v>25</v>
      </c>
      <c r="E154" s="228">
        <f t="shared" si="8"/>
        <v>11.2</v>
      </c>
      <c r="F154" s="229">
        <v>5</v>
      </c>
      <c r="G154" s="228">
        <f t="shared" si="9"/>
        <v>56</v>
      </c>
      <c r="H154" s="244">
        <f t="shared" si="10"/>
        <v>61.60000000000001</v>
      </c>
      <c r="I154" s="230"/>
      <c r="J154" s="230"/>
      <c r="K154" s="231"/>
      <c r="L154" s="230"/>
      <c r="M154" s="232"/>
    </row>
    <row r="155" spans="1:13" ht="15">
      <c r="A155" s="259" t="s">
        <v>15</v>
      </c>
      <c r="B155" s="226" t="s">
        <v>144</v>
      </c>
      <c r="C155" s="227">
        <v>50</v>
      </c>
      <c r="D155" s="227">
        <v>1</v>
      </c>
      <c r="E155" s="228">
        <f t="shared" si="8"/>
        <v>50</v>
      </c>
      <c r="F155" s="229">
        <v>1</v>
      </c>
      <c r="G155" s="228">
        <f t="shared" si="9"/>
        <v>50</v>
      </c>
      <c r="H155" s="244">
        <f t="shared" si="10"/>
        <v>55.00000000000001</v>
      </c>
      <c r="I155" s="230"/>
      <c r="J155" s="230"/>
      <c r="K155" s="231"/>
      <c r="L155" s="230"/>
      <c r="M155" s="232"/>
    </row>
    <row r="156" spans="1:13" ht="15">
      <c r="A156" s="225" t="s">
        <v>15</v>
      </c>
      <c r="B156" s="226" t="s">
        <v>145</v>
      </c>
      <c r="C156" s="227">
        <v>70</v>
      </c>
      <c r="D156" s="227">
        <v>1</v>
      </c>
      <c r="E156" s="228">
        <f t="shared" si="8"/>
        <v>70</v>
      </c>
      <c r="F156" s="229">
        <v>1</v>
      </c>
      <c r="G156" s="228">
        <f t="shared" si="9"/>
        <v>70</v>
      </c>
      <c r="H156" s="244">
        <f t="shared" si="10"/>
        <v>77</v>
      </c>
      <c r="I156" s="230"/>
      <c r="J156" s="230"/>
      <c r="K156" s="231"/>
      <c r="L156" s="230"/>
      <c r="M156" s="232"/>
    </row>
    <row r="157" spans="1:13" ht="15">
      <c r="A157" s="259" t="s">
        <v>15</v>
      </c>
      <c r="B157" s="226" t="s">
        <v>146</v>
      </c>
      <c r="C157" s="227">
        <v>150</v>
      </c>
      <c r="D157" s="227">
        <v>20</v>
      </c>
      <c r="E157" s="228">
        <f t="shared" si="8"/>
        <v>7.5</v>
      </c>
      <c r="F157" s="229">
        <v>20</v>
      </c>
      <c r="G157" s="228">
        <f t="shared" si="9"/>
        <v>150</v>
      </c>
      <c r="H157" s="244">
        <f t="shared" si="10"/>
        <v>165</v>
      </c>
      <c r="I157" s="230"/>
      <c r="J157" s="230"/>
      <c r="K157" s="231"/>
      <c r="L157" s="230"/>
      <c r="M157" s="232"/>
    </row>
    <row r="158" spans="1:13" ht="15">
      <c r="A158" s="225" t="s">
        <v>15</v>
      </c>
      <c r="B158" s="226" t="s">
        <v>147</v>
      </c>
      <c r="C158" s="227">
        <v>40</v>
      </c>
      <c r="D158" s="227">
        <v>10</v>
      </c>
      <c r="E158" s="228">
        <f t="shared" si="8"/>
        <v>4</v>
      </c>
      <c r="F158" s="229">
        <v>10</v>
      </c>
      <c r="G158" s="228">
        <f t="shared" si="9"/>
        <v>40</v>
      </c>
      <c r="H158" s="244">
        <f t="shared" si="10"/>
        <v>44</v>
      </c>
      <c r="I158" s="230"/>
      <c r="J158" s="230"/>
      <c r="K158" s="231"/>
      <c r="L158" s="230"/>
      <c r="M158" s="232"/>
    </row>
    <row r="159" spans="1:13" ht="15">
      <c r="A159" s="259" t="s">
        <v>15</v>
      </c>
      <c r="B159" s="226" t="s">
        <v>148</v>
      </c>
      <c r="C159" s="227">
        <v>40</v>
      </c>
      <c r="D159" s="227">
        <v>10</v>
      </c>
      <c r="E159" s="228">
        <f t="shared" si="8"/>
        <v>4</v>
      </c>
      <c r="F159" s="229">
        <v>10</v>
      </c>
      <c r="G159" s="228">
        <f t="shared" si="9"/>
        <v>40</v>
      </c>
      <c r="H159" s="244">
        <f t="shared" si="10"/>
        <v>44</v>
      </c>
      <c r="I159" s="230"/>
      <c r="J159" s="230"/>
      <c r="K159" s="231"/>
      <c r="L159" s="230"/>
      <c r="M159" s="232"/>
    </row>
    <row r="160" spans="1:13" ht="15">
      <c r="A160" s="225" t="s">
        <v>15</v>
      </c>
      <c r="B160" s="226" t="s">
        <v>149</v>
      </c>
      <c r="C160" s="227">
        <v>29</v>
      </c>
      <c r="D160" s="227">
        <v>1</v>
      </c>
      <c r="E160" s="228">
        <f t="shared" si="8"/>
        <v>29</v>
      </c>
      <c r="F160" s="229">
        <v>1</v>
      </c>
      <c r="G160" s="228">
        <f t="shared" si="9"/>
        <v>29</v>
      </c>
      <c r="H160" s="244">
        <f t="shared" si="10"/>
        <v>31.900000000000002</v>
      </c>
      <c r="I160" s="230"/>
      <c r="J160" s="230"/>
      <c r="K160" s="231"/>
      <c r="L160" s="230"/>
      <c r="M160" s="232"/>
    </row>
    <row r="161" spans="1:13" ht="15">
      <c r="A161" s="259" t="s">
        <v>15</v>
      </c>
      <c r="B161" s="226" t="s">
        <v>150</v>
      </c>
      <c r="C161" s="227">
        <v>73</v>
      </c>
      <c r="D161" s="227">
        <v>1</v>
      </c>
      <c r="E161" s="228">
        <f t="shared" si="8"/>
        <v>73</v>
      </c>
      <c r="F161" s="229">
        <v>1</v>
      </c>
      <c r="G161" s="228">
        <f t="shared" si="9"/>
        <v>73</v>
      </c>
      <c r="H161" s="244">
        <f t="shared" si="10"/>
        <v>80.30000000000001</v>
      </c>
      <c r="I161" s="230"/>
      <c r="J161" s="230"/>
      <c r="K161" s="231"/>
      <c r="L161" s="230"/>
      <c r="M161" s="232"/>
    </row>
    <row r="162" spans="1:13" ht="15">
      <c r="A162" s="225" t="s">
        <v>15</v>
      </c>
      <c r="B162" s="250" t="s">
        <v>151</v>
      </c>
      <c r="C162" s="227">
        <v>750</v>
      </c>
      <c r="D162" s="227">
        <v>500</v>
      </c>
      <c r="E162" s="228">
        <f t="shared" si="8"/>
        <v>1.5</v>
      </c>
      <c r="F162" s="229">
        <v>100</v>
      </c>
      <c r="G162" s="228">
        <f t="shared" si="9"/>
        <v>150</v>
      </c>
      <c r="H162" s="244">
        <f t="shared" si="10"/>
        <v>165</v>
      </c>
      <c r="I162" s="230"/>
      <c r="J162" s="230"/>
      <c r="K162" s="231"/>
      <c r="L162" s="230"/>
      <c r="M162" s="232"/>
    </row>
    <row r="163" spans="1:13" ht="15">
      <c r="A163" s="259" t="s">
        <v>15</v>
      </c>
      <c r="B163" s="250" t="s">
        <v>152</v>
      </c>
      <c r="C163" s="227">
        <v>73</v>
      </c>
      <c r="D163" s="227">
        <v>1</v>
      </c>
      <c r="E163" s="228">
        <f t="shared" si="8"/>
        <v>73</v>
      </c>
      <c r="F163" s="229">
        <v>1</v>
      </c>
      <c r="G163" s="228">
        <f t="shared" si="9"/>
        <v>73</v>
      </c>
      <c r="H163" s="244">
        <f t="shared" si="10"/>
        <v>80.30000000000001</v>
      </c>
      <c r="I163" s="230"/>
      <c r="J163" s="230"/>
      <c r="K163" s="231"/>
      <c r="L163" s="230"/>
      <c r="M163" s="232"/>
    </row>
    <row r="164" spans="1:13" ht="15">
      <c r="A164" s="225" t="s">
        <v>15</v>
      </c>
      <c r="B164" s="250" t="s">
        <v>153</v>
      </c>
      <c r="C164" s="227">
        <v>73</v>
      </c>
      <c r="D164" s="227">
        <v>1</v>
      </c>
      <c r="E164" s="228">
        <f t="shared" si="8"/>
        <v>73</v>
      </c>
      <c r="F164" s="229">
        <v>1</v>
      </c>
      <c r="G164" s="228">
        <f t="shared" si="9"/>
        <v>73</v>
      </c>
      <c r="H164" s="244">
        <f t="shared" si="10"/>
        <v>80.30000000000001</v>
      </c>
      <c r="I164" s="230"/>
      <c r="J164" s="230"/>
      <c r="K164" s="231"/>
      <c r="L164" s="230"/>
      <c r="M164" s="232"/>
    </row>
    <row r="165" spans="1:13" ht="15">
      <c r="A165" s="259" t="s">
        <v>15</v>
      </c>
      <c r="B165" s="226" t="s">
        <v>172</v>
      </c>
      <c r="C165" s="227">
        <v>55</v>
      </c>
      <c r="D165" s="227">
        <v>1</v>
      </c>
      <c r="E165" s="228">
        <f t="shared" si="8"/>
        <v>55</v>
      </c>
      <c r="F165" s="229">
        <v>1</v>
      </c>
      <c r="G165" s="228">
        <f t="shared" si="9"/>
        <v>55</v>
      </c>
      <c r="H165" s="244">
        <f t="shared" si="10"/>
        <v>60.50000000000001</v>
      </c>
      <c r="I165" s="230"/>
      <c r="J165" s="230"/>
      <c r="K165" s="231"/>
      <c r="L165" s="230"/>
      <c r="M165" s="232"/>
    </row>
    <row r="166" spans="1:13" ht="15">
      <c r="A166" s="225" t="s">
        <v>15</v>
      </c>
      <c r="B166" s="250" t="s">
        <v>185</v>
      </c>
      <c r="C166" s="227">
        <v>55</v>
      </c>
      <c r="D166" s="227">
        <v>1</v>
      </c>
      <c r="E166" s="228">
        <f t="shared" si="8"/>
        <v>55</v>
      </c>
      <c r="F166" s="229">
        <v>1</v>
      </c>
      <c r="G166" s="228">
        <f t="shared" si="9"/>
        <v>55</v>
      </c>
      <c r="H166" s="244">
        <f t="shared" si="10"/>
        <v>60.50000000000001</v>
      </c>
      <c r="I166" s="230"/>
      <c r="J166" s="230"/>
      <c r="K166" s="231"/>
      <c r="L166" s="230"/>
      <c r="M166" s="232"/>
    </row>
    <row r="167" spans="1:13" ht="15">
      <c r="A167" s="259" t="s">
        <v>15</v>
      </c>
      <c r="B167" s="226" t="s">
        <v>173</v>
      </c>
      <c r="C167" s="227">
        <v>55</v>
      </c>
      <c r="D167" s="227">
        <v>1</v>
      </c>
      <c r="E167" s="228">
        <f t="shared" si="8"/>
        <v>55</v>
      </c>
      <c r="F167" s="229">
        <v>1</v>
      </c>
      <c r="G167" s="228">
        <f t="shared" si="9"/>
        <v>55</v>
      </c>
      <c r="H167" s="244">
        <f t="shared" si="10"/>
        <v>60.50000000000001</v>
      </c>
      <c r="I167" s="230"/>
      <c r="J167" s="230"/>
      <c r="K167" s="231"/>
      <c r="L167" s="230"/>
      <c r="M167" s="232"/>
    </row>
    <row r="168" spans="1:13" ht="15">
      <c r="A168" s="225" t="s">
        <v>15</v>
      </c>
      <c r="B168" s="226" t="s">
        <v>197</v>
      </c>
      <c r="C168" s="227">
        <v>100</v>
      </c>
      <c r="D168" s="227">
        <v>10</v>
      </c>
      <c r="E168" s="228">
        <f t="shared" si="8"/>
        <v>10</v>
      </c>
      <c r="F168" s="229">
        <v>2</v>
      </c>
      <c r="G168" s="228">
        <f t="shared" si="9"/>
        <v>20</v>
      </c>
      <c r="H168" s="244">
        <f t="shared" si="10"/>
        <v>22</v>
      </c>
      <c r="I168" s="230"/>
      <c r="J168" s="230"/>
      <c r="K168" s="231"/>
      <c r="L168" s="230"/>
      <c r="M168" s="232"/>
    </row>
    <row r="169" spans="1:13" ht="15">
      <c r="A169" s="259" t="s">
        <v>15</v>
      </c>
      <c r="B169" s="226" t="s">
        <v>198</v>
      </c>
      <c r="C169" s="227">
        <v>73</v>
      </c>
      <c r="D169" s="227">
        <v>1</v>
      </c>
      <c r="E169" s="228">
        <f t="shared" si="8"/>
        <v>73</v>
      </c>
      <c r="F169" s="229">
        <v>1</v>
      </c>
      <c r="G169" s="228">
        <f t="shared" si="9"/>
        <v>73</v>
      </c>
      <c r="H169" s="244">
        <f t="shared" si="10"/>
        <v>80.30000000000001</v>
      </c>
      <c r="I169" s="230"/>
      <c r="J169" s="230"/>
      <c r="K169" s="231"/>
      <c r="L169" s="230"/>
      <c r="M169" s="232"/>
    </row>
    <row r="170" spans="1:13" ht="15">
      <c r="A170" s="225" t="s">
        <v>15</v>
      </c>
      <c r="B170" s="226" t="s">
        <v>199</v>
      </c>
      <c r="C170" s="227">
        <v>55</v>
      </c>
      <c r="D170" s="227">
        <v>1</v>
      </c>
      <c r="E170" s="228">
        <f t="shared" si="8"/>
        <v>55</v>
      </c>
      <c r="F170" s="229">
        <v>1</v>
      </c>
      <c r="G170" s="228">
        <f t="shared" si="9"/>
        <v>55</v>
      </c>
      <c r="H170" s="244">
        <f t="shared" si="10"/>
        <v>60.50000000000001</v>
      </c>
      <c r="I170" s="230"/>
      <c r="J170" s="230"/>
      <c r="K170" s="231"/>
      <c r="L170" s="230"/>
      <c r="M170" s="232"/>
    </row>
    <row r="171" spans="1:13" ht="15">
      <c r="A171" s="259" t="s">
        <v>15</v>
      </c>
      <c r="B171" s="226" t="s">
        <v>200</v>
      </c>
      <c r="C171" s="227">
        <v>67</v>
      </c>
      <c r="D171" s="227">
        <v>1</v>
      </c>
      <c r="E171" s="228">
        <f t="shared" si="8"/>
        <v>67</v>
      </c>
      <c r="F171" s="229">
        <v>1</v>
      </c>
      <c r="G171" s="228">
        <f t="shared" si="9"/>
        <v>67</v>
      </c>
      <c r="H171" s="244">
        <f t="shared" si="10"/>
        <v>73.7</v>
      </c>
      <c r="I171" s="230"/>
      <c r="J171" s="230"/>
      <c r="K171" s="231"/>
      <c r="L171" s="230"/>
      <c r="M171" s="232"/>
    </row>
    <row r="172" spans="1:13" ht="15">
      <c r="A172" s="260" t="s">
        <v>15</v>
      </c>
      <c r="B172" s="226" t="s">
        <v>216</v>
      </c>
      <c r="C172" s="227">
        <v>30</v>
      </c>
      <c r="D172" s="227">
        <v>10</v>
      </c>
      <c r="E172" s="228">
        <f t="shared" si="8"/>
        <v>3</v>
      </c>
      <c r="F172" s="229">
        <v>2</v>
      </c>
      <c r="G172" s="228">
        <f t="shared" si="9"/>
        <v>6</v>
      </c>
      <c r="H172" s="244">
        <f t="shared" si="10"/>
        <v>6.6000000000000005</v>
      </c>
      <c r="I172" s="230"/>
      <c r="J172" s="230"/>
      <c r="K172" s="231"/>
      <c r="L172" s="230"/>
      <c r="M172" s="232"/>
    </row>
    <row r="173" spans="1:13" ht="15">
      <c r="A173" s="260" t="s">
        <v>15</v>
      </c>
      <c r="B173" s="226" t="s">
        <v>217</v>
      </c>
      <c r="C173" s="227">
        <v>30</v>
      </c>
      <c r="D173" s="227">
        <v>10</v>
      </c>
      <c r="E173" s="228">
        <f t="shared" si="8"/>
        <v>3</v>
      </c>
      <c r="F173" s="229">
        <v>2</v>
      </c>
      <c r="G173" s="228">
        <f t="shared" si="9"/>
        <v>6</v>
      </c>
      <c r="H173" s="244">
        <f t="shared" si="10"/>
        <v>6.6000000000000005</v>
      </c>
      <c r="I173" s="230"/>
      <c r="J173" s="230"/>
      <c r="K173" s="231"/>
      <c r="L173" s="230"/>
      <c r="M173" s="232"/>
    </row>
    <row r="174" spans="1:13" ht="15">
      <c r="A174" s="260" t="s">
        <v>15</v>
      </c>
      <c r="B174" s="226" t="s">
        <v>201</v>
      </c>
      <c r="C174" s="227">
        <v>30</v>
      </c>
      <c r="D174" s="227">
        <v>10</v>
      </c>
      <c r="E174" s="228">
        <f t="shared" si="8"/>
        <v>3</v>
      </c>
      <c r="F174" s="229">
        <v>6</v>
      </c>
      <c r="G174" s="228">
        <f t="shared" si="9"/>
        <v>18</v>
      </c>
      <c r="H174" s="228">
        <f t="shared" si="10"/>
        <v>19.8</v>
      </c>
      <c r="I174" s="230"/>
      <c r="J174" s="230"/>
      <c r="K174" s="231"/>
      <c r="L174" s="230"/>
      <c r="M174" s="232"/>
    </row>
    <row r="175" spans="1:13" ht="15.75" thickBot="1">
      <c r="A175" s="261" t="s">
        <v>15</v>
      </c>
      <c r="B175" s="262" t="s">
        <v>205</v>
      </c>
      <c r="C175" s="253">
        <v>45</v>
      </c>
      <c r="D175" s="253">
        <v>1</v>
      </c>
      <c r="E175" s="254">
        <f t="shared" si="8"/>
        <v>45</v>
      </c>
      <c r="F175" s="255">
        <v>1</v>
      </c>
      <c r="G175" s="254">
        <f t="shared" si="9"/>
        <v>45</v>
      </c>
      <c r="H175" s="263">
        <f t="shared" si="10"/>
        <v>49.50000000000001</v>
      </c>
      <c r="I175" s="256">
        <f>SUM(H137:H175)</f>
        <v>2252.0299999999997</v>
      </c>
      <c r="J175" s="256"/>
      <c r="K175" s="257"/>
      <c r="L175" s="256">
        <v>2252</v>
      </c>
      <c r="M175" s="258"/>
    </row>
    <row r="176" spans="1:13" ht="15">
      <c r="A176" s="166" t="s">
        <v>170</v>
      </c>
      <c r="B176" s="167" t="s">
        <v>102</v>
      </c>
      <c r="C176" s="168">
        <v>49</v>
      </c>
      <c r="D176" s="168">
        <v>1</v>
      </c>
      <c r="E176" s="169">
        <f t="shared" si="8"/>
        <v>49</v>
      </c>
      <c r="F176" s="170">
        <v>1</v>
      </c>
      <c r="G176" s="169">
        <f t="shared" si="9"/>
        <v>49</v>
      </c>
      <c r="H176" s="169">
        <f aca="true" t="shared" si="11" ref="H176:H207">G176*1.15</f>
        <v>56.349999999999994</v>
      </c>
      <c r="I176" s="171"/>
      <c r="J176" s="171"/>
      <c r="K176" s="172"/>
      <c r="L176" s="171"/>
      <c r="M176" s="173"/>
    </row>
    <row r="177" spans="1:13" ht="15">
      <c r="A177" s="174" t="s">
        <v>170</v>
      </c>
      <c r="B177" s="202" t="s">
        <v>114</v>
      </c>
      <c r="C177" s="176">
        <v>55</v>
      </c>
      <c r="D177" s="176">
        <v>1</v>
      </c>
      <c r="E177" s="177">
        <f t="shared" si="8"/>
        <v>55</v>
      </c>
      <c r="F177" s="178">
        <v>1</v>
      </c>
      <c r="G177" s="177">
        <f t="shared" si="9"/>
        <v>55</v>
      </c>
      <c r="H177" s="177">
        <f t="shared" si="11"/>
        <v>63.24999999999999</v>
      </c>
      <c r="I177" s="179"/>
      <c r="J177" s="179"/>
      <c r="K177" s="180"/>
      <c r="L177" s="179"/>
      <c r="M177" s="181"/>
    </row>
    <row r="178" spans="1:13" ht="15">
      <c r="A178" s="174" t="s">
        <v>170</v>
      </c>
      <c r="B178" s="175" t="s">
        <v>171</v>
      </c>
      <c r="C178" s="176">
        <v>55</v>
      </c>
      <c r="D178" s="176">
        <v>1</v>
      </c>
      <c r="E178" s="177">
        <f t="shared" si="8"/>
        <v>55</v>
      </c>
      <c r="F178" s="178">
        <v>1</v>
      </c>
      <c r="G178" s="177">
        <f t="shared" si="9"/>
        <v>55</v>
      </c>
      <c r="H178" s="177">
        <f t="shared" si="11"/>
        <v>63.24999999999999</v>
      </c>
      <c r="I178" s="179"/>
      <c r="J178" s="179"/>
      <c r="K178" s="180"/>
      <c r="L178" s="179"/>
      <c r="M178" s="181"/>
    </row>
    <row r="179" spans="1:13" ht="15">
      <c r="A179" s="174" t="s">
        <v>170</v>
      </c>
      <c r="B179" s="175" t="s">
        <v>221</v>
      </c>
      <c r="C179" s="176">
        <v>85</v>
      </c>
      <c r="D179" s="176">
        <v>1</v>
      </c>
      <c r="E179" s="177">
        <f t="shared" si="8"/>
        <v>85</v>
      </c>
      <c r="F179" s="178">
        <v>1</v>
      </c>
      <c r="G179" s="177">
        <f t="shared" si="9"/>
        <v>85</v>
      </c>
      <c r="H179" s="177">
        <f t="shared" si="11"/>
        <v>97.74999999999999</v>
      </c>
      <c r="I179" s="179"/>
      <c r="J179" s="179"/>
      <c r="K179" s="180"/>
      <c r="L179" s="179"/>
      <c r="M179" s="181"/>
    </row>
    <row r="180" spans="1:13" ht="15.75" thickBot="1">
      <c r="A180" s="182" t="s">
        <v>170</v>
      </c>
      <c r="B180" s="183" t="s">
        <v>222</v>
      </c>
      <c r="C180" s="184">
        <v>40</v>
      </c>
      <c r="D180" s="184">
        <v>1</v>
      </c>
      <c r="E180" s="185">
        <f t="shared" si="8"/>
        <v>40</v>
      </c>
      <c r="F180" s="186">
        <v>1</v>
      </c>
      <c r="G180" s="185">
        <f t="shared" si="9"/>
        <v>40</v>
      </c>
      <c r="H180" s="185">
        <f t="shared" si="11"/>
        <v>46</v>
      </c>
      <c r="I180" s="187">
        <f>SUM(H176:H180)</f>
        <v>326.59999999999997</v>
      </c>
      <c r="J180" s="187"/>
      <c r="K180" s="188"/>
      <c r="L180" s="187"/>
      <c r="M180" s="189"/>
    </row>
    <row r="181" spans="1:13" ht="15">
      <c r="A181" s="241" t="s">
        <v>158</v>
      </c>
      <c r="B181" s="242" t="s">
        <v>102</v>
      </c>
      <c r="C181" s="243">
        <v>49</v>
      </c>
      <c r="D181" s="243">
        <v>1</v>
      </c>
      <c r="E181" s="244">
        <f t="shared" si="8"/>
        <v>49</v>
      </c>
      <c r="F181" s="245">
        <v>2</v>
      </c>
      <c r="G181" s="244">
        <f t="shared" si="9"/>
        <v>98</v>
      </c>
      <c r="H181" s="244">
        <f t="shared" si="11"/>
        <v>112.69999999999999</v>
      </c>
      <c r="I181" s="246"/>
      <c r="J181" s="246"/>
      <c r="K181" s="247"/>
      <c r="L181" s="246"/>
      <c r="M181" s="248"/>
    </row>
    <row r="182" spans="1:13" ht="15">
      <c r="A182" s="249" t="s">
        <v>158</v>
      </c>
      <c r="B182" s="250" t="s">
        <v>159</v>
      </c>
      <c r="C182" s="227">
        <v>100</v>
      </c>
      <c r="D182" s="227">
        <v>1</v>
      </c>
      <c r="E182" s="228">
        <f t="shared" si="8"/>
        <v>100</v>
      </c>
      <c r="F182" s="229">
        <v>1</v>
      </c>
      <c r="G182" s="228">
        <f t="shared" si="9"/>
        <v>100</v>
      </c>
      <c r="H182" s="228">
        <f t="shared" si="11"/>
        <v>114.99999999999999</v>
      </c>
      <c r="I182" s="230"/>
      <c r="J182" s="230"/>
      <c r="K182" s="231"/>
      <c r="L182" s="230"/>
      <c r="M182" s="232"/>
    </row>
    <row r="183" spans="1:13" ht="15">
      <c r="A183" s="249" t="s">
        <v>158</v>
      </c>
      <c r="B183" s="250" t="s">
        <v>160</v>
      </c>
      <c r="C183" s="227">
        <v>100</v>
      </c>
      <c r="D183" s="227">
        <v>1</v>
      </c>
      <c r="E183" s="228">
        <f t="shared" si="8"/>
        <v>100</v>
      </c>
      <c r="F183" s="229">
        <v>1</v>
      </c>
      <c r="G183" s="228">
        <f t="shared" si="9"/>
        <v>100</v>
      </c>
      <c r="H183" s="228">
        <f t="shared" si="11"/>
        <v>114.99999999999999</v>
      </c>
      <c r="I183" s="230"/>
      <c r="J183" s="230"/>
      <c r="K183" s="231"/>
      <c r="L183" s="230"/>
      <c r="M183" s="232"/>
    </row>
    <row r="184" spans="1:13" ht="15">
      <c r="A184" s="249" t="s">
        <v>158</v>
      </c>
      <c r="B184" s="250" t="s">
        <v>161</v>
      </c>
      <c r="C184" s="227">
        <v>22</v>
      </c>
      <c r="D184" s="227">
        <v>1</v>
      </c>
      <c r="E184" s="228">
        <f t="shared" si="8"/>
        <v>22</v>
      </c>
      <c r="F184" s="229">
        <v>2</v>
      </c>
      <c r="G184" s="228">
        <f t="shared" si="9"/>
        <v>44</v>
      </c>
      <c r="H184" s="228">
        <f t="shared" si="11"/>
        <v>50.599999999999994</v>
      </c>
      <c r="I184" s="230"/>
      <c r="J184" s="230"/>
      <c r="K184" s="231"/>
      <c r="L184" s="230"/>
      <c r="M184" s="232"/>
    </row>
    <row r="185" spans="1:13" ht="15">
      <c r="A185" s="249" t="s">
        <v>158</v>
      </c>
      <c r="B185" s="250" t="s">
        <v>162</v>
      </c>
      <c r="C185" s="227">
        <v>22</v>
      </c>
      <c r="D185" s="227">
        <v>1</v>
      </c>
      <c r="E185" s="228">
        <f t="shared" si="8"/>
        <v>22</v>
      </c>
      <c r="F185" s="229">
        <v>1</v>
      </c>
      <c r="G185" s="228">
        <f t="shared" si="9"/>
        <v>22</v>
      </c>
      <c r="H185" s="228">
        <f t="shared" si="11"/>
        <v>25.299999999999997</v>
      </c>
      <c r="I185" s="230"/>
      <c r="J185" s="230"/>
      <c r="K185" s="231"/>
      <c r="L185" s="230"/>
      <c r="M185" s="232"/>
    </row>
    <row r="186" spans="1:13" ht="15">
      <c r="A186" s="249" t="s">
        <v>158</v>
      </c>
      <c r="B186" s="250" t="s">
        <v>163</v>
      </c>
      <c r="C186" s="227">
        <v>35</v>
      </c>
      <c r="D186" s="227">
        <v>1</v>
      </c>
      <c r="E186" s="228">
        <f t="shared" si="8"/>
        <v>35</v>
      </c>
      <c r="F186" s="229">
        <v>1</v>
      </c>
      <c r="G186" s="228">
        <f t="shared" si="9"/>
        <v>35</v>
      </c>
      <c r="H186" s="228">
        <f t="shared" si="11"/>
        <v>40.25</v>
      </c>
      <c r="I186" s="230"/>
      <c r="J186" s="230"/>
      <c r="K186" s="231"/>
      <c r="L186" s="230"/>
      <c r="M186" s="232"/>
    </row>
    <row r="187" spans="1:13" ht="15.75" thickBot="1">
      <c r="A187" s="251" t="s">
        <v>158</v>
      </c>
      <c r="B187" s="252" t="s">
        <v>164</v>
      </c>
      <c r="C187" s="253">
        <v>45</v>
      </c>
      <c r="D187" s="253">
        <v>1</v>
      </c>
      <c r="E187" s="254">
        <f t="shared" si="8"/>
        <v>45</v>
      </c>
      <c r="F187" s="255">
        <v>2</v>
      </c>
      <c r="G187" s="254">
        <f t="shared" si="9"/>
        <v>90</v>
      </c>
      <c r="H187" s="254">
        <f t="shared" si="11"/>
        <v>103.49999999999999</v>
      </c>
      <c r="I187" s="256">
        <f>SUM(H181:H187)</f>
        <v>562.3499999999999</v>
      </c>
      <c r="J187" s="256"/>
      <c r="K187" s="257"/>
      <c r="L187" s="256"/>
      <c r="M187" s="258"/>
    </row>
    <row r="188" spans="1:13" ht="15">
      <c r="A188" s="134" t="s">
        <v>9</v>
      </c>
      <c r="B188" s="135" t="s">
        <v>96</v>
      </c>
      <c r="C188" s="136">
        <v>22</v>
      </c>
      <c r="D188" s="136">
        <v>25</v>
      </c>
      <c r="E188" s="137">
        <f t="shared" si="8"/>
        <v>0.88</v>
      </c>
      <c r="F188" s="138">
        <v>12.5</v>
      </c>
      <c r="G188" s="137">
        <f t="shared" si="9"/>
        <v>11</v>
      </c>
      <c r="H188" s="137">
        <f t="shared" si="11"/>
        <v>12.649999999999999</v>
      </c>
      <c r="I188" s="158">
        <f>H188</f>
        <v>12.649999999999999</v>
      </c>
      <c r="J188" s="158"/>
      <c r="K188" s="139">
        <f>J188+I188</f>
        <v>12.649999999999999</v>
      </c>
      <c r="L188" s="158">
        <f>K188</f>
        <v>12.649999999999999</v>
      </c>
      <c r="M188" s="159"/>
    </row>
    <row r="189" spans="1:13" ht="15">
      <c r="A189" s="106" t="s">
        <v>9</v>
      </c>
      <c r="B189" s="140" t="s">
        <v>98</v>
      </c>
      <c r="C189" s="100">
        <v>252</v>
      </c>
      <c r="D189" s="100">
        <v>50</v>
      </c>
      <c r="E189" s="101">
        <f t="shared" si="8"/>
        <v>5.04</v>
      </c>
      <c r="F189" s="102">
        <v>10</v>
      </c>
      <c r="G189" s="101">
        <f t="shared" si="9"/>
        <v>50.4</v>
      </c>
      <c r="H189" s="101">
        <f t="shared" si="11"/>
        <v>57.959999999999994</v>
      </c>
      <c r="I189" s="160">
        <f aca="true" t="shared" si="12" ref="I189:I216">H189</f>
        <v>57.959999999999994</v>
      </c>
      <c r="J189" s="160"/>
      <c r="K189" s="104">
        <f aca="true" t="shared" si="13" ref="K189:K216">J189+I189</f>
        <v>57.959999999999994</v>
      </c>
      <c r="L189" s="160">
        <f aca="true" t="shared" si="14" ref="L189:L216">K189/F189</f>
        <v>5.795999999999999</v>
      </c>
      <c r="M189" s="161"/>
    </row>
    <row r="190" spans="1:13" ht="15">
      <c r="A190" s="106" t="s">
        <v>9</v>
      </c>
      <c r="B190" s="140" t="s">
        <v>99</v>
      </c>
      <c r="C190" s="100">
        <v>199</v>
      </c>
      <c r="D190" s="100">
        <v>10</v>
      </c>
      <c r="E190" s="101">
        <f t="shared" si="8"/>
        <v>19.9</v>
      </c>
      <c r="F190" s="102">
        <v>5</v>
      </c>
      <c r="G190" s="101">
        <f t="shared" si="9"/>
        <v>99.5</v>
      </c>
      <c r="H190" s="101">
        <f t="shared" si="11"/>
        <v>114.425</v>
      </c>
      <c r="I190" s="160">
        <f t="shared" si="12"/>
        <v>114.425</v>
      </c>
      <c r="J190" s="160"/>
      <c r="K190" s="104">
        <f t="shared" si="13"/>
        <v>114.425</v>
      </c>
      <c r="L190" s="160">
        <f t="shared" si="14"/>
        <v>22.884999999999998</v>
      </c>
      <c r="M190" s="161"/>
    </row>
    <row r="191" spans="1:13" ht="15">
      <c r="A191" s="106" t="s">
        <v>9</v>
      </c>
      <c r="B191" s="140" t="s">
        <v>101</v>
      </c>
      <c r="C191" s="100">
        <v>350</v>
      </c>
      <c r="D191" s="100">
        <v>10</v>
      </c>
      <c r="E191" s="101">
        <f t="shared" si="8"/>
        <v>35</v>
      </c>
      <c r="F191" s="102">
        <v>4</v>
      </c>
      <c r="G191" s="101">
        <f t="shared" si="9"/>
        <v>140</v>
      </c>
      <c r="H191" s="101">
        <f t="shared" si="11"/>
        <v>161</v>
      </c>
      <c r="I191" s="160">
        <f t="shared" si="12"/>
        <v>161</v>
      </c>
      <c r="J191" s="160"/>
      <c r="K191" s="104">
        <f t="shared" si="13"/>
        <v>161</v>
      </c>
      <c r="L191" s="160">
        <f t="shared" si="14"/>
        <v>40.25</v>
      </c>
      <c r="M191" s="161"/>
    </row>
    <row r="192" spans="1:13" ht="15">
      <c r="A192" s="106" t="s">
        <v>9</v>
      </c>
      <c r="B192" s="140" t="s">
        <v>103</v>
      </c>
      <c r="C192" s="100">
        <v>150</v>
      </c>
      <c r="D192" s="100">
        <v>20</v>
      </c>
      <c r="E192" s="101">
        <f t="shared" si="8"/>
        <v>7.5</v>
      </c>
      <c r="F192" s="102">
        <v>10</v>
      </c>
      <c r="G192" s="101">
        <f t="shared" si="9"/>
        <v>75</v>
      </c>
      <c r="H192" s="101">
        <f t="shared" si="11"/>
        <v>86.25</v>
      </c>
      <c r="I192" s="160">
        <f t="shared" si="12"/>
        <v>86.25</v>
      </c>
      <c r="J192" s="160"/>
      <c r="K192" s="104">
        <f t="shared" si="13"/>
        <v>86.25</v>
      </c>
      <c r="L192" s="160">
        <f t="shared" si="14"/>
        <v>8.625</v>
      </c>
      <c r="M192" s="161"/>
    </row>
    <row r="193" spans="1:13" ht="15">
      <c r="A193" s="106" t="s">
        <v>9</v>
      </c>
      <c r="B193" s="141" t="s">
        <v>106</v>
      </c>
      <c r="C193" s="100">
        <v>210</v>
      </c>
      <c r="D193" s="100">
        <v>25</v>
      </c>
      <c r="E193" s="101">
        <f t="shared" si="8"/>
        <v>8.4</v>
      </c>
      <c r="F193" s="102">
        <v>14</v>
      </c>
      <c r="G193" s="101">
        <f t="shared" si="9"/>
        <v>117.60000000000001</v>
      </c>
      <c r="H193" s="101">
        <f t="shared" si="11"/>
        <v>135.24</v>
      </c>
      <c r="I193" s="160">
        <f t="shared" si="12"/>
        <v>135.24</v>
      </c>
      <c r="J193" s="160"/>
      <c r="K193" s="104">
        <f t="shared" si="13"/>
        <v>135.24</v>
      </c>
      <c r="L193" s="160">
        <f t="shared" si="14"/>
        <v>9.66</v>
      </c>
      <c r="M193" s="161"/>
    </row>
    <row r="194" spans="1:13" ht="15">
      <c r="A194" s="142" t="s">
        <v>9</v>
      </c>
      <c r="B194" s="140" t="s">
        <v>108</v>
      </c>
      <c r="C194" s="100">
        <v>330</v>
      </c>
      <c r="D194" s="100">
        <v>25</v>
      </c>
      <c r="E194" s="101">
        <f t="shared" si="8"/>
        <v>13.2</v>
      </c>
      <c r="F194" s="102">
        <v>8</v>
      </c>
      <c r="G194" s="101">
        <f t="shared" si="9"/>
        <v>105.6</v>
      </c>
      <c r="H194" s="101">
        <f t="shared" si="11"/>
        <v>121.43999999999998</v>
      </c>
      <c r="I194" s="160">
        <f t="shared" si="12"/>
        <v>121.43999999999998</v>
      </c>
      <c r="J194" s="160"/>
      <c r="K194" s="104">
        <f t="shared" si="13"/>
        <v>121.43999999999998</v>
      </c>
      <c r="L194" s="160">
        <f t="shared" si="14"/>
        <v>15.179999999999998</v>
      </c>
      <c r="M194" s="161"/>
    </row>
    <row r="195" spans="1:13" ht="15">
      <c r="A195" s="142" t="s">
        <v>9</v>
      </c>
      <c r="B195" s="140" t="s">
        <v>109</v>
      </c>
      <c r="C195" s="100">
        <v>330</v>
      </c>
      <c r="D195" s="100">
        <v>25</v>
      </c>
      <c r="E195" s="101">
        <f t="shared" si="8"/>
        <v>13.2</v>
      </c>
      <c r="F195" s="102">
        <v>2</v>
      </c>
      <c r="G195" s="101">
        <f t="shared" si="9"/>
        <v>26.4</v>
      </c>
      <c r="H195" s="101">
        <f t="shared" si="11"/>
        <v>30.359999999999996</v>
      </c>
      <c r="I195" s="160">
        <f t="shared" si="12"/>
        <v>30.359999999999996</v>
      </c>
      <c r="J195" s="160"/>
      <c r="K195" s="104">
        <f t="shared" si="13"/>
        <v>30.359999999999996</v>
      </c>
      <c r="L195" s="160">
        <f t="shared" si="14"/>
        <v>15.179999999999998</v>
      </c>
      <c r="M195" s="161"/>
    </row>
    <row r="196" spans="1:13" ht="15">
      <c r="A196" s="142" t="s">
        <v>9</v>
      </c>
      <c r="B196" s="140" t="s">
        <v>110</v>
      </c>
      <c r="C196" s="100">
        <v>120</v>
      </c>
      <c r="D196" s="100">
        <v>25</v>
      </c>
      <c r="E196" s="101">
        <f t="shared" si="8"/>
        <v>4.8</v>
      </c>
      <c r="F196" s="102">
        <v>8</v>
      </c>
      <c r="G196" s="101">
        <f t="shared" si="9"/>
        <v>38.4</v>
      </c>
      <c r="H196" s="101">
        <f t="shared" si="11"/>
        <v>44.16</v>
      </c>
      <c r="I196" s="160">
        <f t="shared" si="12"/>
        <v>44.16</v>
      </c>
      <c r="J196" s="160"/>
      <c r="K196" s="104">
        <f t="shared" si="13"/>
        <v>44.16</v>
      </c>
      <c r="L196" s="160">
        <f t="shared" si="14"/>
        <v>5.52</v>
      </c>
      <c r="M196" s="161"/>
    </row>
    <row r="197" spans="1:13" ht="15">
      <c r="A197" s="142" t="s">
        <v>9</v>
      </c>
      <c r="B197" s="140" t="s">
        <v>123</v>
      </c>
      <c r="C197" s="100">
        <v>60</v>
      </c>
      <c r="D197" s="100">
        <v>10</v>
      </c>
      <c r="E197" s="101">
        <f t="shared" si="8"/>
        <v>6</v>
      </c>
      <c r="F197" s="102">
        <v>4</v>
      </c>
      <c r="G197" s="101">
        <f t="shared" si="9"/>
        <v>24</v>
      </c>
      <c r="H197" s="101">
        <f t="shared" si="11"/>
        <v>27.599999999999998</v>
      </c>
      <c r="I197" s="160">
        <f t="shared" si="12"/>
        <v>27.599999999999998</v>
      </c>
      <c r="J197" s="160"/>
      <c r="K197" s="104">
        <f t="shared" si="13"/>
        <v>27.599999999999998</v>
      </c>
      <c r="L197" s="160">
        <f t="shared" si="14"/>
        <v>6.8999999999999995</v>
      </c>
      <c r="M197" s="161"/>
    </row>
    <row r="198" spans="1:13" ht="15">
      <c r="A198" s="142" t="s">
        <v>9</v>
      </c>
      <c r="B198" s="140" t="s">
        <v>128</v>
      </c>
      <c r="C198" s="100">
        <v>40</v>
      </c>
      <c r="D198" s="100">
        <v>10</v>
      </c>
      <c r="E198" s="101">
        <f aca="true" t="shared" si="15" ref="E198:E261">C198/D198</f>
        <v>4</v>
      </c>
      <c r="F198" s="102">
        <v>2</v>
      </c>
      <c r="G198" s="101">
        <f aca="true" t="shared" si="16" ref="G198:G261">E198*F198</f>
        <v>8</v>
      </c>
      <c r="H198" s="101">
        <f t="shared" si="11"/>
        <v>9.2</v>
      </c>
      <c r="I198" s="160">
        <f t="shared" si="12"/>
        <v>9.2</v>
      </c>
      <c r="J198" s="160"/>
      <c r="K198" s="104">
        <f t="shared" si="13"/>
        <v>9.2</v>
      </c>
      <c r="L198" s="160">
        <f t="shared" si="14"/>
        <v>4.6</v>
      </c>
      <c r="M198" s="161"/>
    </row>
    <row r="199" spans="1:13" ht="15">
      <c r="A199" s="142" t="s">
        <v>9</v>
      </c>
      <c r="B199" s="140" t="s">
        <v>129</v>
      </c>
      <c r="C199" s="100">
        <v>40</v>
      </c>
      <c r="D199" s="100">
        <v>10</v>
      </c>
      <c r="E199" s="101">
        <f t="shared" si="15"/>
        <v>4</v>
      </c>
      <c r="F199" s="102">
        <v>4</v>
      </c>
      <c r="G199" s="101">
        <f t="shared" si="16"/>
        <v>16</v>
      </c>
      <c r="H199" s="101">
        <f t="shared" si="11"/>
        <v>18.4</v>
      </c>
      <c r="I199" s="160">
        <f t="shared" si="12"/>
        <v>18.4</v>
      </c>
      <c r="J199" s="160"/>
      <c r="K199" s="104">
        <f t="shared" si="13"/>
        <v>18.4</v>
      </c>
      <c r="L199" s="160">
        <f t="shared" si="14"/>
        <v>4.6</v>
      </c>
      <c r="M199" s="161"/>
    </row>
    <row r="200" spans="1:13" ht="15">
      <c r="A200" s="142" t="s">
        <v>9</v>
      </c>
      <c r="B200" s="140" t="s">
        <v>130</v>
      </c>
      <c r="C200" s="100">
        <v>40</v>
      </c>
      <c r="D200" s="100">
        <v>10</v>
      </c>
      <c r="E200" s="101">
        <f t="shared" si="15"/>
        <v>4</v>
      </c>
      <c r="F200" s="102">
        <v>2</v>
      </c>
      <c r="G200" s="101">
        <f t="shared" si="16"/>
        <v>8</v>
      </c>
      <c r="H200" s="101">
        <f t="shared" si="11"/>
        <v>9.2</v>
      </c>
      <c r="I200" s="160">
        <f t="shared" si="12"/>
        <v>9.2</v>
      </c>
      <c r="J200" s="160"/>
      <c r="K200" s="104">
        <f t="shared" si="13"/>
        <v>9.2</v>
      </c>
      <c r="L200" s="160">
        <f t="shared" si="14"/>
        <v>4.6</v>
      </c>
      <c r="M200" s="161"/>
    </row>
    <row r="201" spans="1:13" ht="15">
      <c r="A201" s="142" t="s">
        <v>9</v>
      </c>
      <c r="B201" s="140" t="s">
        <v>132</v>
      </c>
      <c r="C201" s="100">
        <v>40</v>
      </c>
      <c r="D201" s="100">
        <v>10</v>
      </c>
      <c r="E201" s="101">
        <f t="shared" si="15"/>
        <v>4</v>
      </c>
      <c r="F201" s="102">
        <v>1</v>
      </c>
      <c r="G201" s="101">
        <f t="shared" si="16"/>
        <v>4</v>
      </c>
      <c r="H201" s="101">
        <f t="shared" si="11"/>
        <v>4.6</v>
      </c>
      <c r="I201" s="160">
        <f t="shared" si="12"/>
        <v>4.6</v>
      </c>
      <c r="J201" s="160"/>
      <c r="K201" s="104">
        <f t="shared" si="13"/>
        <v>4.6</v>
      </c>
      <c r="L201" s="160">
        <f t="shared" si="14"/>
        <v>4.6</v>
      </c>
      <c r="M201" s="161"/>
    </row>
    <row r="202" spans="1:13" ht="15">
      <c r="A202" s="142" t="s">
        <v>9</v>
      </c>
      <c r="B202" s="140" t="s">
        <v>134</v>
      </c>
      <c r="C202" s="100">
        <v>40</v>
      </c>
      <c r="D202" s="100">
        <v>10</v>
      </c>
      <c r="E202" s="101">
        <f t="shared" si="15"/>
        <v>4</v>
      </c>
      <c r="F202" s="102">
        <v>2</v>
      </c>
      <c r="G202" s="101">
        <f t="shared" si="16"/>
        <v>8</v>
      </c>
      <c r="H202" s="101">
        <f t="shared" si="11"/>
        <v>9.2</v>
      </c>
      <c r="I202" s="160">
        <f t="shared" si="12"/>
        <v>9.2</v>
      </c>
      <c r="J202" s="160"/>
      <c r="K202" s="104">
        <f t="shared" si="13"/>
        <v>9.2</v>
      </c>
      <c r="L202" s="160">
        <f t="shared" si="14"/>
        <v>4.6</v>
      </c>
      <c r="M202" s="161"/>
    </row>
    <row r="203" spans="1:13" ht="15">
      <c r="A203" s="142" t="s">
        <v>9</v>
      </c>
      <c r="B203" s="140" t="s">
        <v>135</v>
      </c>
      <c r="C203" s="100">
        <v>50</v>
      </c>
      <c r="D203" s="100">
        <v>10</v>
      </c>
      <c r="E203" s="101">
        <f t="shared" si="15"/>
        <v>5</v>
      </c>
      <c r="F203" s="102">
        <v>4</v>
      </c>
      <c r="G203" s="101">
        <f t="shared" si="16"/>
        <v>20</v>
      </c>
      <c r="H203" s="101">
        <f t="shared" si="11"/>
        <v>23</v>
      </c>
      <c r="I203" s="160">
        <f t="shared" si="12"/>
        <v>23</v>
      </c>
      <c r="J203" s="160"/>
      <c r="K203" s="104">
        <f t="shared" si="13"/>
        <v>23</v>
      </c>
      <c r="L203" s="160">
        <f t="shared" si="14"/>
        <v>5.75</v>
      </c>
      <c r="M203" s="161"/>
    </row>
    <row r="204" spans="1:13" ht="15">
      <c r="A204" s="142" t="s">
        <v>9</v>
      </c>
      <c r="B204" s="140" t="s">
        <v>137</v>
      </c>
      <c r="C204" s="100">
        <v>60</v>
      </c>
      <c r="D204" s="100">
        <v>10</v>
      </c>
      <c r="E204" s="101">
        <f t="shared" si="15"/>
        <v>6</v>
      </c>
      <c r="F204" s="102">
        <v>4</v>
      </c>
      <c r="G204" s="101">
        <f t="shared" si="16"/>
        <v>24</v>
      </c>
      <c r="H204" s="101">
        <f t="shared" si="11"/>
        <v>27.599999999999998</v>
      </c>
      <c r="I204" s="160">
        <f t="shared" si="12"/>
        <v>27.599999999999998</v>
      </c>
      <c r="J204" s="160"/>
      <c r="K204" s="104">
        <f t="shared" si="13"/>
        <v>27.599999999999998</v>
      </c>
      <c r="L204" s="160">
        <f t="shared" si="14"/>
        <v>6.8999999999999995</v>
      </c>
      <c r="M204" s="161"/>
    </row>
    <row r="205" spans="1:13" ht="15">
      <c r="A205" s="142" t="s">
        <v>9</v>
      </c>
      <c r="B205" s="140" t="s">
        <v>141</v>
      </c>
      <c r="C205" s="100">
        <v>330</v>
      </c>
      <c r="D205" s="100">
        <v>10</v>
      </c>
      <c r="E205" s="101">
        <f t="shared" si="15"/>
        <v>33</v>
      </c>
      <c r="F205" s="102">
        <v>4</v>
      </c>
      <c r="G205" s="101">
        <f t="shared" si="16"/>
        <v>132</v>
      </c>
      <c r="H205" s="101">
        <f t="shared" si="11"/>
        <v>151.79999999999998</v>
      </c>
      <c r="I205" s="160">
        <f t="shared" si="12"/>
        <v>151.79999999999998</v>
      </c>
      <c r="J205" s="160"/>
      <c r="K205" s="104">
        <f t="shared" si="13"/>
        <v>151.79999999999998</v>
      </c>
      <c r="L205" s="160">
        <f t="shared" si="14"/>
        <v>37.949999999999996</v>
      </c>
      <c r="M205" s="161"/>
    </row>
    <row r="206" spans="1:13" ht="15">
      <c r="A206" s="142" t="s">
        <v>9</v>
      </c>
      <c r="B206" s="140" t="s">
        <v>143</v>
      </c>
      <c r="C206" s="100">
        <v>280</v>
      </c>
      <c r="D206" s="100">
        <v>25</v>
      </c>
      <c r="E206" s="101">
        <f t="shared" si="15"/>
        <v>11.2</v>
      </c>
      <c r="F206" s="102">
        <v>11</v>
      </c>
      <c r="G206" s="101">
        <f t="shared" si="16"/>
        <v>123.19999999999999</v>
      </c>
      <c r="H206" s="101">
        <f t="shared" si="11"/>
        <v>141.67999999999998</v>
      </c>
      <c r="I206" s="160">
        <f t="shared" si="12"/>
        <v>141.67999999999998</v>
      </c>
      <c r="J206" s="160"/>
      <c r="K206" s="104">
        <f t="shared" si="13"/>
        <v>141.67999999999998</v>
      </c>
      <c r="L206" s="160">
        <f t="shared" si="14"/>
        <v>12.879999999999997</v>
      </c>
      <c r="M206" s="161"/>
    </row>
    <row r="207" spans="1:13" ht="15">
      <c r="A207" s="98" t="s">
        <v>9</v>
      </c>
      <c r="B207" s="141" t="s">
        <v>151</v>
      </c>
      <c r="C207" s="100">
        <v>750</v>
      </c>
      <c r="D207" s="100">
        <v>500</v>
      </c>
      <c r="E207" s="101">
        <f t="shared" si="15"/>
        <v>1.5</v>
      </c>
      <c r="F207" s="102">
        <v>200</v>
      </c>
      <c r="G207" s="101">
        <f t="shared" si="16"/>
        <v>300</v>
      </c>
      <c r="H207" s="101">
        <f t="shared" si="11"/>
        <v>345</v>
      </c>
      <c r="I207" s="160">
        <f t="shared" si="12"/>
        <v>345</v>
      </c>
      <c r="J207" s="160"/>
      <c r="K207" s="104">
        <f t="shared" si="13"/>
        <v>345</v>
      </c>
      <c r="L207" s="160">
        <f>K207/2</f>
        <v>172.5</v>
      </c>
      <c r="M207" s="161"/>
    </row>
    <row r="208" spans="1:13" ht="15">
      <c r="A208" s="143" t="s">
        <v>9</v>
      </c>
      <c r="B208" s="140" t="s">
        <v>195</v>
      </c>
      <c r="C208" s="100">
        <v>150</v>
      </c>
      <c r="D208" s="100">
        <v>10</v>
      </c>
      <c r="E208" s="101">
        <f t="shared" si="15"/>
        <v>15</v>
      </c>
      <c r="F208" s="102">
        <v>1</v>
      </c>
      <c r="G208" s="101">
        <f t="shared" si="16"/>
        <v>15</v>
      </c>
      <c r="H208" s="101">
        <f aca="true" t="shared" si="17" ref="H208:H239">G208*1.15</f>
        <v>17.25</v>
      </c>
      <c r="I208" s="160">
        <f t="shared" si="12"/>
        <v>17.25</v>
      </c>
      <c r="J208" s="160"/>
      <c r="K208" s="104">
        <f t="shared" si="13"/>
        <v>17.25</v>
      </c>
      <c r="L208" s="160">
        <f t="shared" si="14"/>
        <v>17.25</v>
      </c>
      <c r="M208" s="161"/>
    </row>
    <row r="209" spans="1:13" ht="15">
      <c r="A209" s="143" t="s">
        <v>9</v>
      </c>
      <c r="B209" s="140" t="s">
        <v>197</v>
      </c>
      <c r="C209" s="100">
        <v>100</v>
      </c>
      <c r="D209" s="100">
        <v>10</v>
      </c>
      <c r="E209" s="101">
        <f t="shared" si="15"/>
        <v>10</v>
      </c>
      <c r="F209" s="102">
        <v>4</v>
      </c>
      <c r="G209" s="101">
        <f t="shared" si="16"/>
        <v>40</v>
      </c>
      <c r="H209" s="101">
        <f t="shared" si="17"/>
        <v>46</v>
      </c>
      <c r="I209" s="160">
        <f t="shared" si="12"/>
        <v>46</v>
      </c>
      <c r="J209" s="160"/>
      <c r="K209" s="104">
        <f t="shared" si="13"/>
        <v>46</v>
      </c>
      <c r="L209" s="160">
        <f t="shared" si="14"/>
        <v>11.5</v>
      </c>
      <c r="M209" s="161"/>
    </row>
    <row r="210" spans="1:13" ht="15">
      <c r="A210" s="98" t="s">
        <v>9</v>
      </c>
      <c r="B210" s="140" t="s">
        <v>208</v>
      </c>
      <c r="C210" s="100">
        <v>150</v>
      </c>
      <c r="D210" s="100">
        <v>10</v>
      </c>
      <c r="E210" s="101">
        <f t="shared" si="15"/>
        <v>15</v>
      </c>
      <c r="F210" s="102">
        <v>3</v>
      </c>
      <c r="G210" s="101">
        <f t="shared" si="16"/>
        <v>45</v>
      </c>
      <c r="H210" s="101">
        <f t="shared" si="17"/>
        <v>51.74999999999999</v>
      </c>
      <c r="I210" s="160">
        <f t="shared" si="12"/>
        <v>51.74999999999999</v>
      </c>
      <c r="J210" s="160"/>
      <c r="K210" s="104">
        <f t="shared" si="13"/>
        <v>51.74999999999999</v>
      </c>
      <c r="L210" s="160">
        <f t="shared" si="14"/>
        <v>17.249999999999996</v>
      </c>
      <c r="M210" s="161"/>
    </row>
    <row r="211" spans="1:13" ht="15">
      <c r="A211" s="98" t="s">
        <v>9</v>
      </c>
      <c r="B211" s="140" t="s">
        <v>207</v>
      </c>
      <c r="C211" s="100">
        <v>150</v>
      </c>
      <c r="D211" s="100">
        <v>10</v>
      </c>
      <c r="E211" s="101">
        <f t="shared" si="15"/>
        <v>15</v>
      </c>
      <c r="F211" s="102">
        <v>4</v>
      </c>
      <c r="G211" s="101">
        <f t="shared" si="16"/>
        <v>60</v>
      </c>
      <c r="H211" s="101">
        <f t="shared" si="17"/>
        <v>69</v>
      </c>
      <c r="I211" s="160">
        <f t="shared" si="12"/>
        <v>69</v>
      </c>
      <c r="J211" s="160"/>
      <c r="K211" s="104">
        <f t="shared" si="13"/>
        <v>69</v>
      </c>
      <c r="L211" s="160">
        <f t="shared" si="14"/>
        <v>17.25</v>
      </c>
      <c r="M211" s="161"/>
    </row>
    <row r="212" spans="1:13" ht="15">
      <c r="A212" s="98" t="s">
        <v>9</v>
      </c>
      <c r="B212" s="140" t="s">
        <v>211</v>
      </c>
      <c r="C212" s="100">
        <v>150</v>
      </c>
      <c r="D212" s="100">
        <v>10</v>
      </c>
      <c r="E212" s="101">
        <f t="shared" si="15"/>
        <v>15</v>
      </c>
      <c r="F212" s="102">
        <v>2</v>
      </c>
      <c r="G212" s="101">
        <f t="shared" si="16"/>
        <v>30</v>
      </c>
      <c r="H212" s="101">
        <f t="shared" si="17"/>
        <v>34.5</v>
      </c>
      <c r="I212" s="160">
        <f t="shared" si="12"/>
        <v>34.5</v>
      </c>
      <c r="J212" s="160"/>
      <c r="K212" s="104">
        <f t="shared" si="13"/>
        <v>34.5</v>
      </c>
      <c r="L212" s="160">
        <f t="shared" si="14"/>
        <v>17.25</v>
      </c>
      <c r="M212" s="161"/>
    </row>
    <row r="213" spans="1:13" ht="15">
      <c r="A213" s="98" t="s">
        <v>9</v>
      </c>
      <c r="B213" s="140" t="s">
        <v>212</v>
      </c>
      <c r="C213" s="100">
        <v>150</v>
      </c>
      <c r="D213" s="100">
        <v>10</v>
      </c>
      <c r="E213" s="101">
        <f t="shared" si="15"/>
        <v>15</v>
      </c>
      <c r="F213" s="102">
        <v>3</v>
      </c>
      <c r="G213" s="101">
        <f t="shared" si="16"/>
        <v>45</v>
      </c>
      <c r="H213" s="101">
        <f t="shared" si="17"/>
        <v>51.74999999999999</v>
      </c>
      <c r="I213" s="160">
        <f t="shared" si="12"/>
        <v>51.74999999999999</v>
      </c>
      <c r="J213" s="160"/>
      <c r="K213" s="104">
        <f t="shared" si="13"/>
        <v>51.74999999999999</v>
      </c>
      <c r="L213" s="160">
        <f t="shared" si="14"/>
        <v>17.249999999999996</v>
      </c>
      <c r="M213" s="161"/>
    </row>
    <row r="214" spans="1:13" ht="15">
      <c r="A214" s="98" t="s">
        <v>9</v>
      </c>
      <c r="B214" s="140" t="s">
        <v>213</v>
      </c>
      <c r="C214" s="100">
        <v>150</v>
      </c>
      <c r="D214" s="100">
        <v>10</v>
      </c>
      <c r="E214" s="101">
        <f t="shared" si="15"/>
        <v>15</v>
      </c>
      <c r="F214" s="102">
        <v>3</v>
      </c>
      <c r="G214" s="101">
        <f t="shared" si="16"/>
        <v>45</v>
      </c>
      <c r="H214" s="101">
        <f t="shared" si="17"/>
        <v>51.74999999999999</v>
      </c>
      <c r="I214" s="160">
        <f t="shared" si="12"/>
        <v>51.74999999999999</v>
      </c>
      <c r="J214" s="160"/>
      <c r="K214" s="104">
        <f t="shared" si="13"/>
        <v>51.74999999999999</v>
      </c>
      <c r="L214" s="160">
        <f t="shared" si="14"/>
        <v>17.249999999999996</v>
      </c>
      <c r="M214" s="161"/>
    </row>
    <row r="215" spans="1:13" ht="15">
      <c r="A215" s="98" t="s">
        <v>9</v>
      </c>
      <c r="B215" s="140" t="s">
        <v>209</v>
      </c>
      <c r="C215" s="100">
        <v>150</v>
      </c>
      <c r="D215" s="100">
        <v>10</v>
      </c>
      <c r="E215" s="101">
        <f t="shared" si="15"/>
        <v>15</v>
      </c>
      <c r="F215" s="102">
        <v>4</v>
      </c>
      <c r="G215" s="101">
        <f t="shared" si="16"/>
        <v>60</v>
      </c>
      <c r="H215" s="101">
        <f t="shared" si="17"/>
        <v>69</v>
      </c>
      <c r="I215" s="160">
        <f t="shared" si="12"/>
        <v>69</v>
      </c>
      <c r="J215" s="160"/>
      <c r="K215" s="104">
        <f t="shared" si="13"/>
        <v>69</v>
      </c>
      <c r="L215" s="160">
        <f t="shared" si="14"/>
        <v>17.25</v>
      </c>
      <c r="M215" s="161"/>
    </row>
    <row r="216" spans="1:13" ht="15.75" thickBot="1">
      <c r="A216" s="144" t="s">
        <v>9</v>
      </c>
      <c r="B216" s="145" t="s">
        <v>214</v>
      </c>
      <c r="C216" s="146">
        <v>150</v>
      </c>
      <c r="D216" s="146">
        <v>10</v>
      </c>
      <c r="E216" s="147">
        <f t="shared" si="15"/>
        <v>15</v>
      </c>
      <c r="F216" s="148">
        <v>7</v>
      </c>
      <c r="G216" s="147">
        <f t="shared" si="16"/>
        <v>105</v>
      </c>
      <c r="H216" s="147">
        <f t="shared" si="17"/>
        <v>120.74999999999999</v>
      </c>
      <c r="I216" s="162">
        <f t="shared" si="12"/>
        <v>120.74999999999999</v>
      </c>
      <c r="J216" s="162"/>
      <c r="K216" s="149">
        <f t="shared" si="13"/>
        <v>120.74999999999999</v>
      </c>
      <c r="L216" s="162">
        <f t="shared" si="14"/>
        <v>17.249999999999996</v>
      </c>
      <c r="M216" s="163"/>
    </row>
    <row r="217" spans="1:13" ht="15">
      <c r="A217" s="194" t="s">
        <v>111</v>
      </c>
      <c r="B217" s="195" t="s">
        <v>110</v>
      </c>
      <c r="C217" s="196">
        <v>120</v>
      </c>
      <c r="D217" s="196">
        <v>25</v>
      </c>
      <c r="E217" s="197">
        <f t="shared" si="15"/>
        <v>4.8</v>
      </c>
      <c r="F217" s="198">
        <v>2</v>
      </c>
      <c r="G217" s="197">
        <f t="shared" si="16"/>
        <v>9.6</v>
      </c>
      <c r="H217" s="197">
        <f t="shared" si="17"/>
        <v>11.04</v>
      </c>
      <c r="I217" s="199"/>
      <c r="J217" s="199"/>
      <c r="K217" s="200"/>
      <c r="L217" s="199"/>
      <c r="M217" s="201"/>
    </row>
    <row r="218" spans="1:13" ht="15">
      <c r="A218" s="192" t="s">
        <v>111</v>
      </c>
      <c r="B218" s="175" t="s">
        <v>113</v>
      </c>
      <c r="C218" s="176">
        <v>39</v>
      </c>
      <c r="D218" s="176">
        <v>1</v>
      </c>
      <c r="E218" s="177">
        <f t="shared" si="15"/>
        <v>39</v>
      </c>
      <c r="F218" s="178">
        <v>1</v>
      </c>
      <c r="G218" s="177">
        <f t="shared" si="16"/>
        <v>39</v>
      </c>
      <c r="H218" s="177">
        <f t="shared" si="17"/>
        <v>44.849999999999994</v>
      </c>
      <c r="I218" s="179"/>
      <c r="J218" s="179"/>
      <c r="K218" s="180"/>
      <c r="L218" s="179"/>
      <c r="M218" s="181"/>
    </row>
    <row r="219" spans="1:13" ht="15">
      <c r="A219" s="192" t="s">
        <v>111</v>
      </c>
      <c r="B219" s="175" t="s">
        <v>114</v>
      </c>
      <c r="C219" s="176">
        <v>55</v>
      </c>
      <c r="D219" s="176">
        <v>1</v>
      </c>
      <c r="E219" s="177">
        <f t="shared" si="15"/>
        <v>55</v>
      </c>
      <c r="F219" s="178">
        <v>2</v>
      </c>
      <c r="G219" s="177">
        <f t="shared" si="16"/>
        <v>110</v>
      </c>
      <c r="H219" s="177">
        <f t="shared" si="17"/>
        <v>126.49999999999999</v>
      </c>
      <c r="I219" s="179"/>
      <c r="J219" s="179"/>
      <c r="K219" s="180"/>
      <c r="L219" s="179"/>
      <c r="M219" s="181"/>
    </row>
    <row r="220" spans="1:13" ht="15">
      <c r="A220" s="192" t="s">
        <v>111</v>
      </c>
      <c r="B220" s="175" t="s">
        <v>115</v>
      </c>
      <c r="C220" s="176">
        <v>95</v>
      </c>
      <c r="D220" s="176">
        <v>1</v>
      </c>
      <c r="E220" s="177">
        <f t="shared" si="15"/>
        <v>95</v>
      </c>
      <c r="F220" s="178">
        <v>2</v>
      </c>
      <c r="G220" s="177">
        <f t="shared" si="16"/>
        <v>190</v>
      </c>
      <c r="H220" s="177">
        <f t="shared" si="17"/>
        <v>218.49999999999997</v>
      </c>
      <c r="I220" s="179"/>
      <c r="J220" s="179"/>
      <c r="K220" s="180"/>
      <c r="L220" s="179"/>
      <c r="M220" s="181"/>
    </row>
    <row r="221" spans="1:13" ht="15">
      <c r="A221" s="192" t="s">
        <v>111</v>
      </c>
      <c r="B221" s="175" t="s">
        <v>116</v>
      </c>
      <c r="C221" s="176">
        <v>95</v>
      </c>
      <c r="D221" s="176">
        <v>1</v>
      </c>
      <c r="E221" s="177">
        <f t="shared" si="15"/>
        <v>95</v>
      </c>
      <c r="F221" s="178">
        <v>1</v>
      </c>
      <c r="G221" s="177">
        <f t="shared" si="16"/>
        <v>95</v>
      </c>
      <c r="H221" s="177">
        <f t="shared" si="17"/>
        <v>109.24999999999999</v>
      </c>
      <c r="I221" s="179"/>
      <c r="J221" s="179"/>
      <c r="K221" s="180"/>
      <c r="L221" s="179"/>
      <c r="M221" s="181"/>
    </row>
    <row r="222" spans="1:13" ht="15">
      <c r="A222" s="192" t="s">
        <v>111</v>
      </c>
      <c r="B222" s="175" t="s">
        <v>117</v>
      </c>
      <c r="C222" s="176">
        <v>95</v>
      </c>
      <c r="D222" s="176">
        <v>1</v>
      </c>
      <c r="E222" s="177">
        <f t="shared" si="15"/>
        <v>95</v>
      </c>
      <c r="F222" s="178">
        <v>1</v>
      </c>
      <c r="G222" s="177">
        <f t="shared" si="16"/>
        <v>95</v>
      </c>
      <c r="H222" s="177">
        <f t="shared" si="17"/>
        <v>109.24999999999999</v>
      </c>
      <c r="I222" s="179"/>
      <c r="J222" s="179"/>
      <c r="K222" s="180"/>
      <c r="L222" s="179"/>
      <c r="M222" s="181"/>
    </row>
    <row r="223" spans="1:13" ht="15">
      <c r="A223" s="192" t="s">
        <v>111</v>
      </c>
      <c r="B223" s="175" t="s">
        <v>118</v>
      </c>
      <c r="C223" s="176">
        <v>135</v>
      </c>
      <c r="D223" s="176">
        <v>1</v>
      </c>
      <c r="E223" s="177">
        <f t="shared" si="15"/>
        <v>135</v>
      </c>
      <c r="F223" s="178">
        <v>1</v>
      </c>
      <c r="G223" s="177">
        <f t="shared" si="16"/>
        <v>135</v>
      </c>
      <c r="H223" s="177">
        <f t="shared" si="17"/>
        <v>155.25</v>
      </c>
      <c r="I223" s="179"/>
      <c r="J223" s="179"/>
      <c r="K223" s="180"/>
      <c r="L223" s="179"/>
      <c r="M223" s="181"/>
    </row>
    <row r="224" spans="1:13" ht="15">
      <c r="A224" s="192" t="s">
        <v>111</v>
      </c>
      <c r="B224" s="175" t="s">
        <v>119</v>
      </c>
      <c r="C224" s="176">
        <v>55</v>
      </c>
      <c r="D224" s="176">
        <v>1</v>
      </c>
      <c r="E224" s="177">
        <f t="shared" si="15"/>
        <v>55</v>
      </c>
      <c r="F224" s="178">
        <v>1</v>
      </c>
      <c r="G224" s="177">
        <f t="shared" si="16"/>
        <v>55</v>
      </c>
      <c r="H224" s="177">
        <f t="shared" si="17"/>
        <v>63.24999999999999</v>
      </c>
      <c r="I224" s="179"/>
      <c r="J224" s="179"/>
      <c r="K224" s="180"/>
      <c r="L224" s="179"/>
      <c r="M224" s="181"/>
    </row>
    <row r="225" spans="1:13" ht="15">
      <c r="A225" s="192" t="s">
        <v>111</v>
      </c>
      <c r="B225" s="175" t="s">
        <v>120</v>
      </c>
      <c r="C225" s="176">
        <v>150</v>
      </c>
      <c r="D225" s="176">
        <v>1</v>
      </c>
      <c r="E225" s="177">
        <f t="shared" si="15"/>
        <v>150</v>
      </c>
      <c r="F225" s="178">
        <v>1</v>
      </c>
      <c r="G225" s="177">
        <f t="shared" si="16"/>
        <v>150</v>
      </c>
      <c r="H225" s="177">
        <f t="shared" si="17"/>
        <v>172.5</v>
      </c>
      <c r="I225" s="179"/>
      <c r="J225" s="179"/>
      <c r="K225" s="180"/>
      <c r="L225" s="179"/>
      <c r="M225" s="181"/>
    </row>
    <row r="226" spans="1:13" ht="15">
      <c r="A226" s="192" t="s">
        <v>111</v>
      </c>
      <c r="B226" s="175" t="s">
        <v>121</v>
      </c>
      <c r="C226" s="176">
        <v>115</v>
      </c>
      <c r="D226" s="176">
        <v>1</v>
      </c>
      <c r="E226" s="177">
        <f t="shared" si="15"/>
        <v>115</v>
      </c>
      <c r="F226" s="178">
        <v>2</v>
      </c>
      <c r="G226" s="177">
        <f t="shared" si="16"/>
        <v>230</v>
      </c>
      <c r="H226" s="177">
        <f t="shared" si="17"/>
        <v>264.5</v>
      </c>
      <c r="I226" s="179"/>
      <c r="J226" s="179"/>
      <c r="K226" s="180"/>
      <c r="L226" s="179"/>
      <c r="M226" s="181"/>
    </row>
    <row r="227" spans="1:13" ht="15">
      <c r="A227" s="192" t="s">
        <v>111</v>
      </c>
      <c r="B227" s="175" t="s">
        <v>122</v>
      </c>
      <c r="C227" s="176">
        <v>60</v>
      </c>
      <c r="D227" s="176">
        <v>10</v>
      </c>
      <c r="E227" s="177">
        <f t="shared" si="15"/>
        <v>6</v>
      </c>
      <c r="F227" s="178">
        <v>6</v>
      </c>
      <c r="G227" s="177">
        <f t="shared" si="16"/>
        <v>36</v>
      </c>
      <c r="H227" s="177">
        <f t="shared" si="17"/>
        <v>41.4</v>
      </c>
      <c r="I227" s="179"/>
      <c r="J227" s="179"/>
      <c r="K227" s="180"/>
      <c r="L227" s="179"/>
      <c r="M227" s="181"/>
    </row>
    <row r="228" spans="1:13" ht="15">
      <c r="A228" s="192" t="s">
        <v>111</v>
      </c>
      <c r="B228" s="175" t="s">
        <v>123</v>
      </c>
      <c r="C228" s="176">
        <v>60</v>
      </c>
      <c r="D228" s="176">
        <v>10</v>
      </c>
      <c r="E228" s="177">
        <f t="shared" si="15"/>
        <v>6</v>
      </c>
      <c r="F228" s="178">
        <v>6</v>
      </c>
      <c r="G228" s="177">
        <f t="shared" si="16"/>
        <v>36</v>
      </c>
      <c r="H228" s="177">
        <f t="shared" si="17"/>
        <v>41.4</v>
      </c>
      <c r="I228" s="179"/>
      <c r="J228" s="179"/>
      <c r="K228" s="180"/>
      <c r="L228" s="179"/>
      <c r="M228" s="181"/>
    </row>
    <row r="229" spans="1:13" ht="15">
      <c r="A229" s="192" t="s">
        <v>111</v>
      </c>
      <c r="B229" s="175" t="s">
        <v>139</v>
      </c>
      <c r="C229" s="176">
        <v>60</v>
      </c>
      <c r="D229" s="176">
        <v>10</v>
      </c>
      <c r="E229" s="177">
        <f t="shared" si="15"/>
        <v>6</v>
      </c>
      <c r="F229" s="178">
        <v>2</v>
      </c>
      <c r="G229" s="177">
        <f t="shared" si="16"/>
        <v>12</v>
      </c>
      <c r="H229" s="177">
        <f t="shared" si="17"/>
        <v>13.799999999999999</v>
      </c>
      <c r="I229" s="179"/>
      <c r="J229" s="179"/>
      <c r="K229" s="180"/>
      <c r="L229" s="179"/>
      <c r="M229" s="181"/>
    </row>
    <row r="230" spans="1:13" ht="15">
      <c r="A230" s="192" t="s">
        <v>111</v>
      </c>
      <c r="B230" s="175" t="s">
        <v>141</v>
      </c>
      <c r="C230" s="176">
        <v>330</v>
      </c>
      <c r="D230" s="176">
        <v>10</v>
      </c>
      <c r="E230" s="177">
        <f t="shared" si="15"/>
        <v>33</v>
      </c>
      <c r="F230" s="178">
        <v>2</v>
      </c>
      <c r="G230" s="177">
        <f t="shared" si="16"/>
        <v>66</v>
      </c>
      <c r="H230" s="177">
        <f t="shared" si="17"/>
        <v>75.89999999999999</v>
      </c>
      <c r="I230" s="179"/>
      <c r="J230" s="179"/>
      <c r="K230" s="180"/>
      <c r="L230" s="179"/>
      <c r="M230" s="181"/>
    </row>
    <row r="231" spans="1:13" ht="15">
      <c r="A231" s="192" t="s">
        <v>111</v>
      </c>
      <c r="B231" s="175" t="s">
        <v>142</v>
      </c>
      <c r="C231" s="176">
        <v>280</v>
      </c>
      <c r="D231" s="176">
        <v>25</v>
      </c>
      <c r="E231" s="177">
        <f t="shared" si="15"/>
        <v>11.2</v>
      </c>
      <c r="F231" s="178">
        <v>3</v>
      </c>
      <c r="G231" s="177">
        <f t="shared" si="16"/>
        <v>33.599999999999994</v>
      </c>
      <c r="H231" s="177">
        <f t="shared" si="17"/>
        <v>38.63999999999999</v>
      </c>
      <c r="I231" s="179"/>
      <c r="J231" s="179"/>
      <c r="K231" s="180"/>
      <c r="L231" s="179"/>
      <c r="M231" s="181"/>
    </row>
    <row r="232" spans="1:13" ht="15">
      <c r="A232" s="192" t="s">
        <v>111</v>
      </c>
      <c r="B232" s="175" t="s">
        <v>176</v>
      </c>
      <c r="C232" s="176">
        <v>60</v>
      </c>
      <c r="D232" s="176">
        <v>10</v>
      </c>
      <c r="E232" s="177">
        <f t="shared" si="15"/>
        <v>6</v>
      </c>
      <c r="F232" s="178">
        <v>10</v>
      </c>
      <c r="G232" s="177">
        <f t="shared" si="16"/>
        <v>60</v>
      </c>
      <c r="H232" s="177">
        <f t="shared" si="17"/>
        <v>69</v>
      </c>
      <c r="I232" s="179"/>
      <c r="J232" s="179"/>
      <c r="K232" s="180"/>
      <c r="L232" s="179"/>
      <c r="M232" s="181"/>
    </row>
    <row r="233" spans="1:13" ht="15">
      <c r="A233" s="192" t="s">
        <v>111</v>
      </c>
      <c r="B233" s="175" t="s">
        <v>177</v>
      </c>
      <c r="C233" s="176">
        <v>60</v>
      </c>
      <c r="D233" s="176">
        <v>10</v>
      </c>
      <c r="E233" s="177">
        <f t="shared" si="15"/>
        <v>6</v>
      </c>
      <c r="F233" s="178">
        <v>10</v>
      </c>
      <c r="G233" s="177">
        <f t="shared" si="16"/>
        <v>60</v>
      </c>
      <c r="H233" s="177">
        <f t="shared" si="17"/>
        <v>69</v>
      </c>
      <c r="I233" s="179"/>
      <c r="J233" s="179"/>
      <c r="K233" s="180"/>
      <c r="L233" s="179"/>
      <c r="M233" s="181"/>
    </row>
    <row r="234" spans="1:13" ht="15">
      <c r="A234" s="192" t="s">
        <v>111</v>
      </c>
      <c r="B234" s="175" t="s">
        <v>178</v>
      </c>
      <c r="C234" s="176">
        <v>88</v>
      </c>
      <c r="D234" s="176">
        <v>1</v>
      </c>
      <c r="E234" s="177">
        <f t="shared" si="15"/>
        <v>88</v>
      </c>
      <c r="F234" s="178">
        <v>3</v>
      </c>
      <c r="G234" s="177">
        <f t="shared" si="16"/>
        <v>264</v>
      </c>
      <c r="H234" s="177">
        <f t="shared" si="17"/>
        <v>303.59999999999997</v>
      </c>
      <c r="I234" s="179"/>
      <c r="J234" s="179"/>
      <c r="K234" s="180"/>
      <c r="L234" s="179"/>
      <c r="M234" s="181"/>
    </row>
    <row r="235" spans="1:13" ht="15">
      <c r="A235" s="192" t="s">
        <v>111</v>
      </c>
      <c r="B235" s="175" t="s">
        <v>215</v>
      </c>
      <c r="C235" s="176">
        <v>88</v>
      </c>
      <c r="D235" s="176">
        <v>1</v>
      </c>
      <c r="E235" s="177">
        <f t="shared" si="15"/>
        <v>88</v>
      </c>
      <c r="F235" s="178">
        <v>1</v>
      </c>
      <c r="G235" s="177">
        <f t="shared" si="16"/>
        <v>88</v>
      </c>
      <c r="H235" s="177">
        <f t="shared" si="17"/>
        <v>101.19999999999999</v>
      </c>
      <c r="I235" s="179"/>
      <c r="J235" s="179"/>
      <c r="K235" s="180"/>
      <c r="L235" s="179"/>
      <c r="M235" s="181"/>
    </row>
    <row r="236" spans="1:13" ht="15.75" thickBot="1">
      <c r="A236" s="216" t="s">
        <v>111</v>
      </c>
      <c r="B236" s="214" t="s">
        <v>220</v>
      </c>
      <c r="C236" s="205">
        <v>88</v>
      </c>
      <c r="D236" s="205">
        <v>1</v>
      </c>
      <c r="E236" s="206">
        <f t="shared" si="15"/>
        <v>88</v>
      </c>
      <c r="F236" s="207">
        <v>1</v>
      </c>
      <c r="G236" s="206">
        <f t="shared" si="16"/>
        <v>88</v>
      </c>
      <c r="H236" s="206">
        <f t="shared" si="17"/>
        <v>101.19999999999999</v>
      </c>
      <c r="I236" s="208">
        <f>SUM(H217:H236)</f>
        <v>2130.03</v>
      </c>
      <c r="J236" s="208"/>
      <c r="K236" s="209"/>
      <c r="L236" s="208"/>
      <c r="M236" s="210"/>
    </row>
    <row r="237" spans="1:13" ht="15">
      <c r="A237" s="217" t="s">
        <v>87</v>
      </c>
      <c r="B237" s="218" t="s">
        <v>86</v>
      </c>
      <c r="C237" s="219">
        <v>36</v>
      </c>
      <c r="D237" s="219">
        <v>1</v>
      </c>
      <c r="E237" s="220">
        <f t="shared" si="15"/>
        <v>36</v>
      </c>
      <c r="F237" s="221">
        <v>0.5</v>
      </c>
      <c r="G237" s="220">
        <f t="shared" si="16"/>
        <v>18</v>
      </c>
      <c r="H237" s="220">
        <f t="shared" si="17"/>
        <v>20.7</v>
      </c>
      <c r="I237" s="222"/>
      <c r="J237" s="222"/>
      <c r="K237" s="223"/>
      <c r="L237" s="222"/>
      <c r="M237" s="224"/>
    </row>
    <row r="238" spans="1:13" ht="15">
      <c r="A238" s="225" t="s">
        <v>87</v>
      </c>
      <c r="B238" s="226" t="s">
        <v>88</v>
      </c>
      <c r="C238" s="227">
        <v>36</v>
      </c>
      <c r="D238" s="227">
        <v>1</v>
      </c>
      <c r="E238" s="228">
        <f t="shared" si="15"/>
        <v>36</v>
      </c>
      <c r="F238" s="229">
        <v>0.5</v>
      </c>
      <c r="G238" s="228">
        <f t="shared" si="16"/>
        <v>18</v>
      </c>
      <c r="H238" s="228">
        <f t="shared" si="17"/>
        <v>20.7</v>
      </c>
      <c r="I238" s="230"/>
      <c r="J238" s="230"/>
      <c r="K238" s="231"/>
      <c r="L238" s="230"/>
      <c r="M238" s="232"/>
    </row>
    <row r="239" spans="1:13" ht="15">
      <c r="A239" s="225" t="s">
        <v>87</v>
      </c>
      <c r="B239" s="226" t="s">
        <v>89</v>
      </c>
      <c r="C239" s="227">
        <v>36</v>
      </c>
      <c r="D239" s="227">
        <v>1</v>
      </c>
      <c r="E239" s="228">
        <f t="shared" si="15"/>
        <v>36</v>
      </c>
      <c r="F239" s="229">
        <v>0.5</v>
      </c>
      <c r="G239" s="228">
        <f t="shared" si="16"/>
        <v>18</v>
      </c>
      <c r="H239" s="228">
        <f t="shared" si="17"/>
        <v>20.7</v>
      </c>
      <c r="I239" s="230"/>
      <c r="J239" s="230"/>
      <c r="K239" s="231"/>
      <c r="L239" s="230"/>
      <c r="M239" s="232"/>
    </row>
    <row r="240" spans="1:13" ht="15">
      <c r="A240" s="225" t="s">
        <v>87</v>
      </c>
      <c r="B240" s="226" t="s">
        <v>90</v>
      </c>
      <c r="C240" s="227">
        <v>36</v>
      </c>
      <c r="D240" s="227">
        <v>1</v>
      </c>
      <c r="E240" s="228">
        <f t="shared" si="15"/>
        <v>36</v>
      </c>
      <c r="F240" s="229">
        <v>0.5</v>
      </c>
      <c r="G240" s="228">
        <f t="shared" si="16"/>
        <v>18</v>
      </c>
      <c r="H240" s="228">
        <f aca="true" t="shared" si="18" ref="H240:H250">G240*1.15</f>
        <v>20.7</v>
      </c>
      <c r="I240" s="230"/>
      <c r="J240" s="230"/>
      <c r="K240" s="231"/>
      <c r="L240" s="230"/>
      <c r="M240" s="232"/>
    </row>
    <row r="241" spans="1:13" ht="15">
      <c r="A241" s="225" t="s">
        <v>87</v>
      </c>
      <c r="B241" s="226" t="s">
        <v>91</v>
      </c>
      <c r="C241" s="227">
        <v>36</v>
      </c>
      <c r="D241" s="227">
        <v>1</v>
      </c>
      <c r="E241" s="228">
        <f t="shared" si="15"/>
        <v>36</v>
      </c>
      <c r="F241" s="229">
        <v>0.5</v>
      </c>
      <c r="G241" s="228">
        <f t="shared" si="16"/>
        <v>18</v>
      </c>
      <c r="H241" s="228">
        <f t="shared" si="18"/>
        <v>20.7</v>
      </c>
      <c r="I241" s="230"/>
      <c r="J241" s="230"/>
      <c r="K241" s="231"/>
      <c r="L241" s="230"/>
      <c r="M241" s="232"/>
    </row>
    <row r="242" spans="1:13" ht="15">
      <c r="A242" s="225" t="s">
        <v>87</v>
      </c>
      <c r="B242" s="226" t="s">
        <v>92</v>
      </c>
      <c r="C242" s="227">
        <v>36</v>
      </c>
      <c r="D242" s="227">
        <v>1</v>
      </c>
      <c r="E242" s="228">
        <f t="shared" si="15"/>
        <v>36</v>
      </c>
      <c r="F242" s="229">
        <v>0.5</v>
      </c>
      <c r="G242" s="228">
        <f t="shared" si="16"/>
        <v>18</v>
      </c>
      <c r="H242" s="228">
        <f t="shared" si="18"/>
        <v>20.7</v>
      </c>
      <c r="I242" s="230"/>
      <c r="J242" s="230"/>
      <c r="K242" s="231"/>
      <c r="L242" s="230"/>
      <c r="M242" s="232"/>
    </row>
    <row r="243" spans="1:13" ht="15">
      <c r="A243" s="225" t="s">
        <v>87</v>
      </c>
      <c r="B243" s="226" t="s">
        <v>93</v>
      </c>
      <c r="C243" s="227">
        <v>36</v>
      </c>
      <c r="D243" s="227">
        <v>1</v>
      </c>
      <c r="E243" s="228">
        <f t="shared" si="15"/>
        <v>36</v>
      </c>
      <c r="F243" s="229">
        <v>0.5</v>
      </c>
      <c r="G243" s="228">
        <f t="shared" si="16"/>
        <v>18</v>
      </c>
      <c r="H243" s="228">
        <f t="shared" si="18"/>
        <v>20.7</v>
      </c>
      <c r="I243" s="230"/>
      <c r="J243" s="230"/>
      <c r="K243" s="231"/>
      <c r="L243" s="230"/>
      <c r="M243" s="232"/>
    </row>
    <row r="244" spans="1:13" ht="15">
      <c r="A244" s="225" t="s">
        <v>87</v>
      </c>
      <c r="B244" s="226" t="s">
        <v>94</v>
      </c>
      <c r="C244" s="227">
        <v>36</v>
      </c>
      <c r="D244" s="227">
        <v>1</v>
      </c>
      <c r="E244" s="228">
        <f t="shared" si="15"/>
        <v>36</v>
      </c>
      <c r="F244" s="229">
        <v>0.5</v>
      </c>
      <c r="G244" s="228">
        <f t="shared" si="16"/>
        <v>18</v>
      </c>
      <c r="H244" s="228">
        <f t="shared" si="18"/>
        <v>20.7</v>
      </c>
      <c r="I244" s="230"/>
      <c r="J244" s="230"/>
      <c r="K244" s="231"/>
      <c r="L244" s="230"/>
      <c r="M244" s="232"/>
    </row>
    <row r="245" spans="1:13" ht="15">
      <c r="A245" s="225" t="s">
        <v>87</v>
      </c>
      <c r="B245" s="226" t="s">
        <v>95</v>
      </c>
      <c r="C245" s="227">
        <v>36</v>
      </c>
      <c r="D245" s="227">
        <v>1</v>
      </c>
      <c r="E245" s="228">
        <f t="shared" si="15"/>
        <v>36</v>
      </c>
      <c r="F245" s="229">
        <v>0.5</v>
      </c>
      <c r="G245" s="228">
        <f t="shared" si="16"/>
        <v>18</v>
      </c>
      <c r="H245" s="228">
        <f t="shared" si="18"/>
        <v>20.7</v>
      </c>
      <c r="I245" s="230"/>
      <c r="J245" s="230"/>
      <c r="K245" s="231"/>
      <c r="L245" s="230"/>
      <c r="M245" s="232"/>
    </row>
    <row r="246" spans="1:13" ht="15">
      <c r="A246" s="225" t="s">
        <v>87</v>
      </c>
      <c r="B246" s="226" t="s">
        <v>108</v>
      </c>
      <c r="C246" s="227">
        <v>330</v>
      </c>
      <c r="D246" s="227">
        <v>25</v>
      </c>
      <c r="E246" s="228">
        <f t="shared" si="15"/>
        <v>13.2</v>
      </c>
      <c r="F246" s="229">
        <v>2</v>
      </c>
      <c r="G246" s="228">
        <f t="shared" si="16"/>
        <v>26.4</v>
      </c>
      <c r="H246" s="228">
        <f t="shared" si="18"/>
        <v>30.359999999999996</v>
      </c>
      <c r="I246" s="230"/>
      <c r="J246" s="230"/>
      <c r="K246" s="231"/>
      <c r="L246" s="230"/>
      <c r="M246" s="232"/>
    </row>
    <row r="247" spans="1:13" ht="15">
      <c r="A247" s="225" t="s">
        <v>87</v>
      </c>
      <c r="B247" s="226" t="s">
        <v>109</v>
      </c>
      <c r="C247" s="227">
        <v>330</v>
      </c>
      <c r="D247" s="227">
        <v>25</v>
      </c>
      <c r="E247" s="228">
        <f t="shared" si="15"/>
        <v>13.2</v>
      </c>
      <c r="F247" s="229">
        <v>2</v>
      </c>
      <c r="G247" s="228">
        <f t="shared" si="16"/>
        <v>26.4</v>
      </c>
      <c r="H247" s="228">
        <f t="shared" si="18"/>
        <v>30.359999999999996</v>
      </c>
      <c r="I247" s="230"/>
      <c r="J247" s="230"/>
      <c r="K247" s="231"/>
      <c r="L247" s="230"/>
      <c r="M247" s="232"/>
    </row>
    <row r="248" spans="1:13" ht="15">
      <c r="A248" s="225" t="s">
        <v>87</v>
      </c>
      <c r="B248" s="226" t="s">
        <v>110</v>
      </c>
      <c r="C248" s="227">
        <v>120</v>
      </c>
      <c r="D248" s="227">
        <v>25</v>
      </c>
      <c r="E248" s="228">
        <f t="shared" si="15"/>
        <v>4.8</v>
      </c>
      <c r="F248" s="229">
        <v>2</v>
      </c>
      <c r="G248" s="228">
        <f t="shared" si="16"/>
        <v>9.6</v>
      </c>
      <c r="H248" s="228">
        <f t="shared" si="18"/>
        <v>11.04</v>
      </c>
      <c r="I248" s="230"/>
      <c r="J248" s="230"/>
      <c r="K248" s="231"/>
      <c r="L248" s="230"/>
      <c r="M248" s="232"/>
    </row>
    <row r="249" spans="1:13" ht="15">
      <c r="A249" s="225" t="s">
        <v>87</v>
      </c>
      <c r="B249" s="226" t="s">
        <v>134</v>
      </c>
      <c r="C249" s="227">
        <v>40</v>
      </c>
      <c r="D249" s="227">
        <v>10</v>
      </c>
      <c r="E249" s="228">
        <f t="shared" si="15"/>
        <v>4</v>
      </c>
      <c r="F249" s="229">
        <v>2</v>
      </c>
      <c r="G249" s="228">
        <f t="shared" si="16"/>
        <v>8</v>
      </c>
      <c r="H249" s="228">
        <f t="shared" si="18"/>
        <v>9.2</v>
      </c>
      <c r="I249" s="230"/>
      <c r="J249" s="230"/>
      <c r="K249" s="231"/>
      <c r="L249" s="230"/>
      <c r="M249" s="232"/>
    </row>
    <row r="250" spans="1:13" ht="15.75" thickBot="1">
      <c r="A250" s="233" t="s">
        <v>87</v>
      </c>
      <c r="B250" s="234" t="s">
        <v>169</v>
      </c>
      <c r="C250" s="235">
        <v>49</v>
      </c>
      <c r="D250" s="235">
        <v>1</v>
      </c>
      <c r="E250" s="236">
        <f t="shared" si="15"/>
        <v>49</v>
      </c>
      <c r="F250" s="237">
        <v>1</v>
      </c>
      <c r="G250" s="236">
        <f t="shared" si="16"/>
        <v>49</v>
      </c>
      <c r="H250" s="236">
        <f t="shared" si="18"/>
        <v>56.349999999999994</v>
      </c>
      <c r="I250" s="238">
        <f>SUM(H237:H250)</f>
        <v>323.6099999999999</v>
      </c>
      <c r="J250" s="238"/>
      <c r="K250" s="239"/>
      <c r="L250" s="238"/>
      <c r="M250" s="240"/>
    </row>
    <row r="251" spans="1:13" ht="15">
      <c r="A251" s="129" t="s">
        <v>14</v>
      </c>
      <c r="B251" s="130" t="s">
        <v>99</v>
      </c>
      <c r="C251" s="131">
        <v>199</v>
      </c>
      <c r="D251" s="131">
        <v>10</v>
      </c>
      <c r="E251" s="121">
        <f t="shared" si="15"/>
        <v>19.9</v>
      </c>
      <c r="F251" s="132">
        <v>2</v>
      </c>
      <c r="G251" s="121">
        <f t="shared" si="16"/>
        <v>39.8</v>
      </c>
      <c r="H251" s="121">
        <f>G251*1.01</f>
        <v>40.198</v>
      </c>
      <c r="I251" s="156"/>
      <c r="J251" s="156"/>
      <c r="K251" s="133"/>
      <c r="L251" s="156"/>
      <c r="M251" s="157"/>
    </row>
    <row r="252" spans="1:13" ht="15">
      <c r="A252" s="33" t="s">
        <v>14</v>
      </c>
      <c r="B252" s="122" t="s">
        <v>101</v>
      </c>
      <c r="C252" s="15">
        <v>350</v>
      </c>
      <c r="D252" s="15">
        <v>10</v>
      </c>
      <c r="E252" s="16">
        <f t="shared" si="15"/>
        <v>35</v>
      </c>
      <c r="F252" s="17">
        <v>2</v>
      </c>
      <c r="G252" s="16">
        <f t="shared" si="16"/>
        <v>70</v>
      </c>
      <c r="H252" s="121">
        <f aca="true" t="shared" si="19" ref="H252:H286">G252*1.01</f>
        <v>70.7</v>
      </c>
      <c r="I252" s="152"/>
      <c r="J252" s="152"/>
      <c r="K252" s="19"/>
      <c r="L252" s="152"/>
      <c r="M252" s="153"/>
    </row>
    <row r="253" spans="1:13" ht="15">
      <c r="A253" s="124" t="s">
        <v>14</v>
      </c>
      <c r="B253" s="122" t="s">
        <v>102</v>
      </c>
      <c r="C253" s="15">
        <v>49</v>
      </c>
      <c r="D253" s="15">
        <v>1</v>
      </c>
      <c r="E253" s="16">
        <f t="shared" si="15"/>
        <v>49</v>
      </c>
      <c r="F253" s="17">
        <v>1</v>
      </c>
      <c r="G253" s="16">
        <f t="shared" si="16"/>
        <v>49</v>
      </c>
      <c r="H253" s="121">
        <f t="shared" si="19"/>
        <v>49.49</v>
      </c>
      <c r="I253" s="152"/>
      <c r="J253" s="152"/>
      <c r="K253" s="19"/>
      <c r="L253" s="152"/>
      <c r="M253" s="153"/>
    </row>
    <row r="254" spans="1:13" ht="15">
      <c r="A254" s="33" t="s">
        <v>14</v>
      </c>
      <c r="B254" s="123" t="s">
        <v>106</v>
      </c>
      <c r="C254" s="15">
        <v>210</v>
      </c>
      <c r="D254" s="15">
        <v>25</v>
      </c>
      <c r="E254" s="16">
        <f t="shared" si="15"/>
        <v>8.4</v>
      </c>
      <c r="F254" s="17">
        <v>2</v>
      </c>
      <c r="G254" s="16">
        <f t="shared" si="16"/>
        <v>16.8</v>
      </c>
      <c r="H254" s="121">
        <f t="shared" si="19"/>
        <v>16.968</v>
      </c>
      <c r="I254" s="152"/>
      <c r="J254" s="152"/>
      <c r="K254" s="19"/>
      <c r="L254" s="152"/>
      <c r="M254" s="153"/>
    </row>
    <row r="255" spans="1:13" ht="15">
      <c r="A255" s="127" t="s">
        <v>14</v>
      </c>
      <c r="B255" s="122" t="s">
        <v>108</v>
      </c>
      <c r="C255" s="15">
        <v>330</v>
      </c>
      <c r="D255" s="15">
        <v>25</v>
      </c>
      <c r="E255" s="16">
        <f t="shared" si="15"/>
        <v>13.2</v>
      </c>
      <c r="F255" s="17">
        <v>5</v>
      </c>
      <c r="G255" s="16">
        <f t="shared" si="16"/>
        <v>66</v>
      </c>
      <c r="H255" s="121">
        <f t="shared" si="19"/>
        <v>66.66</v>
      </c>
      <c r="I255" s="152"/>
      <c r="J255" s="152"/>
      <c r="K255" s="19"/>
      <c r="L255" s="152"/>
      <c r="M255" s="153"/>
    </row>
    <row r="256" spans="1:13" ht="15">
      <c r="A256" s="124" t="s">
        <v>14</v>
      </c>
      <c r="B256" s="122" t="s">
        <v>109</v>
      </c>
      <c r="C256" s="15">
        <v>330</v>
      </c>
      <c r="D256" s="15">
        <v>25</v>
      </c>
      <c r="E256" s="16">
        <f t="shared" si="15"/>
        <v>13.2</v>
      </c>
      <c r="F256" s="17">
        <v>5</v>
      </c>
      <c r="G256" s="16">
        <f t="shared" si="16"/>
        <v>66</v>
      </c>
      <c r="H256" s="121">
        <f t="shared" si="19"/>
        <v>66.66</v>
      </c>
      <c r="I256" s="152"/>
      <c r="J256" s="152"/>
      <c r="K256" s="19"/>
      <c r="L256" s="152"/>
      <c r="M256" s="153"/>
    </row>
    <row r="257" spans="1:13" ht="15">
      <c r="A257" s="124" t="s">
        <v>14</v>
      </c>
      <c r="B257" s="122" t="s">
        <v>112</v>
      </c>
      <c r="C257" s="15">
        <v>250</v>
      </c>
      <c r="D257" s="15">
        <v>1</v>
      </c>
      <c r="E257" s="16">
        <f t="shared" si="15"/>
        <v>250</v>
      </c>
      <c r="F257" s="17">
        <v>0.25</v>
      </c>
      <c r="G257" s="16">
        <f t="shared" si="16"/>
        <v>62.5</v>
      </c>
      <c r="H257" s="121">
        <f t="shared" si="19"/>
        <v>63.125</v>
      </c>
      <c r="I257" s="152"/>
      <c r="J257" s="152"/>
      <c r="K257" s="19"/>
      <c r="L257" s="152"/>
      <c r="M257" s="153"/>
    </row>
    <row r="258" spans="1:13" ht="15">
      <c r="A258" s="39" t="s">
        <v>14</v>
      </c>
      <c r="B258" s="122" t="s">
        <v>122</v>
      </c>
      <c r="C258" s="15">
        <v>60</v>
      </c>
      <c r="D258" s="15">
        <v>10</v>
      </c>
      <c r="E258" s="16">
        <f t="shared" si="15"/>
        <v>6</v>
      </c>
      <c r="F258" s="17">
        <v>2</v>
      </c>
      <c r="G258" s="16">
        <f t="shared" si="16"/>
        <v>12</v>
      </c>
      <c r="H258" s="121">
        <f t="shared" si="19"/>
        <v>12.120000000000001</v>
      </c>
      <c r="I258" s="152"/>
      <c r="J258" s="152"/>
      <c r="K258" s="19"/>
      <c r="L258" s="152"/>
      <c r="M258" s="153"/>
    </row>
    <row r="259" spans="1:13" ht="15">
      <c r="A259" s="39" t="s">
        <v>14</v>
      </c>
      <c r="B259" s="122" t="s">
        <v>123</v>
      </c>
      <c r="C259" s="15">
        <v>60</v>
      </c>
      <c r="D259" s="15">
        <v>10</v>
      </c>
      <c r="E259" s="16">
        <f t="shared" si="15"/>
        <v>6</v>
      </c>
      <c r="F259" s="17">
        <v>2</v>
      </c>
      <c r="G259" s="16">
        <f t="shared" si="16"/>
        <v>12</v>
      </c>
      <c r="H259" s="121">
        <f t="shared" si="19"/>
        <v>12.120000000000001</v>
      </c>
      <c r="I259" s="152"/>
      <c r="J259" s="152"/>
      <c r="K259" s="19"/>
      <c r="L259" s="152"/>
      <c r="M259" s="153"/>
    </row>
    <row r="260" spans="1:13" ht="15">
      <c r="A260" s="33" t="s">
        <v>14</v>
      </c>
      <c r="B260" s="122" t="s">
        <v>133</v>
      </c>
      <c r="C260" s="15">
        <v>50</v>
      </c>
      <c r="D260" s="15">
        <v>10</v>
      </c>
      <c r="E260" s="16">
        <f t="shared" si="15"/>
        <v>5</v>
      </c>
      <c r="F260" s="17">
        <v>1</v>
      </c>
      <c r="G260" s="16">
        <f t="shared" si="16"/>
        <v>5</v>
      </c>
      <c r="H260" s="121">
        <f t="shared" si="19"/>
        <v>5.05</v>
      </c>
      <c r="I260" s="152"/>
      <c r="J260" s="152"/>
      <c r="K260" s="19"/>
      <c r="L260" s="152"/>
      <c r="M260" s="153"/>
    </row>
    <row r="261" spans="1:13" ht="15">
      <c r="A261" s="33" t="s">
        <v>14</v>
      </c>
      <c r="B261" s="122" t="s">
        <v>134</v>
      </c>
      <c r="C261" s="15">
        <v>40</v>
      </c>
      <c r="D261" s="15">
        <v>10</v>
      </c>
      <c r="E261" s="16">
        <f t="shared" si="15"/>
        <v>4</v>
      </c>
      <c r="F261" s="17">
        <v>2</v>
      </c>
      <c r="G261" s="16">
        <f t="shared" si="16"/>
        <v>8</v>
      </c>
      <c r="H261" s="121">
        <f t="shared" si="19"/>
        <v>8.08</v>
      </c>
      <c r="I261" s="152"/>
      <c r="J261" s="152"/>
      <c r="K261" s="19"/>
      <c r="L261" s="152"/>
      <c r="M261" s="153"/>
    </row>
    <row r="262" spans="1:13" ht="15">
      <c r="A262" s="33" t="s">
        <v>14</v>
      </c>
      <c r="B262" s="122" t="s">
        <v>137</v>
      </c>
      <c r="C262" s="15">
        <v>60</v>
      </c>
      <c r="D262" s="15">
        <v>10</v>
      </c>
      <c r="E262" s="16">
        <f aca="true" t="shared" si="20" ref="E262:E286">C262/D262</f>
        <v>6</v>
      </c>
      <c r="F262" s="17">
        <v>2</v>
      </c>
      <c r="G262" s="16">
        <f aca="true" t="shared" si="21" ref="G262:G286">E262*F262</f>
        <v>12</v>
      </c>
      <c r="H262" s="121">
        <f t="shared" si="19"/>
        <v>12.120000000000001</v>
      </c>
      <c r="I262" s="152"/>
      <c r="J262" s="152"/>
      <c r="K262" s="19"/>
      <c r="L262" s="152"/>
      <c r="M262" s="153"/>
    </row>
    <row r="263" spans="1:13" ht="15">
      <c r="A263" s="33" t="s">
        <v>14</v>
      </c>
      <c r="B263" s="122" t="s">
        <v>139</v>
      </c>
      <c r="C263" s="15">
        <v>60</v>
      </c>
      <c r="D263" s="15">
        <v>10</v>
      </c>
      <c r="E263" s="16">
        <f t="shared" si="20"/>
        <v>6</v>
      </c>
      <c r="F263" s="17">
        <v>2</v>
      </c>
      <c r="G263" s="16">
        <f t="shared" si="21"/>
        <v>12</v>
      </c>
      <c r="H263" s="121">
        <f t="shared" si="19"/>
        <v>12.120000000000001</v>
      </c>
      <c r="I263" s="152"/>
      <c r="J263" s="152"/>
      <c r="K263" s="19"/>
      <c r="L263" s="152"/>
      <c r="M263" s="153"/>
    </row>
    <row r="264" spans="1:13" ht="15">
      <c r="A264" s="39" t="s">
        <v>14</v>
      </c>
      <c r="B264" s="122" t="s">
        <v>141</v>
      </c>
      <c r="C264" s="15">
        <v>330</v>
      </c>
      <c r="D264" s="15">
        <v>10</v>
      </c>
      <c r="E264" s="16">
        <f t="shared" si="20"/>
        <v>33</v>
      </c>
      <c r="F264" s="17">
        <v>1</v>
      </c>
      <c r="G264" s="16">
        <f t="shared" si="21"/>
        <v>33</v>
      </c>
      <c r="H264" s="121">
        <f t="shared" si="19"/>
        <v>33.33</v>
      </c>
      <c r="I264" s="152"/>
      <c r="J264" s="152"/>
      <c r="K264" s="19"/>
      <c r="L264" s="152"/>
      <c r="M264" s="153"/>
    </row>
    <row r="265" spans="1:13" ht="15">
      <c r="A265" s="39" t="s">
        <v>14</v>
      </c>
      <c r="B265" s="122" t="s">
        <v>142</v>
      </c>
      <c r="C265" s="15">
        <v>280</v>
      </c>
      <c r="D265" s="15">
        <v>25</v>
      </c>
      <c r="E265" s="16">
        <f t="shared" si="20"/>
        <v>11.2</v>
      </c>
      <c r="F265" s="17">
        <v>3</v>
      </c>
      <c r="G265" s="16">
        <f t="shared" si="21"/>
        <v>33.599999999999994</v>
      </c>
      <c r="H265" s="121">
        <f t="shared" si="19"/>
        <v>33.93599999999999</v>
      </c>
      <c r="I265" s="152"/>
      <c r="J265" s="152"/>
      <c r="K265" s="19"/>
      <c r="L265" s="152"/>
      <c r="M265" s="153"/>
    </row>
    <row r="266" spans="1:13" ht="15">
      <c r="A266" s="39" t="s">
        <v>14</v>
      </c>
      <c r="B266" s="122" t="s">
        <v>143</v>
      </c>
      <c r="C266" s="15">
        <v>280</v>
      </c>
      <c r="D266" s="15">
        <v>25</v>
      </c>
      <c r="E266" s="16">
        <f t="shared" si="20"/>
        <v>11.2</v>
      </c>
      <c r="F266" s="17">
        <v>2</v>
      </c>
      <c r="G266" s="16">
        <f t="shared" si="21"/>
        <v>22.4</v>
      </c>
      <c r="H266" s="121">
        <f t="shared" si="19"/>
        <v>22.624</v>
      </c>
      <c r="I266" s="152"/>
      <c r="J266" s="152"/>
      <c r="K266" s="19"/>
      <c r="L266" s="152"/>
      <c r="M266" s="153"/>
    </row>
    <row r="267" spans="1:13" ht="15">
      <c r="A267" s="39" t="s">
        <v>14</v>
      </c>
      <c r="B267" s="123" t="s">
        <v>151</v>
      </c>
      <c r="C267" s="15">
        <v>750</v>
      </c>
      <c r="D267" s="15">
        <v>500</v>
      </c>
      <c r="E267" s="16">
        <f t="shared" si="20"/>
        <v>1.5</v>
      </c>
      <c r="F267" s="17">
        <v>100</v>
      </c>
      <c r="G267" s="16">
        <f t="shared" si="21"/>
        <v>150</v>
      </c>
      <c r="H267" s="121">
        <f t="shared" si="19"/>
        <v>151.5</v>
      </c>
      <c r="I267" s="152"/>
      <c r="J267" s="152"/>
      <c r="K267" s="19"/>
      <c r="L267" s="152"/>
      <c r="M267" s="153"/>
    </row>
    <row r="268" spans="1:13" ht="15">
      <c r="A268" s="124" t="s">
        <v>14</v>
      </c>
      <c r="B268" s="123" t="s">
        <v>165</v>
      </c>
      <c r="C268" s="15">
        <v>105</v>
      </c>
      <c r="D268" s="15">
        <v>1</v>
      </c>
      <c r="E268" s="16">
        <f t="shared" si="20"/>
        <v>105</v>
      </c>
      <c r="F268" s="17">
        <v>1</v>
      </c>
      <c r="G268" s="16">
        <f t="shared" si="21"/>
        <v>105</v>
      </c>
      <c r="H268" s="121">
        <f t="shared" si="19"/>
        <v>106.05</v>
      </c>
      <c r="I268" s="152"/>
      <c r="J268" s="152"/>
      <c r="K268" s="19"/>
      <c r="L268" s="152"/>
      <c r="M268" s="153"/>
    </row>
    <row r="269" spans="1:13" ht="15">
      <c r="A269" s="124" t="s">
        <v>14</v>
      </c>
      <c r="B269" s="123" t="s">
        <v>166</v>
      </c>
      <c r="C269" s="15">
        <v>110</v>
      </c>
      <c r="D269" s="15">
        <v>10</v>
      </c>
      <c r="E269" s="16">
        <f t="shared" si="20"/>
        <v>11</v>
      </c>
      <c r="F269" s="17">
        <v>10</v>
      </c>
      <c r="G269" s="16">
        <f t="shared" si="21"/>
        <v>110</v>
      </c>
      <c r="H269" s="121">
        <f t="shared" si="19"/>
        <v>111.1</v>
      </c>
      <c r="I269" s="152"/>
      <c r="J269" s="152"/>
      <c r="K269" s="19"/>
      <c r="L269" s="152"/>
      <c r="M269" s="153"/>
    </row>
    <row r="270" spans="1:13" ht="15">
      <c r="A270" s="124" t="s">
        <v>14</v>
      </c>
      <c r="B270" s="123" t="s">
        <v>114</v>
      </c>
      <c r="C270" s="15">
        <v>55</v>
      </c>
      <c r="D270" s="15">
        <v>1</v>
      </c>
      <c r="E270" s="16">
        <f t="shared" si="20"/>
        <v>55</v>
      </c>
      <c r="F270" s="17">
        <v>1</v>
      </c>
      <c r="G270" s="16">
        <f t="shared" si="21"/>
        <v>55</v>
      </c>
      <c r="H270" s="121">
        <f t="shared" si="19"/>
        <v>55.55</v>
      </c>
      <c r="I270" s="152"/>
      <c r="J270" s="152"/>
      <c r="K270" s="19"/>
      <c r="L270" s="152"/>
      <c r="M270" s="153"/>
    </row>
    <row r="271" spans="1:13" ht="15">
      <c r="A271" s="124" t="s">
        <v>14</v>
      </c>
      <c r="B271" s="123" t="s">
        <v>157</v>
      </c>
      <c r="C271" s="15">
        <v>55</v>
      </c>
      <c r="D271" s="15">
        <v>1</v>
      </c>
      <c r="E271" s="16">
        <f t="shared" si="20"/>
        <v>55</v>
      </c>
      <c r="F271" s="17">
        <v>1</v>
      </c>
      <c r="G271" s="16">
        <f t="shared" si="21"/>
        <v>55</v>
      </c>
      <c r="H271" s="121">
        <f t="shared" si="19"/>
        <v>55.55</v>
      </c>
      <c r="I271" s="152"/>
      <c r="J271" s="152"/>
      <c r="K271" s="19"/>
      <c r="L271" s="152"/>
      <c r="M271" s="153"/>
    </row>
    <row r="272" spans="1:13" ht="15">
      <c r="A272" s="124" t="s">
        <v>14</v>
      </c>
      <c r="B272" s="123" t="s">
        <v>185</v>
      </c>
      <c r="C272" s="15">
        <v>55</v>
      </c>
      <c r="D272" s="15">
        <v>1</v>
      </c>
      <c r="E272" s="16">
        <f t="shared" si="20"/>
        <v>55</v>
      </c>
      <c r="F272" s="17">
        <v>1</v>
      </c>
      <c r="G272" s="16">
        <f t="shared" si="21"/>
        <v>55</v>
      </c>
      <c r="H272" s="121">
        <f t="shared" si="19"/>
        <v>55.55</v>
      </c>
      <c r="I272" s="152"/>
      <c r="J272" s="152"/>
      <c r="K272" s="19"/>
      <c r="L272" s="152"/>
      <c r="M272" s="153"/>
    </row>
    <row r="273" spans="1:13" ht="15">
      <c r="A273" s="124" t="s">
        <v>14</v>
      </c>
      <c r="B273" s="123" t="s">
        <v>169</v>
      </c>
      <c r="C273" s="15">
        <v>49</v>
      </c>
      <c r="D273" s="15">
        <v>1</v>
      </c>
      <c r="E273" s="16">
        <f t="shared" si="20"/>
        <v>49</v>
      </c>
      <c r="F273" s="17">
        <v>1</v>
      </c>
      <c r="G273" s="16">
        <f t="shared" si="21"/>
        <v>49</v>
      </c>
      <c r="H273" s="121">
        <f t="shared" si="19"/>
        <v>49.49</v>
      </c>
      <c r="I273" s="152"/>
      <c r="J273" s="152"/>
      <c r="K273" s="19"/>
      <c r="L273" s="152"/>
      <c r="M273" s="153"/>
    </row>
    <row r="274" spans="1:13" ht="15">
      <c r="A274" s="124" t="s">
        <v>14</v>
      </c>
      <c r="B274" s="122" t="s">
        <v>195</v>
      </c>
      <c r="C274" s="15">
        <v>150</v>
      </c>
      <c r="D274" s="15">
        <v>10</v>
      </c>
      <c r="E274" s="16">
        <f t="shared" si="20"/>
        <v>15</v>
      </c>
      <c r="F274" s="17">
        <v>2</v>
      </c>
      <c r="G274" s="16">
        <f t="shared" si="21"/>
        <v>30</v>
      </c>
      <c r="H274" s="121">
        <f t="shared" si="19"/>
        <v>30.3</v>
      </c>
      <c r="I274" s="152"/>
      <c r="J274" s="152"/>
      <c r="K274" s="19"/>
      <c r="L274" s="152"/>
      <c r="M274" s="153"/>
    </row>
    <row r="275" spans="1:13" ht="15">
      <c r="A275" s="124" t="s">
        <v>14</v>
      </c>
      <c r="B275" s="122" t="s">
        <v>197</v>
      </c>
      <c r="C275" s="15">
        <v>100</v>
      </c>
      <c r="D275" s="15">
        <v>10</v>
      </c>
      <c r="E275" s="16">
        <f t="shared" si="20"/>
        <v>10</v>
      </c>
      <c r="F275" s="17">
        <v>1</v>
      </c>
      <c r="G275" s="16">
        <f t="shared" si="21"/>
        <v>10</v>
      </c>
      <c r="H275" s="121">
        <f t="shared" si="19"/>
        <v>10.1</v>
      </c>
      <c r="I275" s="152"/>
      <c r="J275" s="152"/>
      <c r="K275" s="19"/>
      <c r="L275" s="152"/>
      <c r="M275" s="153"/>
    </row>
    <row r="276" spans="1:13" ht="15">
      <c r="A276" s="39" t="s">
        <v>14</v>
      </c>
      <c r="B276" s="122" t="s">
        <v>202</v>
      </c>
      <c r="C276" s="15">
        <v>70</v>
      </c>
      <c r="D276" s="15">
        <v>1</v>
      </c>
      <c r="E276" s="16">
        <f t="shared" si="20"/>
        <v>70</v>
      </c>
      <c r="F276" s="17">
        <v>0.5</v>
      </c>
      <c r="G276" s="16">
        <f t="shared" si="21"/>
        <v>35</v>
      </c>
      <c r="H276" s="121">
        <f t="shared" si="19"/>
        <v>35.35</v>
      </c>
      <c r="I276" s="152"/>
      <c r="J276" s="152"/>
      <c r="K276" s="19"/>
      <c r="L276" s="152"/>
      <c r="M276" s="153"/>
    </row>
    <row r="277" spans="1:13" ht="15">
      <c r="A277" s="39" t="s">
        <v>14</v>
      </c>
      <c r="B277" s="122" t="s">
        <v>203</v>
      </c>
      <c r="C277" s="15">
        <v>70</v>
      </c>
      <c r="D277" s="15">
        <v>1</v>
      </c>
      <c r="E277" s="16">
        <f t="shared" si="20"/>
        <v>70</v>
      </c>
      <c r="F277" s="17">
        <v>0.5</v>
      </c>
      <c r="G277" s="16">
        <f t="shared" si="21"/>
        <v>35</v>
      </c>
      <c r="H277" s="121">
        <f t="shared" si="19"/>
        <v>35.35</v>
      </c>
      <c r="I277" s="152"/>
      <c r="J277" s="152"/>
      <c r="K277" s="19"/>
      <c r="L277" s="152"/>
      <c r="M277" s="153"/>
    </row>
    <row r="278" spans="1:13" ht="15">
      <c r="A278" s="39" t="s">
        <v>14</v>
      </c>
      <c r="B278" s="122" t="s">
        <v>204</v>
      </c>
      <c r="C278" s="15">
        <v>40</v>
      </c>
      <c r="D278" s="15">
        <v>1</v>
      </c>
      <c r="E278" s="16">
        <f t="shared" si="20"/>
        <v>40</v>
      </c>
      <c r="F278" s="17">
        <v>3</v>
      </c>
      <c r="G278" s="16">
        <f t="shared" si="21"/>
        <v>120</v>
      </c>
      <c r="H278" s="121">
        <f t="shared" si="19"/>
        <v>121.2</v>
      </c>
      <c r="I278" s="152"/>
      <c r="J278" s="152"/>
      <c r="K278" s="19"/>
      <c r="L278" s="152"/>
      <c r="M278" s="153"/>
    </row>
    <row r="279" spans="1:13" ht="15">
      <c r="A279" s="39" t="s">
        <v>14</v>
      </c>
      <c r="B279" s="122" t="s">
        <v>208</v>
      </c>
      <c r="C279" s="15">
        <v>150</v>
      </c>
      <c r="D279" s="15">
        <v>10</v>
      </c>
      <c r="E279" s="16">
        <f t="shared" si="20"/>
        <v>15</v>
      </c>
      <c r="F279" s="17">
        <v>2</v>
      </c>
      <c r="G279" s="16">
        <f t="shared" si="21"/>
        <v>30</v>
      </c>
      <c r="H279" s="121">
        <f t="shared" si="19"/>
        <v>30.3</v>
      </c>
      <c r="I279" s="152"/>
      <c r="J279" s="152"/>
      <c r="K279" s="19"/>
      <c r="L279" s="152"/>
      <c r="M279" s="153"/>
    </row>
    <row r="280" spans="1:13" ht="15">
      <c r="A280" s="39" t="s">
        <v>14</v>
      </c>
      <c r="B280" s="122" t="s">
        <v>207</v>
      </c>
      <c r="C280" s="15">
        <v>150</v>
      </c>
      <c r="D280" s="15">
        <v>10</v>
      </c>
      <c r="E280" s="16">
        <f t="shared" si="20"/>
        <v>15</v>
      </c>
      <c r="F280" s="17">
        <v>2</v>
      </c>
      <c r="G280" s="16">
        <f t="shared" si="21"/>
        <v>30</v>
      </c>
      <c r="H280" s="121">
        <f t="shared" si="19"/>
        <v>30.3</v>
      </c>
      <c r="I280" s="152"/>
      <c r="J280" s="152"/>
      <c r="K280" s="19"/>
      <c r="L280" s="152"/>
      <c r="M280" s="153"/>
    </row>
    <row r="281" spans="1:13" ht="15">
      <c r="A281" s="39" t="s">
        <v>14</v>
      </c>
      <c r="B281" s="122" t="s">
        <v>211</v>
      </c>
      <c r="C281" s="15">
        <v>150</v>
      </c>
      <c r="D281" s="15">
        <v>10</v>
      </c>
      <c r="E281" s="16">
        <f t="shared" si="20"/>
        <v>15</v>
      </c>
      <c r="F281" s="17">
        <v>2</v>
      </c>
      <c r="G281" s="16">
        <f t="shared" si="21"/>
        <v>30</v>
      </c>
      <c r="H281" s="121">
        <f t="shared" si="19"/>
        <v>30.3</v>
      </c>
      <c r="I281" s="152"/>
      <c r="J281" s="152"/>
      <c r="K281" s="19"/>
      <c r="L281" s="152"/>
      <c r="M281" s="153"/>
    </row>
    <row r="282" spans="1:13" ht="15">
      <c r="A282" s="39" t="s">
        <v>14</v>
      </c>
      <c r="B282" s="122" t="s">
        <v>212</v>
      </c>
      <c r="C282" s="15">
        <v>150</v>
      </c>
      <c r="D282" s="15">
        <v>10</v>
      </c>
      <c r="E282" s="16">
        <f t="shared" si="20"/>
        <v>15</v>
      </c>
      <c r="F282" s="17">
        <v>2</v>
      </c>
      <c r="G282" s="16">
        <f t="shared" si="21"/>
        <v>30</v>
      </c>
      <c r="H282" s="121">
        <f t="shared" si="19"/>
        <v>30.3</v>
      </c>
      <c r="I282" s="152"/>
      <c r="J282" s="152"/>
      <c r="K282" s="19"/>
      <c r="L282" s="152"/>
      <c r="M282" s="153"/>
    </row>
    <row r="283" spans="1:13" ht="15">
      <c r="A283" s="39" t="s">
        <v>14</v>
      </c>
      <c r="B283" s="122" t="s">
        <v>213</v>
      </c>
      <c r="C283" s="15">
        <v>150</v>
      </c>
      <c r="D283" s="15">
        <v>10</v>
      </c>
      <c r="E283" s="16">
        <f t="shared" si="20"/>
        <v>15</v>
      </c>
      <c r="F283" s="17">
        <v>2</v>
      </c>
      <c r="G283" s="16">
        <f t="shared" si="21"/>
        <v>30</v>
      </c>
      <c r="H283" s="121">
        <f t="shared" si="19"/>
        <v>30.3</v>
      </c>
      <c r="I283" s="152"/>
      <c r="J283" s="152"/>
      <c r="K283" s="19"/>
      <c r="L283" s="152"/>
      <c r="M283" s="153"/>
    </row>
    <row r="284" spans="1:13" ht="15">
      <c r="A284" s="39" t="s">
        <v>14</v>
      </c>
      <c r="B284" s="122" t="s">
        <v>209</v>
      </c>
      <c r="C284" s="15">
        <v>150</v>
      </c>
      <c r="D284" s="15">
        <v>10</v>
      </c>
      <c r="E284" s="16">
        <f t="shared" si="20"/>
        <v>15</v>
      </c>
      <c r="F284" s="17">
        <v>2</v>
      </c>
      <c r="G284" s="16">
        <f t="shared" si="21"/>
        <v>30</v>
      </c>
      <c r="H284" s="121">
        <f t="shared" si="19"/>
        <v>30.3</v>
      </c>
      <c r="I284" s="152"/>
      <c r="J284" s="152"/>
      <c r="K284" s="19"/>
      <c r="L284" s="152"/>
      <c r="M284" s="153"/>
    </row>
    <row r="285" spans="1:13" ht="15">
      <c r="A285" s="39" t="s">
        <v>14</v>
      </c>
      <c r="B285" s="122" t="s">
        <v>214</v>
      </c>
      <c r="C285" s="15">
        <v>150</v>
      </c>
      <c r="D285" s="15">
        <v>10</v>
      </c>
      <c r="E285" s="16">
        <f t="shared" si="20"/>
        <v>15</v>
      </c>
      <c r="F285" s="17">
        <v>2</v>
      </c>
      <c r="G285" s="16">
        <f t="shared" si="21"/>
        <v>30</v>
      </c>
      <c r="H285" s="121">
        <f t="shared" si="19"/>
        <v>30.3</v>
      </c>
      <c r="I285" s="152"/>
      <c r="J285" s="152"/>
      <c r="K285" s="19"/>
      <c r="L285" s="152"/>
      <c r="M285" s="153"/>
    </row>
    <row r="286" spans="1:13" ht="15.75" thickBot="1">
      <c r="A286" s="65" t="s">
        <v>14</v>
      </c>
      <c r="B286" s="128" t="s">
        <v>223</v>
      </c>
      <c r="C286" s="37">
        <v>85</v>
      </c>
      <c r="D286" s="37">
        <v>1</v>
      </c>
      <c r="E286" s="38">
        <f t="shared" si="20"/>
        <v>85</v>
      </c>
      <c r="F286" s="26">
        <v>0.5</v>
      </c>
      <c r="G286" s="38">
        <f t="shared" si="21"/>
        <v>42.5</v>
      </c>
      <c r="H286" s="38">
        <f t="shared" si="19"/>
        <v>42.925</v>
      </c>
      <c r="I286" s="154">
        <f>SUM(H251:H286)</f>
        <v>1597.4159999999993</v>
      </c>
      <c r="J286" s="154"/>
      <c r="K286" s="21"/>
      <c r="L286" s="154"/>
      <c r="M286" s="155"/>
    </row>
    <row r="287" spans="7:9" ht="15">
      <c r="G287" s="5">
        <f>SUM(G2:G286)</f>
        <v>15208</v>
      </c>
      <c r="H287" s="5"/>
      <c r="I287" s="5"/>
    </row>
    <row r="288" ht="15">
      <c r="G288" s="5">
        <v>15208</v>
      </c>
    </row>
    <row r="289" ht="15">
      <c r="G289" s="5">
        <f>G287-G288</f>
        <v>0</v>
      </c>
    </row>
    <row r="290" ht="15">
      <c r="G290" s="23"/>
    </row>
    <row r="292" ht="15">
      <c r="G292" s="23"/>
    </row>
  </sheetData>
  <sheetProtection/>
  <autoFilter ref="A1:B898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62">
      <selection activeCell="G93" sqref="G93:G112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7.140625" style="2" customWidth="1"/>
    <col min="4" max="4" width="9.7109375" style="2" customWidth="1"/>
    <col min="5" max="5" width="10.00390625" style="3" customWidth="1"/>
    <col min="6" max="6" width="7.00390625" style="6" customWidth="1"/>
    <col min="7" max="7" width="9.140625" style="5" customWidth="1"/>
    <col min="8" max="8" width="9.140625" style="3" customWidth="1"/>
    <col min="9" max="10" width="9.140625" style="4" customWidth="1"/>
    <col min="11" max="11" width="9.28125" style="4" bestFit="1" customWidth="1"/>
    <col min="12" max="12" width="9.140625" style="7" customWidth="1"/>
    <col min="13" max="13" width="9.140625" style="4" customWidth="1"/>
    <col min="14" max="14" width="9.140625" style="2" customWidth="1"/>
    <col min="15" max="16384" width="9.140625" style="1" customWidth="1"/>
  </cols>
  <sheetData>
    <row r="1" spans="1:14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17</v>
      </c>
      <c r="K1" s="12" t="s">
        <v>11</v>
      </c>
      <c r="L1" s="13" t="s">
        <v>12</v>
      </c>
      <c r="M1" s="12" t="s">
        <v>7</v>
      </c>
      <c r="N1" s="14" t="s">
        <v>8</v>
      </c>
    </row>
    <row r="2" spans="1:14" ht="15">
      <c r="A2" s="53" t="s">
        <v>16</v>
      </c>
      <c r="B2" s="43" t="s">
        <v>24</v>
      </c>
      <c r="C2" s="34">
        <v>400</v>
      </c>
      <c r="D2" s="34">
        <v>50</v>
      </c>
      <c r="E2" s="35">
        <f aca="true" t="shared" si="0" ref="E2:E64">C2/D2</f>
        <v>8</v>
      </c>
      <c r="F2" s="29">
        <v>10</v>
      </c>
      <c r="G2" s="35">
        <f aca="true" t="shared" si="1" ref="G2:G64">E2*F2</f>
        <v>80</v>
      </c>
      <c r="H2" s="35">
        <f aca="true" t="shared" si="2" ref="H2:H64">G2*1.15</f>
        <v>92</v>
      </c>
      <c r="I2" s="30"/>
      <c r="J2" s="30"/>
      <c r="K2" s="30"/>
      <c r="L2" s="31"/>
      <c r="M2" s="30"/>
      <c r="N2" s="32"/>
    </row>
    <row r="3" spans="1:14" ht="15">
      <c r="A3" s="39" t="s">
        <v>16</v>
      </c>
      <c r="B3" s="43" t="s">
        <v>30</v>
      </c>
      <c r="C3" s="15">
        <v>120</v>
      </c>
      <c r="D3" s="15">
        <v>25</v>
      </c>
      <c r="E3" s="16">
        <f t="shared" si="0"/>
        <v>4.8</v>
      </c>
      <c r="F3" s="17">
        <v>12.5</v>
      </c>
      <c r="G3" s="16">
        <f t="shared" si="1"/>
        <v>60</v>
      </c>
      <c r="H3" s="16">
        <f t="shared" si="2"/>
        <v>69</v>
      </c>
      <c r="I3" s="18"/>
      <c r="J3" s="18"/>
      <c r="K3" s="18"/>
      <c r="L3" s="19"/>
      <c r="M3" s="18"/>
      <c r="N3" s="20"/>
    </row>
    <row r="4" spans="1:14" ht="15">
      <c r="A4" s="39" t="s">
        <v>16</v>
      </c>
      <c r="B4" s="43" t="s">
        <v>33</v>
      </c>
      <c r="C4" s="15">
        <v>160</v>
      </c>
      <c r="D4" s="15">
        <v>25</v>
      </c>
      <c r="E4" s="16">
        <f t="shared" si="0"/>
        <v>6.4</v>
      </c>
      <c r="F4" s="17">
        <v>12.5</v>
      </c>
      <c r="G4" s="16">
        <f t="shared" si="1"/>
        <v>80</v>
      </c>
      <c r="H4" s="16">
        <f t="shared" si="2"/>
        <v>92</v>
      </c>
      <c r="I4" s="18"/>
      <c r="J4" s="18"/>
      <c r="K4" s="18"/>
      <c r="L4" s="19"/>
      <c r="M4" s="18"/>
      <c r="N4" s="20"/>
    </row>
    <row r="5" spans="1:14" ht="15">
      <c r="A5" s="39" t="s">
        <v>16</v>
      </c>
      <c r="B5" s="43" t="s">
        <v>35</v>
      </c>
      <c r="C5" s="15">
        <v>120</v>
      </c>
      <c r="D5" s="15">
        <v>25</v>
      </c>
      <c r="E5" s="16">
        <f t="shared" si="0"/>
        <v>4.8</v>
      </c>
      <c r="F5" s="17">
        <v>12.5</v>
      </c>
      <c r="G5" s="16">
        <f t="shared" si="1"/>
        <v>60</v>
      </c>
      <c r="H5" s="16">
        <f t="shared" si="2"/>
        <v>69</v>
      </c>
      <c r="I5" s="18"/>
      <c r="J5" s="18"/>
      <c r="K5" s="18"/>
      <c r="L5" s="19"/>
      <c r="M5" s="18"/>
      <c r="N5" s="20"/>
    </row>
    <row r="6" spans="1:14" ht="15">
      <c r="A6" s="39" t="s">
        <v>16</v>
      </c>
      <c r="B6" s="43" t="s">
        <v>36</v>
      </c>
      <c r="C6" s="15">
        <v>160</v>
      </c>
      <c r="D6" s="15">
        <v>25</v>
      </c>
      <c r="E6" s="16">
        <f t="shared" si="0"/>
        <v>6.4</v>
      </c>
      <c r="F6" s="17">
        <v>12.5</v>
      </c>
      <c r="G6" s="16">
        <f t="shared" si="1"/>
        <v>80</v>
      </c>
      <c r="H6" s="16">
        <f t="shared" si="2"/>
        <v>92</v>
      </c>
      <c r="I6" s="18"/>
      <c r="J6" s="18"/>
      <c r="K6" s="18"/>
      <c r="L6" s="19"/>
      <c r="M6" s="18"/>
      <c r="N6" s="20"/>
    </row>
    <row r="7" spans="1:14" ht="15">
      <c r="A7" s="39" t="s">
        <v>16</v>
      </c>
      <c r="B7" s="43" t="s">
        <v>40</v>
      </c>
      <c r="C7" s="15">
        <v>74</v>
      </c>
      <c r="D7" s="15">
        <v>25</v>
      </c>
      <c r="E7" s="16">
        <f t="shared" si="0"/>
        <v>2.96</v>
      </c>
      <c r="F7" s="17">
        <v>10</v>
      </c>
      <c r="G7" s="16">
        <f t="shared" si="1"/>
        <v>29.6</v>
      </c>
      <c r="H7" s="16">
        <f t="shared" si="2"/>
        <v>34.04</v>
      </c>
      <c r="I7" s="18"/>
      <c r="J7" s="18"/>
      <c r="K7" s="18"/>
      <c r="L7" s="19"/>
      <c r="M7" s="18"/>
      <c r="N7" s="20"/>
    </row>
    <row r="8" spans="1:14" ht="15">
      <c r="A8" s="39" t="s">
        <v>16</v>
      </c>
      <c r="B8" s="43" t="s">
        <v>41</v>
      </c>
      <c r="C8" s="15">
        <v>74</v>
      </c>
      <c r="D8" s="15">
        <v>25</v>
      </c>
      <c r="E8" s="16">
        <f t="shared" si="0"/>
        <v>2.96</v>
      </c>
      <c r="F8" s="17">
        <v>10</v>
      </c>
      <c r="G8" s="16">
        <f t="shared" si="1"/>
        <v>29.6</v>
      </c>
      <c r="H8" s="16">
        <f t="shared" si="2"/>
        <v>34.04</v>
      </c>
      <c r="I8" s="18"/>
      <c r="J8" s="18"/>
      <c r="K8" s="18"/>
      <c r="L8" s="19"/>
      <c r="M8" s="18"/>
      <c r="N8" s="20"/>
    </row>
    <row r="9" spans="1:14" ht="15">
      <c r="A9" s="39" t="s">
        <v>16</v>
      </c>
      <c r="B9" s="43" t="s">
        <v>42</v>
      </c>
      <c r="C9" s="15">
        <v>74</v>
      </c>
      <c r="D9" s="15">
        <v>25</v>
      </c>
      <c r="E9" s="16">
        <f t="shared" si="0"/>
        <v>2.96</v>
      </c>
      <c r="F9" s="17">
        <v>10</v>
      </c>
      <c r="G9" s="16">
        <f t="shared" si="1"/>
        <v>29.6</v>
      </c>
      <c r="H9" s="16">
        <f t="shared" si="2"/>
        <v>34.04</v>
      </c>
      <c r="I9" s="18"/>
      <c r="J9" s="18"/>
      <c r="K9" s="18"/>
      <c r="L9" s="19"/>
      <c r="M9" s="18"/>
      <c r="N9" s="20"/>
    </row>
    <row r="10" spans="1:14" ht="15">
      <c r="A10" s="39" t="s">
        <v>16</v>
      </c>
      <c r="B10" s="43" t="s">
        <v>43</v>
      </c>
      <c r="C10" s="15">
        <v>74</v>
      </c>
      <c r="D10" s="15">
        <v>25</v>
      </c>
      <c r="E10" s="16">
        <f t="shared" si="0"/>
        <v>2.96</v>
      </c>
      <c r="F10" s="17">
        <v>10</v>
      </c>
      <c r="G10" s="16">
        <f t="shared" si="1"/>
        <v>29.6</v>
      </c>
      <c r="H10" s="16">
        <f t="shared" si="2"/>
        <v>34.04</v>
      </c>
      <c r="I10" s="18"/>
      <c r="J10" s="18"/>
      <c r="K10" s="18"/>
      <c r="L10" s="19"/>
      <c r="M10" s="18"/>
      <c r="N10" s="20"/>
    </row>
    <row r="11" spans="1:14" ht="15">
      <c r="A11" s="39" t="s">
        <v>16</v>
      </c>
      <c r="B11" s="43" t="s">
        <v>44</v>
      </c>
      <c r="C11" s="15">
        <v>74</v>
      </c>
      <c r="D11" s="15">
        <v>25</v>
      </c>
      <c r="E11" s="16">
        <f t="shared" si="0"/>
        <v>2.96</v>
      </c>
      <c r="F11" s="17">
        <v>10</v>
      </c>
      <c r="G11" s="16">
        <f t="shared" si="1"/>
        <v>29.6</v>
      </c>
      <c r="H11" s="16">
        <f t="shared" si="2"/>
        <v>34.04</v>
      </c>
      <c r="I11" s="18"/>
      <c r="J11" s="18"/>
      <c r="K11" s="18"/>
      <c r="L11" s="19"/>
      <c r="M11" s="18"/>
      <c r="N11" s="20"/>
    </row>
    <row r="12" spans="1:14" ht="15">
      <c r="A12" s="39" t="s">
        <v>16</v>
      </c>
      <c r="B12" s="43" t="s">
        <v>49</v>
      </c>
      <c r="C12" s="15">
        <v>60</v>
      </c>
      <c r="D12" s="15">
        <v>10</v>
      </c>
      <c r="E12" s="16">
        <f t="shared" si="0"/>
        <v>6</v>
      </c>
      <c r="F12" s="17">
        <v>4</v>
      </c>
      <c r="G12" s="16">
        <f t="shared" si="1"/>
        <v>24</v>
      </c>
      <c r="H12" s="16">
        <f t="shared" si="2"/>
        <v>27.599999999999998</v>
      </c>
      <c r="I12" s="18"/>
      <c r="J12" s="18"/>
      <c r="K12" s="18"/>
      <c r="L12" s="19"/>
      <c r="M12" s="18"/>
      <c r="N12" s="20"/>
    </row>
    <row r="13" spans="1:14" ht="15">
      <c r="A13" s="39" t="s">
        <v>16</v>
      </c>
      <c r="B13" s="43" t="s">
        <v>51</v>
      </c>
      <c r="C13" s="15">
        <v>70</v>
      </c>
      <c r="D13" s="15">
        <v>50</v>
      </c>
      <c r="E13" s="16">
        <f t="shared" si="0"/>
        <v>1.4</v>
      </c>
      <c r="F13" s="17">
        <v>10</v>
      </c>
      <c r="G13" s="16">
        <f t="shared" si="1"/>
        <v>14</v>
      </c>
      <c r="H13" s="16">
        <f t="shared" si="2"/>
        <v>16.099999999999998</v>
      </c>
      <c r="I13" s="18"/>
      <c r="J13" s="18"/>
      <c r="K13" s="18"/>
      <c r="L13" s="19"/>
      <c r="M13" s="18"/>
      <c r="N13" s="20"/>
    </row>
    <row r="14" spans="1:14" ht="15">
      <c r="A14" s="39" t="s">
        <v>16</v>
      </c>
      <c r="B14" s="93" t="s">
        <v>52</v>
      </c>
      <c r="C14" s="15">
        <v>100</v>
      </c>
      <c r="D14" s="15">
        <v>5</v>
      </c>
      <c r="E14" s="16">
        <f t="shared" si="0"/>
        <v>20</v>
      </c>
      <c r="F14" s="17">
        <v>5</v>
      </c>
      <c r="G14" s="16">
        <f t="shared" si="1"/>
        <v>100</v>
      </c>
      <c r="H14" s="16">
        <f t="shared" si="2"/>
        <v>114.99999999999999</v>
      </c>
      <c r="I14" s="18"/>
      <c r="J14" s="18"/>
      <c r="K14" s="18"/>
      <c r="L14" s="19"/>
      <c r="M14" s="18"/>
      <c r="N14" s="20"/>
    </row>
    <row r="15" spans="1:14" ht="15">
      <c r="A15" s="39" t="s">
        <v>16</v>
      </c>
      <c r="B15" s="43" t="s">
        <v>53</v>
      </c>
      <c r="C15" s="15">
        <v>100</v>
      </c>
      <c r="D15" s="15">
        <v>5</v>
      </c>
      <c r="E15" s="16">
        <f t="shared" si="0"/>
        <v>20</v>
      </c>
      <c r="F15" s="17">
        <v>3</v>
      </c>
      <c r="G15" s="16">
        <f t="shared" si="1"/>
        <v>60</v>
      </c>
      <c r="H15" s="16">
        <f t="shared" si="2"/>
        <v>69</v>
      </c>
      <c r="I15" s="18"/>
      <c r="J15" s="18"/>
      <c r="K15" s="18"/>
      <c r="L15" s="19"/>
      <c r="M15" s="18"/>
      <c r="N15" s="20"/>
    </row>
    <row r="16" spans="1:14" ht="15">
      <c r="A16" s="39" t="s">
        <v>16</v>
      </c>
      <c r="B16" s="43" t="s">
        <v>55</v>
      </c>
      <c r="C16" s="15">
        <v>140</v>
      </c>
      <c r="D16" s="15">
        <v>5</v>
      </c>
      <c r="E16" s="16">
        <f t="shared" si="0"/>
        <v>28</v>
      </c>
      <c r="F16" s="17">
        <v>5</v>
      </c>
      <c r="G16" s="16">
        <f t="shared" si="1"/>
        <v>140</v>
      </c>
      <c r="H16" s="16">
        <f t="shared" si="2"/>
        <v>161</v>
      </c>
      <c r="I16" s="18"/>
      <c r="J16" s="18"/>
      <c r="K16" s="18"/>
      <c r="L16" s="19"/>
      <c r="M16" s="18"/>
      <c r="N16" s="20"/>
    </row>
    <row r="17" spans="1:14" ht="15">
      <c r="A17" s="39" t="s">
        <v>16</v>
      </c>
      <c r="B17" s="43" t="s">
        <v>56</v>
      </c>
      <c r="C17" s="15">
        <v>140</v>
      </c>
      <c r="D17" s="15">
        <v>5</v>
      </c>
      <c r="E17" s="16">
        <f t="shared" si="0"/>
        <v>28</v>
      </c>
      <c r="F17" s="17">
        <v>3</v>
      </c>
      <c r="G17" s="16">
        <f t="shared" si="1"/>
        <v>84</v>
      </c>
      <c r="H17" s="16">
        <f t="shared" si="2"/>
        <v>96.6</v>
      </c>
      <c r="I17" s="18"/>
      <c r="J17" s="18"/>
      <c r="K17" s="18"/>
      <c r="L17" s="19"/>
      <c r="M17" s="18"/>
      <c r="N17" s="20"/>
    </row>
    <row r="18" spans="1:14" ht="15">
      <c r="A18" s="39" t="s">
        <v>16</v>
      </c>
      <c r="B18" s="43" t="s">
        <v>57</v>
      </c>
      <c r="C18" s="15">
        <v>75</v>
      </c>
      <c r="D18" s="15">
        <v>5</v>
      </c>
      <c r="E18" s="16">
        <f t="shared" si="0"/>
        <v>15</v>
      </c>
      <c r="F18" s="17">
        <v>5</v>
      </c>
      <c r="G18" s="16">
        <f t="shared" si="1"/>
        <v>75</v>
      </c>
      <c r="H18" s="16">
        <f t="shared" si="2"/>
        <v>86.25</v>
      </c>
      <c r="I18" s="18"/>
      <c r="J18" s="18"/>
      <c r="K18" s="18"/>
      <c r="L18" s="19"/>
      <c r="M18" s="18"/>
      <c r="N18" s="20"/>
    </row>
    <row r="19" spans="1:14" ht="15">
      <c r="A19" s="39" t="s">
        <v>16</v>
      </c>
      <c r="B19" s="43" t="s">
        <v>60</v>
      </c>
      <c r="C19" s="15">
        <v>280</v>
      </c>
      <c r="D19" s="15">
        <v>25</v>
      </c>
      <c r="E19" s="16">
        <f t="shared" si="0"/>
        <v>11.2</v>
      </c>
      <c r="F19" s="17">
        <v>5</v>
      </c>
      <c r="G19" s="16">
        <f t="shared" si="1"/>
        <v>56</v>
      </c>
      <c r="H19" s="16">
        <f t="shared" si="2"/>
        <v>64.39999999999999</v>
      </c>
      <c r="I19" s="18"/>
      <c r="J19" s="18"/>
      <c r="K19" s="18"/>
      <c r="L19" s="19"/>
      <c r="M19" s="18"/>
      <c r="N19" s="20"/>
    </row>
    <row r="20" spans="1:14" ht="15">
      <c r="A20" s="39" t="s">
        <v>16</v>
      </c>
      <c r="B20" s="43" t="s">
        <v>83</v>
      </c>
      <c r="C20" s="15">
        <v>54</v>
      </c>
      <c r="D20" s="15">
        <v>4</v>
      </c>
      <c r="E20" s="16">
        <f t="shared" si="0"/>
        <v>13.5</v>
      </c>
      <c r="F20" s="17">
        <v>4</v>
      </c>
      <c r="G20" s="16">
        <f t="shared" si="1"/>
        <v>54</v>
      </c>
      <c r="H20" s="16">
        <f t="shared" si="2"/>
        <v>62.099999999999994</v>
      </c>
      <c r="I20" s="18"/>
      <c r="J20" s="18"/>
      <c r="K20" s="18"/>
      <c r="L20" s="19"/>
      <c r="M20" s="18"/>
      <c r="N20" s="20"/>
    </row>
    <row r="21" spans="1:14" ht="15.75" thickBot="1">
      <c r="A21" s="55" t="s">
        <v>16</v>
      </c>
      <c r="B21" s="67" t="s">
        <v>66</v>
      </c>
      <c r="C21" s="44">
        <v>280</v>
      </c>
      <c r="D21" s="44">
        <v>25</v>
      </c>
      <c r="E21" s="45">
        <f t="shared" si="0"/>
        <v>11.2</v>
      </c>
      <c r="F21" s="46">
        <v>5</v>
      </c>
      <c r="G21" s="45">
        <f t="shared" si="1"/>
        <v>56</v>
      </c>
      <c r="H21" s="45">
        <f t="shared" si="2"/>
        <v>64.39999999999999</v>
      </c>
      <c r="I21" s="47">
        <f>SUM(H2:H21)</f>
        <v>1346.65</v>
      </c>
      <c r="J21" s="47"/>
      <c r="K21" s="47"/>
      <c r="L21" s="48"/>
      <c r="M21" s="47"/>
      <c r="N21" s="49"/>
    </row>
    <row r="22" spans="1:14" ht="15">
      <c r="A22" s="71" t="s">
        <v>59</v>
      </c>
      <c r="B22" s="70" t="s">
        <v>58</v>
      </c>
      <c r="C22" s="34">
        <v>330</v>
      </c>
      <c r="D22" s="34">
        <v>10</v>
      </c>
      <c r="E22" s="35">
        <f t="shared" si="0"/>
        <v>33</v>
      </c>
      <c r="F22" s="29">
        <v>2</v>
      </c>
      <c r="G22" s="35">
        <f t="shared" si="1"/>
        <v>66</v>
      </c>
      <c r="H22" s="35">
        <f t="shared" si="2"/>
        <v>75.89999999999999</v>
      </c>
      <c r="I22" s="30"/>
      <c r="J22" s="30"/>
      <c r="K22" s="30"/>
      <c r="L22" s="31"/>
      <c r="M22" s="30"/>
      <c r="N22" s="32"/>
    </row>
    <row r="23" spans="1:14" ht="15">
      <c r="A23" s="50" t="s">
        <v>59</v>
      </c>
      <c r="B23" s="43" t="s">
        <v>74</v>
      </c>
      <c r="C23" s="15">
        <v>60</v>
      </c>
      <c r="D23" s="15">
        <v>10</v>
      </c>
      <c r="E23" s="16">
        <f t="shared" si="0"/>
        <v>6</v>
      </c>
      <c r="F23" s="17">
        <v>2</v>
      </c>
      <c r="G23" s="16">
        <f t="shared" si="1"/>
        <v>12</v>
      </c>
      <c r="H23" s="16">
        <f t="shared" si="2"/>
        <v>13.799999999999999</v>
      </c>
      <c r="I23" s="18"/>
      <c r="J23" s="18"/>
      <c r="K23" s="18"/>
      <c r="L23" s="19"/>
      <c r="M23" s="18"/>
      <c r="N23" s="20"/>
    </row>
    <row r="24" spans="1:14" ht="15">
      <c r="A24" s="50" t="s">
        <v>59</v>
      </c>
      <c r="B24" s="43" t="s">
        <v>40</v>
      </c>
      <c r="C24" s="15">
        <v>74</v>
      </c>
      <c r="D24" s="15">
        <v>25</v>
      </c>
      <c r="E24" s="16">
        <f t="shared" si="0"/>
        <v>2.96</v>
      </c>
      <c r="F24" s="17">
        <v>5</v>
      </c>
      <c r="G24" s="16">
        <f t="shared" si="1"/>
        <v>14.8</v>
      </c>
      <c r="H24" s="16">
        <f t="shared" si="2"/>
        <v>17.02</v>
      </c>
      <c r="I24" s="18"/>
      <c r="J24" s="18"/>
      <c r="K24" s="18"/>
      <c r="L24" s="19"/>
      <c r="M24" s="18"/>
      <c r="N24" s="20"/>
    </row>
    <row r="25" spans="1:14" ht="15">
      <c r="A25" s="50" t="s">
        <v>59</v>
      </c>
      <c r="B25" s="43" t="s">
        <v>41</v>
      </c>
      <c r="C25" s="15">
        <v>74</v>
      </c>
      <c r="D25" s="15">
        <v>25</v>
      </c>
      <c r="E25" s="16">
        <f t="shared" si="0"/>
        <v>2.96</v>
      </c>
      <c r="F25" s="17">
        <v>5</v>
      </c>
      <c r="G25" s="16">
        <f t="shared" si="1"/>
        <v>14.8</v>
      </c>
      <c r="H25" s="16">
        <f t="shared" si="2"/>
        <v>17.02</v>
      </c>
      <c r="I25" s="18"/>
      <c r="J25" s="18"/>
      <c r="K25" s="18"/>
      <c r="L25" s="19"/>
      <c r="M25" s="18"/>
      <c r="N25" s="20"/>
    </row>
    <row r="26" spans="1:14" ht="15">
      <c r="A26" s="50" t="s">
        <v>59</v>
      </c>
      <c r="B26" s="43" t="s">
        <v>42</v>
      </c>
      <c r="C26" s="15">
        <v>74</v>
      </c>
      <c r="D26" s="15">
        <v>25</v>
      </c>
      <c r="E26" s="16">
        <f t="shared" si="0"/>
        <v>2.96</v>
      </c>
      <c r="F26" s="17">
        <v>5</v>
      </c>
      <c r="G26" s="16">
        <f t="shared" si="1"/>
        <v>14.8</v>
      </c>
      <c r="H26" s="16">
        <f t="shared" si="2"/>
        <v>17.02</v>
      </c>
      <c r="I26" s="18"/>
      <c r="J26" s="18"/>
      <c r="K26" s="18"/>
      <c r="L26" s="19"/>
      <c r="M26" s="18"/>
      <c r="N26" s="20"/>
    </row>
    <row r="27" spans="1:14" ht="15">
      <c r="A27" s="50" t="s">
        <v>59</v>
      </c>
      <c r="B27" s="43" t="s">
        <v>43</v>
      </c>
      <c r="C27" s="15">
        <v>74</v>
      </c>
      <c r="D27" s="15">
        <v>25</v>
      </c>
      <c r="E27" s="16">
        <f t="shared" si="0"/>
        <v>2.96</v>
      </c>
      <c r="F27" s="17">
        <v>5</v>
      </c>
      <c r="G27" s="16">
        <f t="shared" si="1"/>
        <v>14.8</v>
      </c>
      <c r="H27" s="16">
        <f t="shared" si="2"/>
        <v>17.02</v>
      </c>
      <c r="I27" s="18"/>
      <c r="J27" s="18"/>
      <c r="K27" s="18"/>
      <c r="L27" s="19"/>
      <c r="M27" s="18"/>
      <c r="N27" s="20"/>
    </row>
    <row r="28" spans="1:14" ht="15.75" thickBot="1">
      <c r="A28" s="73" t="s">
        <v>59</v>
      </c>
      <c r="B28" s="54" t="s">
        <v>44</v>
      </c>
      <c r="C28" s="37">
        <v>74</v>
      </c>
      <c r="D28" s="37">
        <v>25</v>
      </c>
      <c r="E28" s="38">
        <f t="shared" si="0"/>
        <v>2.96</v>
      </c>
      <c r="F28" s="26">
        <v>5</v>
      </c>
      <c r="G28" s="38">
        <f t="shared" si="1"/>
        <v>14.8</v>
      </c>
      <c r="H28" s="38">
        <f t="shared" si="2"/>
        <v>17.02</v>
      </c>
      <c r="I28" s="24">
        <f>SUM(H22:H28)</f>
        <v>174.8</v>
      </c>
      <c r="J28" s="24"/>
      <c r="K28" s="24"/>
      <c r="L28" s="21"/>
      <c r="M28" s="24"/>
      <c r="N28" s="25"/>
    </row>
    <row r="29" spans="1:14" ht="15.75" thickBot="1">
      <c r="A29" s="83" t="s">
        <v>61</v>
      </c>
      <c r="B29" s="84" t="s">
        <v>62</v>
      </c>
      <c r="C29" s="85">
        <v>100</v>
      </c>
      <c r="D29" s="85">
        <v>1</v>
      </c>
      <c r="E29" s="86">
        <f t="shared" si="0"/>
        <v>100</v>
      </c>
      <c r="F29" s="87">
        <v>1</v>
      </c>
      <c r="G29" s="86">
        <f t="shared" si="1"/>
        <v>100</v>
      </c>
      <c r="H29" s="86">
        <f t="shared" si="2"/>
        <v>114.99999999999999</v>
      </c>
      <c r="I29" s="88">
        <f>H29</f>
        <v>114.99999999999999</v>
      </c>
      <c r="J29" s="88"/>
      <c r="K29" s="88"/>
      <c r="L29" s="89"/>
      <c r="M29" s="88"/>
      <c r="N29" s="90"/>
    </row>
    <row r="30" spans="1:14" ht="15">
      <c r="A30" s="91" t="s">
        <v>77</v>
      </c>
      <c r="B30" s="70" t="s">
        <v>76</v>
      </c>
      <c r="C30" s="34">
        <v>80</v>
      </c>
      <c r="D30" s="34">
        <v>1</v>
      </c>
      <c r="E30" s="35">
        <f t="shared" si="0"/>
        <v>80</v>
      </c>
      <c r="F30" s="29">
        <v>2</v>
      </c>
      <c r="G30" s="35">
        <f t="shared" si="1"/>
        <v>160</v>
      </c>
      <c r="H30" s="35">
        <f>G30*1.01</f>
        <v>161.6</v>
      </c>
      <c r="I30" s="30"/>
      <c r="J30" s="30"/>
      <c r="K30" s="30"/>
      <c r="L30" s="31"/>
      <c r="M30" s="30"/>
      <c r="N30" s="32"/>
    </row>
    <row r="31" spans="1:14" ht="15">
      <c r="A31" s="56" t="s">
        <v>77</v>
      </c>
      <c r="B31" s="43" t="s">
        <v>79</v>
      </c>
      <c r="C31" s="15">
        <v>135</v>
      </c>
      <c r="D31" s="15">
        <v>12</v>
      </c>
      <c r="E31" s="16">
        <f t="shared" si="0"/>
        <v>11.25</v>
      </c>
      <c r="F31" s="17">
        <v>24</v>
      </c>
      <c r="G31" s="16">
        <f t="shared" si="1"/>
        <v>270</v>
      </c>
      <c r="H31" s="16">
        <f>G31*1.01</f>
        <v>272.7</v>
      </c>
      <c r="I31" s="18"/>
      <c r="J31" s="18"/>
      <c r="K31" s="18"/>
      <c r="L31" s="19"/>
      <c r="M31" s="18"/>
      <c r="N31" s="20"/>
    </row>
    <row r="32" spans="1:14" ht="15.75" thickBot="1">
      <c r="A32" s="72" t="s">
        <v>77</v>
      </c>
      <c r="B32" s="54" t="s">
        <v>78</v>
      </c>
      <c r="C32" s="37">
        <v>135</v>
      </c>
      <c r="D32" s="37">
        <v>12</v>
      </c>
      <c r="E32" s="38">
        <f t="shared" si="0"/>
        <v>11.25</v>
      </c>
      <c r="F32" s="26">
        <v>24</v>
      </c>
      <c r="G32" s="38">
        <f t="shared" si="1"/>
        <v>270</v>
      </c>
      <c r="H32" s="38">
        <f>G32*1.01</f>
        <v>272.7</v>
      </c>
      <c r="I32" s="24">
        <f>H32+H31+H30</f>
        <v>707</v>
      </c>
      <c r="J32" s="24"/>
      <c r="K32" s="24"/>
      <c r="L32" s="21"/>
      <c r="M32" s="24"/>
      <c r="N32" s="25"/>
    </row>
    <row r="33" spans="1:14" ht="15">
      <c r="A33" s="66" t="s">
        <v>70</v>
      </c>
      <c r="B33" s="58" t="s">
        <v>29</v>
      </c>
      <c r="C33" s="59">
        <v>120</v>
      </c>
      <c r="D33" s="59">
        <v>25</v>
      </c>
      <c r="E33" s="60">
        <f t="shared" si="0"/>
        <v>4.8</v>
      </c>
      <c r="F33" s="61">
        <v>5</v>
      </c>
      <c r="G33" s="60">
        <f t="shared" si="1"/>
        <v>24</v>
      </c>
      <c r="H33" s="60">
        <f t="shared" si="2"/>
        <v>27.599999999999998</v>
      </c>
      <c r="I33" s="62"/>
      <c r="J33" s="62"/>
      <c r="K33" s="62"/>
      <c r="L33" s="63"/>
      <c r="M33" s="62"/>
      <c r="N33" s="64"/>
    </row>
    <row r="34" spans="1:14" ht="15">
      <c r="A34" s="56" t="s">
        <v>70</v>
      </c>
      <c r="B34" s="43" t="s">
        <v>30</v>
      </c>
      <c r="C34" s="15">
        <v>120</v>
      </c>
      <c r="D34" s="15">
        <v>25</v>
      </c>
      <c r="E34" s="16">
        <f t="shared" si="0"/>
        <v>4.8</v>
      </c>
      <c r="F34" s="17">
        <v>5</v>
      </c>
      <c r="G34" s="16">
        <f t="shared" si="1"/>
        <v>24</v>
      </c>
      <c r="H34" s="16">
        <f t="shared" si="2"/>
        <v>27.599999999999998</v>
      </c>
      <c r="I34" s="18"/>
      <c r="J34" s="18"/>
      <c r="K34" s="18"/>
      <c r="L34" s="19"/>
      <c r="M34" s="18"/>
      <c r="N34" s="20"/>
    </row>
    <row r="35" spans="1:14" ht="15">
      <c r="A35" s="56" t="s">
        <v>70</v>
      </c>
      <c r="B35" s="52" t="s">
        <v>31</v>
      </c>
      <c r="C35" s="15">
        <v>120</v>
      </c>
      <c r="D35" s="15">
        <v>25</v>
      </c>
      <c r="E35" s="16">
        <f t="shared" si="0"/>
        <v>4.8</v>
      </c>
      <c r="F35" s="17">
        <v>5</v>
      </c>
      <c r="G35" s="16">
        <f t="shared" si="1"/>
        <v>24</v>
      </c>
      <c r="H35" s="16">
        <f t="shared" si="2"/>
        <v>27.599999999999998</v>
      </c>
      <c r="I35" s="18"/>
      <c r="J35" s="18"/>
      <c r="K35" s="18"/>
      <c r="L35" s="19"/>
      <c r="M35" s="18"/>
      <c r="N35" s="20"/>
    </row>
    <row r="36" spans="1:14" ht="15">
      <c r="A36" s="56" t="s">
        <v>70</v>
      </c>
      <c r="B36" s="43" t="s">
        <v>35</v>
      </c>
      <c r="C36" s="15">
        <v>120</v>
      </c>
      <c r="D36" s="15">
        <v>25</v>
      </c>
      <c r="E36" s="16">
        <f t="shared" si="0"/>
        <v>4.8</v>
      </c>
      <c r="F36" s="17">
        <v>5</v>
      </c>
      <c r="G36" s="16">
        <f t="shared" si="1"/>
        <v>24</v>
      </c>
      <c r="H36" s="16">
        <f t="shared" si="2"/>
        <v>27.599999999999998</v>
      </c>
      <c r="I36" s="18"/>
      <c r="J36" s="18"/>
      <c r="K36" s="18"/>
      <c r="L36" s="19"/>
      <c r="M36" s="18"/>
      <c r="N36" s="20"/>
    </row>
    <row r="37" spans="1:14" ht="15">
      <c r="A37" s="56" t="s">
        <v>70</v>
      </c>
      <c r="B37" s="58" t="s">
        <v>72</v>
      </c>
      <c r="C37" s="15">
        <v>55</v>
      </c>
      <c r="D37" s="15">
        <v>1</v>
      </c>
      <c r="E37" s="16">
        <f t="shared" si="0"/>
        <v>55</v>
      </c>
      <c r="F37" s="17">
        <v>1</v>
      </c>
      <c r="G37" s="16">
        <f t="shared" si="1"/>
        <v>55</v>
      </c>
      <c r="H37" s="16">
        <f t="shared" si="2"/>
        <v>63.24999999999999</v>
      </c>
      <c r="I37" s="18"/>
      <c r="J37" s="18"/>
      <c r="K37" s="18"/>
      <c r="L37" s="19"/>
      <c r="M37" s="18"/>
      <c r="N37" s="20"/>
    </row>
    <row r="38" spans="1:14" ht="15">
      <c r="A38" s="56" t="s">
        <v>70</v>
      </c>
      <c r="B38" s="58" t="s">
        <v>73</v>
      </c>
      <c r="C38" s="15">
        <v>65</v>
      </c>
      <c r="D38" s="15">
        <v>1</v>
      </c>
      <c r="E38" s="16">
        <f t="shared" si="0"/>
        <v>65</v>
      </c>
      <c r="F38" s="17">
        <v>1</v>
      </c>
      <c r="G38" s="16">
        <f t="shared" si="1"/>
        <v>65</v>
      </c>
      <c r="H38" s="16">
        <f t="shared" si="2"/>
        <v>74.75</v>
      </c>
      <c r="I38" s="18"/>
      <c r="J38" s="18"/>
      <c r="K38" s="18"/>
      <c r="L38" s="19"/>
      <c r="M38" s="18"/>
      <c r="N38" s="20"/>
    </row>
    <row r="39" spans="1:14" ht="15">
      <c r="A39" s="56" t="s">
        <v>70</v>
      </c>
      <c r="B39" s="43" t="s">
        <v>69</v>
      </c>
      <c r="C39" s="15">
        <v>40</v>
      </c>
      <c r="D39" s="15">
        <v>1</v>
      </c>
      <c r="E39" s="16">
        <f t="shared" si="0"/>
        <v>40</v>
      </c>
      <c r="F39" s="17">
        <v>1</v>
      </c>
      <c r="G39" s="16">
        <f t="shared" si="1"/>
        <v>40</v>
      </c>
      <c r="H39" s="16">
        <f t="shared" si="2"/>
        <v>46</v>
      </c>
      <c r="I39" s="18"/>
      <c r="J39" s="18"/>
      <c r="K39" s="18"/>
      <c r="L39" s="19"/>
      <c r="M39" s="18"/>
      <c r="N39" s="20"/>
    </row>
    <row r="40" spans="1:14" ht="15.75" thickBot="1">
      <c r="A40" s="72" t="s">
        <v>70</v>
      </c>
      <c r="B40" s="54" t="s">
        <v>71</v>
      </c>
      <c r="C40" s="37">
        <v>50</v>
      </c>
      <c r="D40" s="37">
        <v>1</v>
      </c>
      <c r="E40" s="38">
        <f t="shared" si="0"/>
        <v>50</v>
      </c>
      <c r="F40" s="26">
        <v>1</v>
      </c>
      <c r="G40" s="38">
        <f t="shared" si="1"/>
        <v>50</v>
      </c>
      <c r="H40" s="38">
        <f t="shared" si="2"/>
        <v>57.49999999999999</v>
      </c>
      <c r="I40" s="24">
        <f>SUM(H33:H40)</f>
        <v>351.9</v>
      </c>
      <c r="J40" s="24"/>
      <c r="K40" s="24"/>
      <c r="L40" s="21"/>
      <c r="M40" s="24"/>
      <c r="N40" s="25"/>
    </row>
    <row r="41" spans="1:14" ht="15">
      <c r="A41" s="57" t="s">
        <v>23</v>
      </c>
      <c r="B41" s="68" t="s">
        <v>22</v>
      </c>
      <c r="C41" s="59">
        <v>330</v>
      </c>
      <c r="D41" s="59">
        <v>25</v>
      </c>
      <c r="E41" s="60">
        <f t="shared" si="0"/>
        <v>13.2</v>
      </c>
      <c r="F41" s="61">
        <v>5</v>
      </c>
      <c r="G41" s="60">
        <f t="shared" si="1"/>
        <v>66</v>
      </c>
      <c r="H41" s="60">
        <f t="shared" si="2"/>
        <v>75.89999999999999</v>
      </c>
      <c r="I41" s="62"/>
      <c r="J41" s="62"/>
      <c r="K41" s="62"/>
      <c r="L41" s="63"/>
      <c r="M41" s="62"/>
      <c r="N41" s="64"/>
    </row>
    <row r="42" spans="1:14" ht="15">
      <c r="A42" s="50" t="s">
        <v>23</v>
      </c>
      <c r="B42" s="43" t="s">
        <v>24</v>
      </c>
      <c r="C42" s="15">
        <v>400</v>
      </c>
      <c r="D42" s="15">
        <v>50</v>
      </c>
      <c r="E42" s="16">
        <f t="shared" si="0"/>
        <v>8</v>
      </c>
      <c r="F42" s="17">
        <v>10</v>
      </c>
      <c r="G42" s="16">
        <f t="shared" si="1"/>
        <v>80</v>
      </c>
      <c r="H42" s="16">
        <f t="shared" si="2"/>
        <v>92</v>
      </c>
      <c r="I42" s="18"/>
      <c r="J42" s="18"/>
      <c r="K42" s="18"/>
      <c r="L42" s="19"/>
      <c r="M42" s="18"/>
      <c r="N42" s="20"/>
    </row>
    <row r="43" spans="1:14" ht="15">
      <c r="A43" s="50" t="s">
        <v>23</v>
      </c>
      <c r="B43" s="43" t="s">
        <v>27</v>
      </c>
      <c r="C43" s="15">
        <v>130</v>
      </c>
      <c r="D43" s="15">
        <v>25</v>
      </c>
      <c r="E43" s="16">
        <f t="shared" si="0"/>
        <v>5.2</v>
      </c>
      <c r="F43" s="17">
        <v>5</v>
      </c>
      <c r="G43" s="16">
        <f t="shared" si="1"/>
        <v>26</v>
      </c>
      <c r="H43" s="16">
        <f t="shared" si="2"/>
        <v>29.9</v>
      </c>
      <c r="I43" s="18"/>
      <c r="J43" s="18"/>
      <c r="K43" s="18"/>
      <c r="L43" s="19"/>
      <c r="M43" s="18"/>
      <c r="N43" s="20"/>
    </row>
    <row r="44" spans="1:14" ht="15">
      <c r="A44" s="50" t="s">
        <v>23</v>
      </c>
      <c r="B44" s="43" t="s">
        <v>28</v>
      </c>
      <c r="C44" s="15">
        <v>130</v>
      </c>
      <c r="D44" s="15">
        <v>25</v>
      </c>
      <c r="E44" s="16">
        <f t="shared" si="0"/>
        <v>5.2</v>
      </c>
      <c r="F44" s="17">
        <v>5</v>
      </c>
      <c r="G44" s="16">
        <f t="shared" si="1"/>
        <v>26</v>
      </c>
      <c r="H44" s="16">
        <f t="shared" si="2"/>
        <v>29.9</v>
      </c>
      <c r="I44" s="18"/>
      <c r="J44" s="18"/>
      <c r="K44" s="18"/>
      <c r="L44" s="19"/>
      <c r="M44" s="18"/>
      <c r="N44" s="20"/>
    </row>
    <row r="45" spans="1:14" ht="15">
      <c r="A45" s="50" t="s">
        <v>23</v>
      </c>
      <c r="B45" s="43" t="s">
        <v>33</v>
      </c>
      <c r="C45" s="15">
        <v>160</v>
      </c>
      <c r="D45" s="15">
        <v>25</v>
      </c>
      <c r="E45" s="16">
        <f t="shared" si="0"/>
        <v>6.4</v>
      </c>
      <c r="F45" s="17">
        <v>6.25</v>
      </c>
      <c r="G45" s="16">
        <f t="shared" si="1"/>
        <v>40</v>
      </c>
      <c r="H45" s="16">
        <f t="shared" si="2"/>
        <v>46</v>
      </c>
      <c r="I45" s="18"/>
      <c r="J45" s="18"/>
      <c r="K45" s="18"/>
      <c r="L45" s="19"/>
      <c r="M45" s="18"/>
      <c r="N45" s="20"/>
    </row>
    <row r="46" spans="1:14" ht="15">
      <c r="A46" s="50" t="s">
        <v>23</v>
      </c>
      <c r="B46" s="43" t="s">
        <v>36</v>
      </c>
      <c r="C46" s="15">
        <v>160</v>
      </c>
      <c r="D46" s="15">
        <v>25</v>
      </c>
      <c r="E46" s="16">
        <f t="shared" si="0"/>
        <v>6.4</v>
      </c>
      <c r="F46" s="17">
        <v>6.25</v>
      </c>
      <c r="G46" s="16">
        <f t="shared" si="1"/>
        <v>40</v>
      </c>
      <c r="H46" s="16">
        <f t="shared" si="2"/>
        <v>46</v>
      </c>
      <c r="I46" s="18"/>
      <c r="J46" s="18"/>
      <c r="K46" s="18"/>
      <c r="L46" s="19"/>
      <c r="M46" s="18"/>
      <c r="N46" s="20"/>
    </row>
    <row r="47" spans="1:14" ht="15">
      <c r="A47" s="50" t="s">
        <v>23</v>
      </c>
      <c r="B47" s="43" t="s">
        <v>38</v>
      </c>
      <c r="C47" s="15">
        <v>120</v>
      </c>
      <c r="D47" s="15">
        <v>25</v>
      </c>
      <c r="E47" s="16">
        <f t="shared" si="0"/>
        <v>4.8</v>
      </c>
      <c r="F47" s="17">
        <v>5</v>
      </c>
      <c r="G47" s="16">
        <f t="shared" si="1"/>
        <v>24</v>
      </c>
      <c r="H47" s="16">
        <f t="shared" si="2"/>
        <v>27.599999999999998</v>
      </c>
      <c r="I47" s="18"/>
      <c r="J47" s="18"/>
      <c r="K47" s="18"/>
      <c r="L47" s="19"/>
      <c r="M47" s="18"/>
      <c r="N47" s="20"/>
    </row>
    <row r="48" spans="1:14" ht="15">
      <c r="A48" s="50" t="s">
        <v>23</v>
      </c>
      <c r="B48" s="43" t="s">
        <v>39</v>
      </c>
      <c r="C48" s="15">
        <v>120</v>
      </c>
      <c r="D48" s="15">
        <v>25</v>
      </c>
      <c r="E48" s="16">
        <f t="shared" si="0"/>
        <v>4.8</v>
      </c>
      <c r="F48" s="17">
        <v>5</v>
      </c>
      <c r="G48" s="16">
        <f t="shared" si="1"/>
        <v>24</v>
      </c>
      <c r="H48" s="16">
        <f t="shared" si="2"/>
        <v>27.599999999999998</v>
      </c>
      <c r="I48" s="18"/>
      <c r="J48" s="18"/>
      <c r="K48" s="18"/>
      <c r="L48" s="19"/>
      <c r="M48" s="18"/>
      <c r="N48" s="20"/>
    </row>
    <row r="49" spans="1:14" ht="15">
      <c r="A49" s="50" t="s">
        <v>23</v>
      </c>
      <c r="B49" s="43" t="s">
        <v>41</v>
      </c>
      <c r="C49" s="15">
        <v>74</v>
      </c>
      <c r="D49" s="15">
        <v>25</v>
      </c>
      <c r="E49" s="16">
        <f t="shared" si="0"/>
        <v>2.96</v>
      </c>
      <c r="F49" s="17">
        <v>5</v>
      </c>
      <c r="G49" s="16">
        <f t="shared" si="1"/>
        <v>14.8</v>
      </c>
      <c r="H49" s="16">
        <f t="shared" si="2"/>
        <v>17.02</v>
      </c>
      <c r="I49" s="18"/>
      <c r="J49" s="18"/>
      <c r="K49" s="18"/>
      <c r="L49" s="19"/>
      <c r="M49" s="18"/>
      <c r="N49" s="20"/>
    </row>
    <row r="50" spans="1:14" ht="15">
      <c r="A50" s="50" t="s">
        <v>23</v>
      </c>
      <c r="B50" s="43" t="s">
        <v>42</v>
      </c>
      <c r="C50" s="15">
        <v>74</v>
      </c>
      <c r="D50" s="15">
        <v>25</v>
      </c>
      <c r="E50" s="16">
        <f t="shared" si="0"/>
        <v>2.96</v>
      </c>
      <c r="F50" s="17">
        <v>5</v>
      </c>
      <c r="G50" s="16">
        <f t="shared" si="1"/>
        <v>14.8</v>
      </c>
      <c r="H50" s="16">
        <f t="shared" si="2"/>
        <v>17.02</v>
      </c>
      <c r="I50" s="18"/>
      <c r="J50" s="18"/>
      <c r="K50" s="18"/>
      <c r="L50" s="19"/>
      <c r="M50" s="18"/>
      <c r="N50" s="20"/>
    </row>
    <row r="51" spans="1:14" ht="15">
      <c r="A51" s="50" t="s">
        <v>23</v>
      </c>
      <c r="B51" s="43" t="s">
        <v>43</v>
      </c>
      <c r="C51" s="15">
        <v>74</v>
      </c>
      <c r="D51" s="15">
        <v>25</v>
      </c>
      <c r="E51" s="16">
        <f t="shared" si="0"/>
        <v>2.96</v>
      </c>
      <c r="F51" s="17">
        <v>5</v>
      </c>
      <c r="G51" s="16">
        <f t="shared" si="1"/>
        <v>14.8</v>
      </c>
      <c r="H51" s="16">
        <f t="shared" si="2"/>
        <v>17.02</v>
      </c>
      <c r="I51" s="18"/>
      <c r="J51" s="18"/>
      <c r="K51" s="18"/>
      <c r="L51" s="19"/>
      <c r="M51" s="18"/>
      <c r="N51" s="20"/>
    </row>
    <row r="52" spans="1:14" ht="15">
      <c r="A52" s="50" t="s">
        <v>23</v>
      </c>
      <c r="B52" s="43" t="s">
        <v>44</v>
      </c>
      <c r="C52" s="15">
        <v>74</v>
      </c>
      <c r="D52" s="15">
        <v>25</v>
      </c>
      <c r="E52" s="16">
        <f t="shared" si="0"/>
        <v>2.96</v>
      </c>
      <c r="F52" s="17">
        <v>5</v>
      </c>
      <c r="G52" s="16">
        <f t="shared" si="1"/>
        <v>14.8</v>
      </c>
      <c r="H52" s="16">
        <f t="shared" si="2"/>
        <v>17.02</v>
      </c>
      <c r="I52" s="18"/>
      <c r="J52" s="18"/>
      <c r="K52" s="18"/>
      <c r="L52" s="19"/>
      <c r="M52" s="18"/>
      <c r="N52" s="20"/>
    </row>
    <row r="53" spans="1:14" ht="15">
      <c r="A53" s="50" t="s">
        <v>23</v>
      </c>
      <c r="B53" s="43" t="s">
        <v>45</v>
      </c>
      <c r="C53" s="15">
        <v>126</v>
      </c>
      <c r="D53" s="15">
        <v>100</v>
      </c>
      <c r="E53" s="16">
        <f t="shared" si="0"/>
        <v>1.26</v>
      </c>
      <c r="F53" s="17">
        <v>10</v>
      </c>
      <c r="G53" s="16">
        <f t="shared" si="1"/>
        <v>12.6</v>
      </c>
      <c r="H53" s="16">
        <f t="shared" si="2"/>
        <v>14.489999999999998</v>
      </c>
      <c r="I53" s="18"/>
      <c r="J53" s="18"/>
      <c r="K53" s="18"/>
      <c r="L53" s="19"/>
      <c r="M53" s="18"/>
      <c r="N53" s="20"/>
    </row>
    <row r="54" spans="1:14" ht="15">
      <c r="A54" s="50" t="s">
        <v>23</v>
      </c>
      <c r="B54" s="43" t="s">
        <v>48</v>
      </c>
      <c r="C54" s="15">
        <v>60</v>
      </c>
      <c r="D54" s="15">
        <v>10</v>
      </c>
      <c r="E54" s="16">
        <f t="shared" si="0"/>
        <v>6</v>
      </c>
      <c r="F54" s="17">
        <v>2</v>
      </c>
      <c r="G54" s="16">
        <f t="shared" si="1"/>
        <v>12</v>
      </c>
      <c r="H54" s="16">
        <f t="shared" si="2"/>
        <v>13.799999999999999</v>
      </c>
      <c r="I54" s="18"/>
      <c r="J54" s="18"/>
      <c r="K54" s="18"/>
      <c r="L54" s="19"/>
      <c r="M54" s="18"/>
      <c r="N54" s="20"/>
    </row>
    <row r="55" spans="1:14" ht="15">
      <c r="A55" s="50" t="s">
        <v>23</v>
      </c>
      <c r="B55" s="43" t="s">
        <v>53</v>
      </c>
      <c r="C55" s="15">
        <v>100</v>
      </c>
      <c r="D55" s="15">
        <v>5</v>
      </c>
      <c r="E55" s="16">
        <f t="shared" si="0"/>
        <v>20</v>
      </c>
      <c r="F55" s="17">
        <v>2</v>
      </c>
      <c r="G55" s="16">
        <f t="shared" si="1"/>
        <v>40</v>
      </c>
      <c r="H55" s="16">
        <f t="shared" si="2"/>
        <v>46</v>
      </c>
      <c r="I55" s="18"/>
      <c r="J55" s="18"/>
      <c r="K55" s="18"/>
      <c r="L55" s="19"/>
      <c r="M55" s="18"/>
      <c r="N55" s="20"/>
    </row>
    <row r="56" spans="1:14" ht="15">
      <c r="A56" s="50" t="s">
        <v>23</v>
      </c>
      <c r="B56" s="43" t="s">
        <v>56</v>
      </c>
      <c r="C56" s="15">
        <v>140</v>
      </c>
      <c r="D56" s="15">
        <v>5</v>
      </c>
      <c r="E56" s="16">
        <f t="shared" si="0"/>
        <v>28</v>
      </c>
      <c r="F56" s="17">
        <v>2</v>
      </c>
      <c r="G56" s="16">
        <f t="shared" si="1"/>
        <v>56</v>
      </c>
      <c r="H56" s="16">
        <f t="shared" si="2"/>
        <v>64.39999999999999</v>
      </c>
      <c r="I56" s="18"/>
      <c r="J56" s="18"/>
      <c r="K56" s="18"/>
      <c r="L56" s="19"/>
      <c r="M56" s="18"/>
      <c r="N56" s="20"/>
    </row>
    <row r="57" spans="1:14" ht="15">
      <c r="A57" s="50" t="s">
        <v>23</v>
      </c>
      <c r="B57" s="43" t="s">
        <v>60</v>
      </c>
      <c r="C57" s="15">
        <v>280</v>
      </c>
      <c r="D57" s="15">
        <v>25</v>
      </c>
      <c r="E57" s="16">
        <f t="shared" si="0"/>
        <v>11.2</v>
      </c>
      <c r="F57" s="17">
        <v>5</v>
      </c>
      <c r="G57" s="16">
        <f t="shared" si="1"/>
        <v>56</v>
      </c>
      <c r="H57" s="16">
        <f t="shared" si="2"/>
        <v>64.39999999999999</v>
      </c>
      <c r="I57" s="18"/>
      <c r="J57" s="18"/>
      <c r="K57" s="18"/>
      <c r="L57" s="19"/>
      <c r="M57" s="18"/>
      <c r="N57" s="20"/>
    </row>
    <row r="58" spans="1:14" ht="15">
      <c r="A58" s="50" t="s">
        <v>23</v>
      </c>
      <c r="B58" s="43" t="s">
        <v>63</v>
      </c>
      <c r="C58" s="15">
        <v>25</v>
      </c>
      <c r="D58" s="15">
        <v>1</v>
      </c>
      <c r="E58" s="16">
        <f t="shared" si="0"/>
        <v>25</v>
      </c>
      <c r="F58" s="17">
        <v>1</v>
      </c>
      <c r="G58" s="16">
        <f t="shared" si="1"/>
        <v>25</v>
      </c>
      <c r="H58" s="16">
        <f t="shared" si="2"/>
        <v>28.749999999999996</v>
      </c>
      <c r="I58" s="18"/>
      <c r="J58" s="18"/>
      <c r="K58" s="18"/>
      <c r="L58" s="19"/>
      <c r="M58" s="18"/>
      <c r="N58" s="20"/>
    </row>
    <row r="59" spans="1:14" ht="15.75" thickBot="1">
      <c r="A59" s="55" t="s">
        <v>23</v>
      </c>
      <c r="B59" s="67" t="s">
        <v>66</v>
      </c>
      <c r="C59" s="44">
        <v>280</v>
      </c>
      <c r="D59" s="44">
        <v>25</v>
      </c>
      <c r="E59" s="45">
        <f t="shared" si="0"/>
        <v>11.2</v>
      </c>
      <c r="F59" s="46">
        <v>5</v>
      </c>
      <c r="G59" s="45">
        <f t="shared" si="1"/>
        <v>56</v>
      </c>
      <c r="H59" s="45">
        <f t="shared" si="2"/>
        <v>64.39999999999999</v>
      </c>
      <c r="I59" s="47">
        <f>SUM(H41:H59)</f>
        <v>739.2199999999999</v>
      </c>
      <c r="J59" s="47"/>
      <c r="K59" s="47"/>
      <c r="L59" s="48"/>
      <c r="M59" s="47"/>
      <c r="N59" s="49"/>
    </row>
    <row r="60" spans="1:14" ht="15">
      <c r="A60" s="69" t="s">
        <v>21</v>
      </c>
      <c r="B60" s="70" t="s">
        <v>27</v>
      </c>
      <c r="C60" s="34">
        <v>130</v>
      </c>
      <c r="D60" s="34">
        <v>25</v>
      </c>
      <c r="E60" s="35">
        <f t="shared" si="0"/>
        <v>5.2</v>
      </c>
      <c r="F60" s="29">
        <v>5</v>
      </c>
      <c r="G60" s="35">
        <f t="shared" si="1"/>
        <v>26</v>
      </c>
      <c r="H60" s="35">
        <f t="shared" si="2"/>
        <v>29.9</v>
      </c>
      <c r="I60" s="30"/>
      <c r="J60" s="30"/>
      <c r="K60" s="30"/>
      <c r="L60" s="31"/>
      <c r="M60" s="30"/>
      <c r="N60" s="32"/>
    </row>
    <row r="61" spans="1:14" ht="15">
      <c r="A61" s="33" t="s">
        <v>21</v>
      </c>
      <c r="B61" s="43" t="s">
        <v>28</v>
      </c>
      <c r="C61" s="15">
        <v>130</v>
      </c>
      <c r="D61" s="15">
        <v>25</v>
      </c>
      <c r="E61" s="16">
        <f t="shared" si="0"/>
        <v>5.2</v>
      </c>
      <c r="F61" s="17">
        <v>5</v>
      </c>
      <c r="G61" s="16">
        <f t="shared" si="1"/>
        <v>26</v>
      </c>
      <c r="H61" s="16">
        <f t="shared" si="2"/>
        <v>29.9</v>
      </c>
      <c r="I61" s="18"/>
      <c r="J61" s="18"/>
      <c r="K61" s="18"/>
      <c r="L61" s="19"/>
      <c r="M61" s="18"/>
      <c r="N61" s="20"/>
    </row>
    <row r="62" spans="1:14" ht="15">
      <c r="A62" s="33" t="s">
        <v>21</v>
      </c>
      <c r="B62" s="43" t="s">
        <v>38</v>
      </c>
      <c r="C62" s="15">
        <v>120</v>
      </c>
      <c r="D62" s="15">
        <v>25</v>
      </c>
      <c r="E62" s="16">
        <f t="shared" si="0"/>
        <v>4.8</v>
      </c>
      <c r="F62" s="17">
        <v>5</v>
      </c>
      <c r="G62" s="16">
        <f t="shared" si="1"/>
        <v>24</v>
      </c>
      <c r="H62" s="16">
        <f t="shared" si="2"/>
        <v>27.599999999999998</v>
      </c>
      <c r="I62" s="18"/>
      <c r="J62" s="18"/>
      <c r="K62" s="18"/>
      <c r="L62" s="19"/>
      <c r="M62" s="18"/>
      <c r="N62" s="20"/>
    </row>
    <row r="63" spans="1:14" ht="15">
      <c r="A63" s="33" t="s">
        <v>21</v>
      </c>
      <c r="B63" s="43" t="s">
        <v>39</v>
      </c>
      <c r="C63" s="15">
        <v>120</v>
      </c>
      <c r="D63" s="15">
        <v>25</v>
      </c>
      <c r="E63" s="16">
        <f t="shared" si="0"/>
        <v>4.8</v>
      </c>
      <c r="F63" s="17">
        <v>5</v>
      </c>
      <c r="G63" s="16">
        <f t="shared" si="1"/>
        <v>24</v>
      </c>
      <c r="H63" s="16">
        <f t="shared" si="2"/>
        <v>27.599999999999998</v>
      </c>
      <c r="I63" s="18"/>
      <c r="J63" s="18"/>
      <c r="K63" s="18"/>
      <c r="L63" s="19"/>
      <c r="M63" s="18"/>
      <c r="N63" s="20"/>
    </row>
    <row r="64" spans="1:14" ht="15">
      <c r="A64" s="33" t="s">
        <v>21</v>
      </c>
      <c r="B64" s="43" t="s">
        <v>26</v>
      </c>
      <c r="C64" s="15">
        <v>130</v>
      </c>
      <c r="D64" s="15">
        <v>25</v>
      </c>
      <c r="E64" s="16">
        <f t="shared" si="0"/>
        <v>5.2</v>
      </c>
      <c r="F64" s="17">
        <v>5</v>
      </c>
      <c r="G64" s="16">
        <f t="shared" si="1"/>
        <v>26</v>
      </c>
      <c r="H64" s="16">
        <f t="shared" si="2"/>
        <v>29.9</v>
      </c>
      <c r="I64" s="47"/>
      <c r="J64" s="47"/>
      <c r="K64" s="47"/>
      <c r="L64" s="48"/>
      <c r="M64" s="47"/>
      <c r="N64" s="49"/>
    </row>
    <row r="65" spans="1:14" ht="15.75" thickBot="1">
      <c r="A65" s="36" t="s">
        <v>21</v>
      </c>
      <c r="B65" s="54" t="s">
        <v>63</v>
      </c>
      <c r="C65" s="37">
        <v>25</v>
      </c>
      <c r="D65" s="37">
        <v>1</v>
      </c>
      <c r="E65" s="38">
        <f aca="true" t="shared" si="3" ref="E65:E122">C65/D65</f>
        <v>25</v>
      </c>
      <c r="F65" s="26">
        <v>2</v>
      </c>
      <c r="G65" s="38">
        <f aca="true" t="shared" si="4" ref="G65:G122">E65*F65</f>
        <v>50</v>
      </c>
      <c r="H65" s="38">
        <f aca="true" t="shared" si="5" ref="H65:H122">G65*1.15</f>
        <v>57.49999999999999</v>
      </c>
      <c r="I65" s="24">
        <f>SUM(H60:H65)</f>
        <v>202.39999999999998</v>
      </c>
      <c r="J65" s="24"/>
      <c r="K65" s="24"/>
      <c r="L65" s="21"/>
      <c r="M65" s="24"/>
      <c r="N65" s="25"/>
    </row>
    <row r="66" spans="1:14" ht="15.75" thickBot="1">
      <c r="A66" s="75" t="s">
        <v>75</v>
      </c>
      <c r="B66" s="76" t="s">
        <v>74</v>
      </c>
      <c r="C66" s="77">
        <v>60</v>
      </c>
      <c r="D66" s="77">
        <v>10</v>
      </c>
      <c r="E66" s="78">
        <f t="shared" si="3"/>
        <v>6</v>
      </c>
      <c r="F66" s="79">
        <v>3</v>
      </c>
      <c r="G66" s="78">
        <f t="shared" si="4"/>
        <v>18</v>
      </c>
      <c r="H66" s="78">
        <f t="shared" si="5"/>
        <v>20.7</v>
      </c>
      <c r="I66" s="80">
        <f>H66</f>
        <v>20.7</v>
      </c>
      <c r="J66" s="80"/>
      <c r="K66" s="80"/>
      <c r="L66" s="81"/>
      <c r="M66" s="80"/>
      <c r="N66" s="82"/>
    </row>
    <row r="67" spans="1:14" ht="15">
      <c r="A67" s="57" t="s">
        <v>19</v>
      </c>
      <c r="B67" s="58" t="s">
        <v>45</v>
      </c>
      <c r="C67" s="59">
        <v>126</v>
      </c>
      <c r="D67" s="59">
        <v>100</v>
      </c>
      <c r="E67" s="60">
        <f t="shared" si="3"/>
        <v>1.26</v>
      </c>
      <c r="F67" s="61">
        <v>10</v>
      </c>
      <c r="G67" s="60">
        <f t="shared" si="4"/>
        <v>12.6</v>
      </c>
      <c r="H67" s="60">
        <f t="shared" si="5"/>
        <v>14.489999999999998</v>
      </c>
      <c r="I67" s="62"/>
      <c r="J67" s="62"/>
      <c r="K67" s="62"/>
      <c r="L67" s="63"/>
      <c r="M67" s="62"/>
      <c r="N67" s="64"/>
    </row>
    <row r="68" spans="1:14" ht="15.75" thickBot="1">
      <c r="A68" s="73" t="s">
        <v>19</v>
      </c>
      <c r="B68" s="54" t="s">
        <v>58</v>
      </c>
      <c r="C68" s="37">
        <v>330</v>
      </c>
      <c r="D68" s="37">
        <v>10</v>
      </c>
      <c r="E68" s="38">
        <f t="shared" si="3"/>
        <v>33</v>
      </c>
      <c r="F68" s="26">
        <v>2</v>
      </c>
      <c r="G68" s="38">
        <f t="shared" si="4"/>
        <v>66</v>
      </c>
      <c r="H68" s="38">
        <f t="shared" si="5"/>
        <v>75.89999999999999</v>
      </c>
      <c r="I68" s="24">
        <f>H68+H67</f>
        <v>90.38999999999999</v>
      </c>
      <c r="J68" s="24"/>
      <c r="K68" s="24"/>
      <c r="L68" s="21"/>
      <c r="M68" s="24"/>
      <c r="N68" s="25"/>
    </row>
    <row r="69" spans="1:14" ht="15">
      <c r="A69" s="71" t="s">
        <v>15</v>
      </c>
      <c r="B69" s="74" t="s">
        <v>22</v>
      </c>
      <c r="C69" s="34">
        <v>330</v>
      </c>
      <c r="D69" s="34">
        <v>25</v>
      </c>
      <c r="E69" s="35">
        <f t="shared" si="3"/>
        <v>13.2</v>
      </c>
      <c r="F69" s="29">
        <v>10</v>
      </c>
      <c r="G69" s="35">
        <f t="shared" si="4"/>
        <v>132</v>
      </c>
      <c r="H69" s="35">
        <f t="shared" si="5"/>
        <v>151.79999999999998</v>
      </c>
      <c r="I69" s="30"/>
      <c r="J69" s="30"/>
      <c r="K69" s="30"/>
      <c r="L69" s="31"/>
      <c r="M69" s="30"/>
      <c r="N69" s="32"/>
    </row>
    <row r="70" spans="1:14" ht="15">
      <c r="A70" s="50" t="s">
        <v>15</v>
      </c>
      <c r="B70" s="43" t="s">
        <v>24</v>
      </c>
      <c r="C70" s="15">
        <v>400</v>
      </c>
      <c r="D70" s="15">
        <v>50</v>
      </c>
      <c r="E70" s="16">
        <f t="shared" si="3"/>
        <v>8</v>
      </c>
      <c r="F70" s="17">
        <v>10</v>
      </c>
      <c r="G70" s="16">
        <f t="shared" si="4"/>
        <v>80</v>
      </c>
      <c r="H70" s="16">
        <f t="shared" si="5"/>
        <v>92</v>
      </c>
      <c r="I70" s="18"/>
      <c r="J70" s="18"/>
      <c r="K70" s="18"/>
      <c r="L70" s="19"/>
      <c r="M70" s="18"/>
      <c r="N70" s="20"/>
    </row>
    <row r="71" spans="1:14" ht="15">
      <c r="A71" s="50" t="s">
        <v>15</v>
      </c>
      <c r="B71" s="43" t="s">
        <v>25</v>
      </c>
      <c r="C71" s="15">
        <v>120</v>
      </c>
      <c r="D71" s="15">
        <v>25</v>
      </c>
      <c r="E71" s="16">
        <f t="shared" si="3"/>
        <v>4.8</v>
      </c>
      <c r="F71" s="17">
        <v>5</v>
      </c>
      <c r="G71" s="16">
        <f t="shared" si="4"/>
        <v>24</v>
      </c>
      <c r="H71" s="16">
        <f t="shared" si="5"/>
        <v>27.599999999999998</v>
      </c>
      <c r="I71" s="18"/>
      <c r="J71" s="18"/>
      <c r="K71" s="18"/>
      <c r="L71" s="19"/>
      <c r="M71" s="18"/>
      <c r="N71" s="20"/>
    </row>
    <row r="72" spans="1:14" ht="15">
      <c r="A72" s="50" t="s">
        <v>15</v>
      </c>
      <c r="B72" s="43" t="s">
        <v>26</v>
      </c>
      <c r="C72" s="15">
        <v>130</v>
      </c>
      <c r="D72" s="15">
        <v>25</v>
      </c>
      <c r="E72" s="16">
        <f t="shared" si="3"/>
        <v>5.2</v>
      </c>
      <c r="F72" s="17">
        <v>5</v>
      </c>
      <c r="G72" s="16">
        <f t="shared" si="4"/>
        <v>26</v>
      </c>
      <c r="H72" s="16">
        <f t="shared" si="5"/>
        <v>29.9</v>
      </c>
      <c r="I72" s="18"/>
      <c r="J72" s="18"/>
      <c r="K72" s="18"/>
      <c r="L72" s="19"/>
      <c r="M72" s="18"/>
      <c r="N72" s="20"/>
    </row>
    <row r="73" spans="1:14" ht="15">
      <c r="A73" s="50" t="s">
        <v>15</v>
      </c>
      <c r="B73" s="43" t="s">
        <v>27</v>
      </c>
      <c r="C73" s="15">
        <v>130</v>
      </c>
      <c r="D73" s="15">
        <v>25</v>
      </c>
      <c r="E73" s="16">
        <f t="shared" si="3"/>
        <v>5.2</v>
      </c>
      <c r="F73" s="17">
        <v>5</v>
      </c>
      <c r="G73" s="16">
        <f t="shared" si="4"/>
        <v>26</v>
      </c>
      <c r="H73" s="16">
        <f t="shared" si="5"/>
        <v>29.9</v>
      </c>
      <c r="I73" s="18"/>
      <c r="J73" s="18"/>
      <c r="K73" s="18"/>
      <c r="L73" s="19"/>
      <c r="M73" s="18"/>
      <c r="N73" s="20"/>
    </row>
    <row r="74" spans="1:14" ht="15">
      <c r="A74" s="50" t="s">
        <v>15</v>
      </c>
      <c r="B74" s="43" t="s">
        <v>28</v>
      </c>
      <c r="C74" s="15">
        <v>130</v>
      </c>
      <c r="D74" s="15">
        <v>25</v>
      </c>
      <c r="E74" s="16">
        <f t="shared" si="3"/>
        <v>5.2</v>
      </c>
      <c r="F74" s="17">
        <v>5</v>
      </c>
      <c r="G74" s="16">
        <f t="shared" si="4"/>
        <v>26</v>
      </c>
      <c r="H74" s="16">
        <f t="shared" si="5"/>
        <v>29.9</v>
      </c>
      <c r="I74" s="18"/>
      <c r="J74" s="18"/>
      <c r="K74" s="18"/>
      <c r="L74" s="19"/>
      <c r="M74" s="18"/>
      <c r="N74" s="20"/>
    </row>
    <row r="75" spans="1:14" ht="15">
      <c r="A75" s="50" t="s">
        <v>15</v>
      </c>
      <c r="B75" s="43" t="s">
        <v>46</v>
      </c>
      <c r="C75" s="15">
        <v>60</v>
      </c>
      <c r="D75" s="15">
        <v>10</v>
      </c>
      <c r="E75" s="16">
        <f t="shared" si="3"/>
        <v>6</v>
      </c>
      <c r="F75" s="17">
        <v>4</v>
      </c>
      <c r="G75" s="16">
        <f t="shared" si="4"/>
        <v>24</v>
      </c>
      <c r="H75" s="16">
        <f t="shared" si="5"/>
        <v>27.599999999999998</v>
      </c>
      <c r="I75" s="18"/>
      <c r="J75" s="18"/>
      <c r="K75" s="18"/>
      <c r="L75" s="19"/>
      <c r="M75" s="18"/>
      <c r="N75" s="20"/>
    </row>
    <row r="76" spans="1:14" ht="15">
      <c r="A76" s="50" t="s">
        <v>15</v>
      </c>
      <c r="B76" s="43" t="s">
        <v>47</v>
      </c>
      <c r="C76" s="15">
        <v>60</v>
      </c>
      <c r="D76" s="15">
        <v>10</v>
      </c>
      <c r="E76" s="16">
        <f t="shared" si="3"/>
        <v>6</v>
      </c>
      <c r="F76" s="17">
        <v>8</v>
      </c>
      <c r="G76" s="16">
        <f t="shared" si="4"/>
        <v>48</v>
      </c>
      <c r="H76" s="16">
        <f t="shared" si="5"/>
        <v>55.199999999999996</v>
      </c>
      <c r="I76" s="18"/>
      <c r="J76" s="18"/>
      <c r="K76" s="18"/>
      <c r="L76" s="19"/>
      <c r="M76" s="18"/>
      <c r="N76" s="20"/>
    </row>
    <row r="77" spans="1:14" ht="15">
      <c r="A77" s="50" t="s">
        <v>15</v>
      </c>
      <c r="B77" s="43" t="s">
        <v>48</v>
      </c>
      <c r="C77" s="15">
        <v>60</v>
      </c>
      <c r="D77" s="15">
        <v>10</v>
      </c>
      <c r="E77" s="16">
        <f t="shared" si="3"/>
        <v>6</v>
      </c>
      <c r="F77" s="17">
        <v>4</v>
      </c>
      <c r="G77" s="16">
        <f t="shared" si="4"/>
        <v>24</v>
      </c>
      <c r="H77" s="16">
        <f t="shared" si="5"/>
        <v>27.599999999999998</v>
      </c>
      <c r="I77" s="18"/>
      <c r="J77" s="18"/>
      <c r="K77" s="18"/>
      <c r="L77" s="19"/>
      <c r="M77" s="18"/>
      <c r="N77" s="20"/>
    </row>
    <row r="78" spans="1:14" ht="15">
      <c r="A78" s="50" t="s">
        <v>15</v>
      </c>
      <c r="B78" s="43" t="s">
        <v>49</v>
      </c>
      <c r="C78" s="15">
        <v>60</v>
      </c>
      <c r="D78" s="15">
        <v>10</v>
      </c>
      <c r="E78" s="16">
        <f t="shared" si="3"/>
        <v>6</v>
      </c>
      <c r="F78" s="17">
        <v>6</v>
      </c>
      <c r="G78" s="16">
        <f t="shared" si="4"/>
        <v>36</v>
      </c>
      <c r="H78" s="16">
        <f t="shared" si="5"/>
        <v>41.4</v>
      </c>
      <c r="I78" s="18"/>
      <c r="J78" s="18"/>
      <c r="K78" s="18"/>
      <c r="L78" s="19"/>
      <c r="M78" s="18"/>
      <c r="N78" s="20"/>
    </row>
    <row r="79" spans="1:14" ht="15">
      <c r="A79" s="50" t="s">
        <v>15</v>
      </c>
      <c r="B79" s="43" t="s">
        <v>50</v>
      </c>
      <c r="C79" s="15">
        <v>60</v>
      </c>
      <c r="D79" s="15">
        <v>10</v>
      </c>
      <c r="E79" s="16">
        <f t="shared" si="3"/>
        <v>6</v>
      </c>
      <c r="F79" s="17">
        <v>8</v>
      </c>
      <c r="G79" s="16">
        <f t="shared" si="4"/>
        <v>48</v>
      </c>
      <c r="H79" s="16">
        <f t="shared" si="5"/>
        <v>55.199999999999996</v>
      </c>
      <c r="I79" s="18"/>
      <c r="J79" s="18"/>
      <c r="K79" s="18"/>
      <c r="L79" s="19"/>
      <c r="M79" s="18"/>
      <c r="N79" s="20"/>
    </row>
    <row r="80" spans="1:14" ht="15">
      <c r="A80" s="50" t="s">
        <v>15</v>
      </c>
      <c r="B80" s="43" t="s">
        <v>51</v>
      </c>
      <c r="C80" s="15">
        <v>70</v>
      </c>
      <c r="D80" s="15">
        <v>50</v>
      </c>
      <c r="E80" s="16">
        <f t="shared" si="3"/>
        <v>1.4</v>
      </c>
      <c r="F80" s="17">
        <v>10</v>
      </c>
      <c r="G80" s="16">
        <f t="shared" si="4"/>
        <v>14</v>
      </c>
      <c r="H80" s="16">
        <f t="shared" si="5"/>
        <v>16.099999999999998</v>
      </c>
      <c r="I80" s="18"/>
      <c r="J80" s="18"/>
      <c r="K80" s="18"/>
      <c r="L80" s="19"/>
      <c r="M80" s="18"/>
      <c r="N80" s="20"/>
    </row>
    <row r="81" spans="1:14" ht="15">
      <c r="A81" s="50" t="s">
        <v>15</v>
      </c>
      <c r="B81" s="43" t="s">
        <v>54</v>
      </c>
      <c r="C81" s="15">
        <v>140</v>
      </c>
      <c r="D81" s="15">
        <v>5</v>
      </c>
      <c r="E81" s="16">
        <f t="shared" si="3"/>
        <v>28</v>
      </c>
      <c r="F81" s="17">
        <v>3</v>
      </c>
      <c r="G81" s="16">
        <f t="shared" si="4"/>
        <v>84</v>
      </c>
      <c r="H81" s="16">
        <f t="shared" si="5"/>
        <v>96.6</v>
      </c>
      <c r="I81" s="18"/>
      <c r="J81" s="18"/>
      <c r="K81" s="18"/>
      <c r="L81" s="19"/>
      <c r="M81" s="18"/>
      <c r="N81" s="20"/>
    </row>
    <row r="82" spans="1:14" ht="15">
      <c r="A82" s="50" t="s">
        <v>15</v>
      </c>
      <c r="B82" s="43" t="s">
        <v>55</v>
      </c>
      <c r="C82" s="15">
        <v>140</v>
      </c>
      <c r="D82" s="15">
        <v>5</v>
      </c>
      <c r="E82" s="16">
        <f t="shared" si="3"/>
        <v>28</v>
      </c>
      <c r="F82" s="17">
        <v>3</v>
      </c>
      <c r="G82" s="16">
        <f t="shared" si="4"/>
        <v>84</v>
      </c>
      <c r="H82" s="16">
        <f t="shared" si="5"/>
        <v>96.6</v>
      </c>
      <c r="I82" s="18"/>
      <c r="J82" s="18"/>
      <c r="K82" s="18"/>
      <c r="L82" s="19"/>
      <c r="M82" s="18"/>
      <c r="N82" s="20"/>
    </row>
    <row r="83" spans="1:14" ht="15">
      <c r="A83" s="50" t="s">
        <v>15</v>
      </c>
      <c r="B83" s="43" t="s">
        <v>60</v>
      </c>
      <c r="C83" s="15">
        <v>280</v>
      </c>
      <c r="D83" s="15">
        <v>25</v>
      </c>
      <c r="E83" s="16">
        <f t="shared" si="3"/>
        <v>11.2</v>
      </c>
      <c r="F83" s="17">
        <v>10</v>
      </c>
      <c r="G83" s="16">
        <f t="shared" si="4"/>
        <v>112</v>
      </c>
      <c r="H83" s="16">
        <f t="shared" si="5"/>
        <v>128.79999999999998</v>
      </c>
      <c r="I83" s="18"/>
      <c r="J83" s="18"/>
      <c r="K83" s="18"/>
      <c r="L83" s="19"/>
      <c r="M83" s="18"/>
      <c r="N83" s="20"/>
    </row>
    <row r="84" spans="1:14" ht="15">
      <c r="A84" s="50" t="s">
        <v>15</v>
      </c>
      <c r="B84" s="43" t="s">
        <v>65</v>
      </c>
      <c r="C84" s="15">
        <v>80</v>
      </c>
      <c r="D84" s="15">
        <v>4</v>
      </c>
      <c r="E84" s="16">
        <f t="shared" si="3"/>
        <v>20</v>
      </c>
      <c r="F84" s="17">
        <v>4</v>
      </c>
      <c r="G84" s="16">
        <f t="shared" si="4"/>
        <v>80</v>
      </c>
      <c r="H84" s="16">
        <f t="shared" si="5"/>
        <v>92</v>
      </c>
      <c r="I84" s="18"/>
      <c r="J84" s="18"/>
      <c r="K84" s="18"/>
      <c r="L84" s="19"/>
      <c r="M84" s="18"/>
      <c r="N84" s="20"/>
    </row>
    <row r="85" spans="1:14" ht="15">
      <c r="A85" s="50" t="s">
        <v>15</v>
      </c>
      <c r="B85" s="43" t="s">
        <v>64</v>
      </c>
      <c r="C85" s="15">
        <v>85</v>
      </c>
      <c r="D85" s="15">
        <v>6</v>
      </c>
      <c r="E85" s="16">
        <f t="shared" si="3"/>
        <v>14.166666666666666</v>
      </c>
      <c r="F85" s="17">
        <v>6</v>
      </c>
      <c r="G85" s="16">
        <f t="shared" si="4"/>
        <v>85</v>
      </c>
      <c r="H85" s="16">
        <f t="shared" si="5"/>
        <v>97.74999999999999</v>
      </c>
      <c r="I85" s="18"/>
      <c r="J85" s="18"/>
      <c r="K85" s="18"/>
      <c r="L85" s="19"/>
      <c r="M85" s="18"/>
      <c r="N85" s="20"/>
    </row>
    <row r="86" spans="1:14" ht="15">
      <c r="A86" s="50" t="s">
        <v>15</v>
      </c>
      <c r="B86" s="43" t="s">
        <v>66</v>
      </c>
      <c r="C86" s="15">
        <v>280</v>
      </c>
      <c r="D86" s="15">
        <v>25</v>
      </c>
      <c r="E86" s="16">
        <f t="shared" si="3"/>
        <v>11.2</v>
      </c>
      <c r="F86" s="17">
        <v>10</v>
      </c>
      <c r="G86" s="16">
        <f t="shared" si="4"/>
        <v>112</v>
      </c>
      <c r="H86" s="16">
        <f t="shared" si="5"/>
        <v>128.79999999999998</v>
      </c>
      <c r="I86" s="18"/>
      <c r="J86" s="18"/>
      <c r="K86" s="18"/>
      <c r="L86" s="19"/>
      <c r="M86" s="18"/>
      <c r="N86" s="20"/>
    </row>
    <row r="87" spans="1:14" ht="15">
      <c r="A87" s="50" t="s">
        <v>15</v>
      </c>
      <c r="B87" s="43" t="s">
        <v>67</v>
      </c>
      <c r="C87" s="15">
        <v>48</v>
      </c>
      <c r="D87" s="15">
        <v>1</v>
      </c>
      <c r="E87" s="16">
        <f t="shared" si="3"/>
        <v>48</v>
      </c>
      <c r="F87" s="17">
        <v>2</v>
      </c>
      <c r="G87" s="16">
        <f t="shared" si="4"/>
        <v>96</v>
      </c>
      <c r="H87" s="16">
        <f t="shared" si="5"/>
        <v>110.39999999999999</v>
      </c>
      <c r="I87" s="18"/>
      <c r="J87" s="18"/>
      <c r="K87" s="18"/>
      <c r="L87" s="19"/>
      <c r="M87" s="18"/>
      <c r="N87" s="20"/>
    </row>
    <row r="88" spans="1:14" ht="15">
      <c r="A88" s="50" t="s">
        <v>15</v>
      </c>
      <c r="B88" s="43" t="s">
        <v>68</v>
      </c>
      <c r="C88" s="15">
        <v>40</v>
      </c>
      <c r="D88" s="15">
        <v>1</v>
      </c>
      <c r="E88" s="16">
        <f t="shared" si="3"/>
        <v>40</v>
      </c>
      <c r="F88" s="17">
        <v>1</v>
      </c>
      <c r="G88" s="16">
        <f t="shared" si="4"/>
        <v>40</v>
      </c>
      <c r="H88" s="16">
        <f t="shared" si="5"/>
        <v>46</v>
      </c>
      <c r="I88" s="18"/>
      <c r="J88" s="18"/>
      <c r="K88" s="18"/>
      <c r="L88" s="19"/>
      <c r="M88" s="18"/>
      <c r="N88" s="20"/>
    </row>
    <row r="89" spans="1:14" ht="15.75" thickBot="1">
      <c r="A89" s="92" t="s">
        <v>15</v>
      </c>
      <c r="B89" s="67" t="s">
        <v>35</v>
      </c>
      <c r="C89" s="44">
        <v>120</v>
      </c>
      <c r="D89" s="44">
        <v>25</v>
      </c>
      <c r="E89" s="45">
        <f t="shared" si="3"/>
        <v>4.8</v>
      </c>
      <c r="F89" s="46">
        <v>25</v>
      </c>
      <c r="G89" s="45">
        <f t="shared" si="4"/>
        <v>120</v>
      </c>
      <c r="H89" s="45">
        <f t="shared" si="5"/>
        <v>138</v>
      </c>
      <c r="I89" s="47">
        <f>SUM(H69:H89)</f>
        <v>1519.15</v>
      </c>
      <c r="J89" s="47"/>
      <c r="K89" s="47"/>
      <c r="L89" s="48"/>
      <c r="M89" s="47"/>
      <c r="N89" s="49"/>
    </row>
    <row r="90" spans="1:14" ht="15">
      <c r="A90" s="71" t="s">
        <v>82</v>
      </c>
      <c r="B90" s="70" t="s">
        <v>80</v>
      </c>
      <c r="C90" s="34">
        <v>240</v>
      </c>
      <c r="D90" s="34">
        <v>1</v>
      </c>
      <c r="E90" s="35">
        <f t="shared" si="3"/>
        <v>240</v>
      </c>
      <c r="F90" s="29">
        <v>1</v>
      </c>
      <c r="G90" s="35">
        <f t="shared" si="4"/>
        <v>240</v>
      </c>
      <c r="H90" s="35">
        <f t="shared" si="5"/>
        <v>276</v>
      </c>
      <c r="I90" s="30"/>
      <c r="J90" s="30"/>
      <c r="K90" s="30"/>
      <c r="L90" s="31"/>
      <c r="M90" s="30"/>
      <c r="N90" s="32"/>
    </row>
    <row r="91" spans="1:14" ht="15">
      <c r="A91" s="50" t="s">
        <v>82</v>
      </c>
      <c r="B91" s="43" t="s">
        <v>81</v>
      </c>
      <c r="C91" s="15">
        <v>240</v>
      </c>
      <c r="D91" s="15">
        <v>1</v>
      </c>
      <c r="E91" s="16">
        <f t="shared" si="3"/>
        <v>240</v>
      </c>
      <c r="F91" s="17">
        <v>1</v>
      </c>
      <c r="G91" s="16">
        <f t="shared" si="4"/>
        <v>240</v>
      </c>
      <c r="H91" s="16">
        <f t="shared" si="5"/>
        <v>276</v>
      </c>
      <c r="I91" s="18"/>
      <c r="J91" s="18"/>
      <c r="K91" s="18"/>
      <c r="L91" s="19"/>
      <c r="M91" s="18"/>
      <c r="N91" s="20"/>
    </row>
    <row r="92" spans="1:14" ht="15.75" thickBot="1">
      <c r="A92" s="73" t="s">
        <v>82</v>
      </c>
      <c r="B92" s="54" t="s">
        <v>76</v>
      </c>
      <c r="C92" s="37">
        <v>80</v>
      </c>
      <c r="D92" s="37">
        <v>1</v>
      </c>
      <c r="E92" s="38">
        <f t="shared" si="3"/>
        <v>80</v>
      </c>
      <c r="F92" s="26">
        <v>2</v>
      </c>
      <c r="G92" s="38">
        <f t="shared" si="4"/>
        <v>160</v>
      </c>
      <c r="H92" s="38">
        <f>G92*1.01</f>
        <v>161.6</v>
      </c>
      <c r="I92" s="24">
        <f>H92+H91+H90</f>
        <v>713.6</v>
      </c>
      <c r="J92" s="24"/>
      <c r="K92" s="24"/>
      <c r="L92" s="21"/>
      <c r="M92" s="24"/>
      <c r="N92" s="25"/>
    </row>
    <row r="93" spans="1:14" ht="15">
      <c r="A93" s="98" t="s">
        <v>9</v>
      </c>
      <c r="B93" s="99" t="s">
        <v>24</v>
      </c>
      <c r="C93" s="100">
        <v>400</v>
      </c>
      <c r="D93" s="100">
        <v>50</v>
      </c>
      <c r="E93" s="101">
        <f t="shared" si="3"/>
        <v>8</v>
      </c>
      <c r="F93" s="102">
        <v>10</v>
      </c>
      <c r="G93" s="101">
        <f t="shared" si="4"/>
        <v>80</v>
      </c>
      <c r="H93" s="101">
        <f t="shared" si="5"/>
        <v>92</v>
      </c>
      <c r="I93" s="103"/>
      <c r="J93" s="103"/>
      <c r="K93" s="103"/>
      <c r="L93" s="104"/>
      <c r="M93" s="103"/>
      <c r="N93" s="105"/>
    </row>
    <row r="94" spans="1:14" ht="15">
      <c r="A94" s="98" t="s">
        <v>9</v>
      </c>
      <c r="B94" s="99" t="s">
        <v>25</v>
      </c>
      <c r="C94" s="100">
        <v>120</v>
      </c>
      <c r="D94" s="100">
        <v>25</v>
      </c>
      <c r="E94" s="101">
        <f t="shared" si="3"/>
        <v>4.8</v>
      </c>
      <c r="F94" s="102">
        <v>15</v>
      </c>
      <c r="G94" s="101">
        <f t="shared" si="4"/>
        <v>72</v>
      </c>
      <c r="H94" s="101">
        <f t="shared" si="5"/>
        <v>82.8</v>
      </c>
      <c r="I94" s="103"/>
      <c r="J94" s="103"/>
      <c r="K94" s="103"/>
      <c r="L94" s="104"/>
      <c r="M94" s="103"/>
      <c r="N94" s="105"/>
    </row>
    <row r="95" spans="1:14" ht="15">
      <c r="A95" s="98" t="s">
        <v>9</v>
      </c>
      <c r="B95" s="99" t="s">
        <v>26</v>
      </c>
      <c r="C95" s="100">
        <v>130</v>
      </c>
      <c r="D95" s="100">
        <v>25</v>
      </c>
      <c r="E95" s="101">
        <f t="shared" si="3"/>
        <v>5.2</v>
      </c>
      <c r="F95" s="102">
        <v>5</v>
      </c>
      <c r="G95" s="101">
        <f t="shared" si="4"/>
        <v>26</v>
      </c>
      <c r="H95" s="101">
        <f t="shared" si="5"/>
        <v>29.9</v>
      </c>
      <c r="I95" s="103"/>
      <c r="J95" s="103"/>
      <c r="K95" s="103"/>
      <c r="L95" s="104"/>
      <c r="M95" s="103"/>
      <c r="N95" s="105"/>
    </row>
    <row r="96" spans="1:14" ht="15">
      <c r="A96" s="106" t="s">
        <v>9</v>
      </c>
      <c r="B96" s="99" t="s">
        <v>27</v>
      </c>
      <c r="C96" s="100">
        <v>130</v>
      </c>
      <c r="D96" s="100">
        <v>25</v>
      </c>
      <c r="E96" s="101">
        <f t="shared" si="3"/>
        <v>5.2</v>
      </c>
      <c r="F96" s="102">
        <v>5</v>
      </c>
      <c r="G96" s="101">
        <f t="shared" si="4"/>
        <v>26</v>
      </c>
      <c r="H96" s="101">
        <f t="shared" si="5"/>
        <v>29.9</v>
      </c>
      <c r="I96" s="103"/>
      <c r="J96" s="103"/>
      <c r="K96" s="103"/>
      <c r="L96" s="104"/>
      <c r="M96" s="103"/>
      <c r="N96" s="105"/>
    </row>
    <row r="97" spans="1:14" ht="15">
      <c r="A97" s="98" t="s">
        <v>9</v>
      </c>
      <c r="B97" s="99" t="s">
        <v>28</v>
      </c>
      <c r="C97" s="100">
        <v>130</v>
      </c>
      <c r="D97" s="100">
        <v>25</v>
      </c>
      <c r="E97" s="101">
        <f t="shared" si="3"/>
        <v>5.2</v>
      </c>
      <c r="F97" s="102">
        <v>5</v>
      </c>
      <c r="G97" s="101">
        <f t="shared" si="4"/>
        <v>26</v>
      </c>
      <c r="H97" s="101">
        <f t="shared" si="5"/>
        <v>29.9</v>
      </c>
      <c r="I97" s="103"/>
      <c r="J97" s="103"/>
      <c r="K97" s="103"/>
      <c r="L97" s="104"/>
      <c r="M97" s="103"/>
      <c r="N97" s="105"/>
    </row>
    <row r="98" spans="1:14" ht="15">
      <c r="A98" s="98" t="s">
        <v>9</v>
      </c>
      <c r="B98" s="99" t="s">
        <v>29</v>
      </c>
      <c r="C98" s="100">
        <v>120</v>
      </c>
      <c r="D98" s="100">
        <v>25</v>
      </c>
      <c r="E98" s="101">
        <f t="shared" si="3"/>
        <v>4.8</v>
      </c>
      <c r="F98" s="102">
        <v>7.5</v>
      </c>
      <c r="G98" s="101">
        <f t="shared" si="4"/>
        <v>36</v>
      </c>
      <c r="H98" s="101">
        <f t="shared" si="5"/>
        <v>41.4</v>
      </c>
      <c r="I98" s="103"/>
      <c r="J98" s="103"/>
      <c r="K98" s="103"/>
      <c r="L98" s="104"/>
      <c r="M98" s="103"/>
      <c r="N98" s="105"/>
    </row>
    <row r="99" spans="1:14" ht="15">
      <c r="A99" s="98" t="s">
        <v>9</v>
      </c>
      <c r="B99" s="99" t="s">
        <v>30</v>
      </c>
      <c r="C99" s="100">
        <v>120</v>
      </c>
      <c r="D99" s="100">
        <v>25</v>
      </c>
      <c r="E99" s="101">
        <f t="shared" si="3"/>
        <v>4.8</v>
      </c>
      <c r="F99" s="102">
        <v>7.5</v>
      </c>
      <c r="G99" s="101">
        <f t="shared" si="4"/>
        <v>36</v>
      </c>
      <c r="H99" s="101">
        <f t="shared" si="5"/>
        <v>41.4</v>
      </c>
      <c r="I99" s="103"/>
      <c r="J99" s="103"/>
      <c r="K99" s="103"/>
      <c r="L99" s="104"/>
      <c r="M99" s="103"/>
      <c r="N99" s="105"/>
    </row>
    <row r="100" spans="1:14" ht="15">
      <c r="A100" s="106" t="s">
        <v>9</v>
      </c>
      <c r="B100" s="107" t="s">
        <v>31</v>
      </c>
      <c r="C100" s="100">
        <v>120</v>
      </c>
      <c r="D100" s="100">
        <v>25</v>
      </c>
      <c r="E100" s="101">
        <f t="shared" si="3"/>
        <v>4.8</v>
      </c>
      <c r="F100" s="102">
        <v>7.5</v>
      </c>
      <c r="G100" s="101">
        <f t="shared" si="4"/>
        <v>36</v>
      </c>
      <c r="H100" s="101">
        <f t="shared" si="5"/>
        <v>41.4</v>
      </c>
      <c r="I100" s="103"/>
      <c r="J100" s="103"/>
      <c r="K100" s="103"/>
      <c r="L100" s="104"/>
      <c r="M100" s="103"/>
      <c r="N100" s="105"/>
    </row>
    <row r="101" spans="1:14" ht="15">
      <c r="A101" s="98" t="s">
        <v>9</v>
      </c>
      <c r="B101" s="99" t="s">
        <v>32</v>
      </c>
      <c r="C101" s="100">
        <v>160</v>
      </c>
      <c r="D101" s="100">
        <v>25</v>
      </c>
      <c r="E101" s="101">
        <f t="shared" si="3"/>
        <v>6.4</v>
      </c>
      <c r="F101" s="102">
        <v>12.5</v>
      </c>
      <c r="G101" s="101">
        <f t="shared" si="4"/>
        <v>80</v>
      </c>
      <c r="H101" s="101">
        <f t="shared" si="5"/>
        <v>92</v>
      </c>
      <c r="I101" s="103"/>
      <c r="J101" s="103"/>
      <c r="K101" s="103"/>
      <c r="L101" s="104"/>
      <c r="M101" s="103"/>
      <c r="N101" s="105"/>
    </row>
    <row r="102" spans="1:14" ht="15">
      <c r="A102" s="98" t="s">
        <v>9</v>
      </c>
      <c r="B102" s="99" t="s">
        <v>34</v>
      </c>
      <c r="C102" s="100">
        <v>160</v>
      </c>
      <c r="D102" s="100">
        <v>25</v>
      </c>
      <c r="E102" s="101">
        <f t="shared" si="3"/>
        <v>6.4</v>
      </c>
      <c r="F102" s="102">
        <v>12.5</v>
      </c>
      <c r="G102" s="101">
        <f t="shared" si="4"/>
        <v>80</v>
      </c>
      <c r="H102" s="101">
        <f t="shared" si="5"/>
        <v>92</v>
      </c>
      <c r="I102" s="103"/>
      <c r="J102" s="103"/>
      <c r="K102" s="103"/>
      <c r="L102" s="104"/>
      <c r="M102" s="103"/>
      <c r="N102" s="105"/>
    </row>
    <row r="103" spans="1:14" ht="15">
      <c r="A103" s="98" t="s">
        <v>9</v>
      </c>
      <c r="B103" s="99" t="s">
        <v>37</v>
      </c>
      <c r="C103" s="100">
        <v>160</v>
      </c>
      <c r="D103" s="100">
        <v>25</v>
      </c>
      <c r="E103" s="101">
        <f t="shared" si="3"/>
        <v>6.4</v>
      </c>
      <c r="F103" s="102">
        <v>12.5</v>
      </c>
      <c r="G103" s="101">
        <f t="shared" si="4"/>
        <v>80</v>
      </c>
      <c r="H103" s="101">
        <f t="shared" si="5"/>
        <v>92</v>
      </c>
      <c r="I103" s="103"/>
      <c r="J103" s="103"/>
      <c r="K103" s="103"/>
      <c r="L103" s="104"/>
      <c r="M103" s="103"/>
      <c r="N103" s="105"/>
    </row>
    <row r="104" spans="1:14" ht="15">
      <c r="A104" s="98" t="s">
        <v>9</v>
      </c>
      <c r="B104" s="99" t="s">
        <v>38</v>
      </c>
      <c r="C104" s="100">
        <v>120</v>
      </c>
      <c r="D104" s="100">
        <v>25</v>
      </c>
      <c r="E104" s="101">
        <f t="shared" si="3"/>
        <v>4.8</v>
      </c>
      <c r="F104" s="102">
        <v>10</v>
      </c>
      <c r="G104" s="101">
        <f t="shared" si="4"/>
        <v>48</v>
      </c>
      <c r="H104" s="101">
        <f t="shared" si="5"/>
        <v>55.199999999999996</v>
      </c>
      <c r="I104" s="103"/>
      <c r="J104" s="103"/>
      <c r="K104" s="103"/>
      <c r="L104" s="104"/>
      <c r="M104" s="103"/>
      <c r="N104" s="105"/>
    </row>
    <row r="105" spans="1:14" ht="15">
      <c r="A105" s="98" t="s">
        <v>9</v>
      </c>
      <c r="B105" s="99" t="s">
        <v>39</v>
      </c>
      <c r="C105" s="100">
        <v>120</v>
      </c>
      <c r="D105" s="100">
        <v>25</v>
      </c>
      <c r="E105" s="101">
        <f t="shared" si="3"/>
        <v>4.8</v>
      </c>
      <c r="F105" s="102">
        <v>10</v>
      </c>
      <c r="G105" s="101">
        <f t="shared" si="4"/>
        <v>48</v>
      </c>
      <c r="H105" s="101">
        <f t="shared" si="5"/>
        <v>55.199999999999996</v>
      </c>
      <c r="I105" s="103"/>
      <c r="J105" s="103"/>
      <c r="K105" s="103"/>
      <c r="L105" s="104"/>
      <c r="M105" s="103"/>
      <c r="N105" s="105"/>
    </row>
    <row r="106" spans="1:14" ht="15">
      <c r="A106" s="98" t="s">
        <v>9</v>
      </c>
      <c r="B106" s="99" t="s">
        <v>40</v>
      </c>
      <c r="C106" s="100">
        <v>74</v>
      </c>
      <c r="D106" s="100">
        <v>25</v>
      </c>
      <c r="E106" s="101">
        <f t="shared" si="3"/>
        <v>2.96</v>
      </c>
      <c r="F106" s="102">
        <v>5</v>
      </c>
      <c r="G106" s="101">
        <f t="shared" si="4"/>
        <v>14.8</v>
      </c>
      <c r="H106" s="101">
        <f t="shared" si="5"/>
        <v>17.02</v>
      </c>
      <c r="I106" s="103"/>
      <c r="J106" s="103"/>
      <c r="K106" s="103"/>
      <c r="L106" s="104"/>
      <c r="M106" s="103"/>
      <c r="N106" s="105"/>
    </row>
    <row r="107" spans="1:14" ht="15">
      <c r="A107" s="98" t="s">
        <v>9</v>
      </c>
      <c r="B107" s="99" t="s">
        <v>45</v>
      </c>
      <c r="C107" s="100">
        <v>126</v>
      </c>
      <c r="D107" s="100">
        <v>100</v>
      </c>
      <c r="E107" s="101">
        <f t="shared" si="3"/>
        <v>1.26</v>
      </c>
      <c r="F107" s="102">
        <v>70</v>
      </c>
      <c r="G107" s="101">
        <f t="shared" si="4"/>
        <v>88.2</v>
      </c>
      <c r="H107" s="101">
        <f t="shared" si="5"/>
        <v>101.42999999999999</v>
      </c>
      <c r="I107" s="103"/>
      <c r="J107" s="103"/>
      <c r="K107" s="103"/>
      <c r="L107" s="104"/>
      <c r="M107" s="103"/>
      <c r="N107" s="105"/>
    </row>
    <row r="108" spans="1:14" ht="15">
      <c r="A108" s="106" t="s">
        <v>9</v>
      </c>
      <c r="B108" s="99" t="s">
        <v>46</v>
      </c>
      <c r="C108" s="100">
        <v>60</v>
      </c>
      <c r="D108" s="100">
        <v>10</v>
      </c>
      <c r="E108" s="101">
        <f t="shared" si="3"/>
        <v>6</v>
      </c>
      <c r="F108" s="102">
        <v>4</v>
      </c>
      <c r="G108" s="101">
        <f t="shared" si="4"/>
        <v>24</v>
      </c>
      <c r="H108" s="101">
        <f t="shared" si="5"/>
        <v>27.599999999999998</v>
      </c>
      <c r="I108" s="103"/>
      <c r="J108" s="103"/>
      <c r="K108" s="103"/>
      <c r="L108" s="104"/>
      <c r="M108" s="103"/>
      <c r="N108" s="105"/>
    </row>
    <row r="109" spans="1:14" ht="15">
      <c r="A109" s="98" t="s">
        <v>9</v>
      </c>
      <c r="B109" s="108" t="s">
        <v>48</v>
      </c>
      <c r="C109" s="109">
        <v>60</v>
      </c>
      <c r="D109" s="109">
        <v>10</v>
      </c>
      <c r="E109" s="110">
        <f t="shared" si="3"/>
        <v>6</v>
      </c>
      <c r="F109" s="111">
        <v>4</v>
      </c>
      <c r="G109" s="110">
        <f t="shared" si="4"/>
        <v>24</v>
      </c>
      <c r="H109" s="110">
        <f t="shared" si="5"/>
        <v>27.599999999999998</v>
      </c>
      <c r="I109" s="112"/>
      <c r="J109" s="103"/>
      <c r="K109" s="103"/>
      <c r="L109" s="104"/>
      <c r="M109" s="103"/>
      <c r="N109" s="105"/>
    </row>
    <row r="110" spans="1:14" ht="15">
      <c r="A110" s="98" t="s">
        <v>9</v>
      </c>
      <c r="B110" s="99" t="s">
        <v>74</v>
      </c>
      <c r="C110" s="100">
        <v>60</v>
      </c>
      <c r="D110" s="100">
        <v>10</v>
      </c>
      <c r="E110" s="101">
        <f t="shared" si="3"/>
        <v>6</v>
      </c>
      <c r="F110" s="102">
        <v>5</v>
      </c>
      <c r="G110" s="101">
        <f t="shared" si="4"/>
        <v>30</v>
      </c>
      <c r="H110" s="101">
        <f t="shared" si="5"/>
        <v>34.5</v>
      </c>
      <c r="I110" s="103"/>
      <c r="J110" s="103"/>
      <c r="K110" s="103"/>
      <c r="L110" s="104"/>
      <c r="M110" s="103"/>
      <c r="N110" s="105"/>
    </row>
    <row r="111" spans="1:14" ht="15">
      <c r="A111" s="98" t="s">
        <v>9</v>
      </c>
      <c r="B111" s="99" t="s">
        <v>51</v>
      </c>
      <c r="C111" s="94">
        <v>70</v>
      </c>
      <c r="D111" s="94">
        <v>50</v>
      </c>
      <c r="E111" s="95">
        <f t="shared" si="3"/>
        <v>1.4</v>
      </c>
      <c r="F111" s="96">
        <v>30</v>
      </c>
      <c r="G111" s="95">
        <f t="shared" si="4"/>
        <v>42</v>
      </c>
      <c r="H111" s="95">
        <f t="shared" si="5"/>
        <v>48.3</v>
      </c>
      <c r="I111" s="97"/>
      <c r="J111" s="103"/>
      <c r="K111" s="103"/>
      <c r="L111" s="104"/>
      <c r="M111" s="103"/>
      <c r="N111" s="105"/>
    </row>
    <row r="112" spans="1:14" ht="15.75" thickBot="1">
      <c r="A112" s="113" t="s">
        <v>9</v>
      </c>
      <c r="B112" s="108" t="s">
        <v>58</v>
      </c>
      <c r="C112" s="109">
        <v>330</v>
      </c>
      <c r="D112" s="109">
        <v>10</v>
      </c>
      <c r="E112" s="110">
        <f t="shared" si="3"/>
        <v>33</v>
      </c>
      <c r="F112" s="111">
        <v>4</v>
      </c>
      <c r="G112" s="110">
        <f t="shared" si="4"/>
        <v>132</v>
      </c>
      <c r="H112" s="110">
        <f t="shared" si="5"/>
        <v>151.79999999999998</v>
      </c>
      <c r="I112" s="112"/>
      <c r="J112" s="112"/>
      <c r="K112" s="112"/>
      <c r="L112" s="114"/>
      <c r="M112" s="112"/>
      <c r="N112" s="115"/>
    </row>
    <row r="113" spans="1:14" ht="15">
      <c r="A113" s="53" t="s">
        <v>14</v>
      </c>
      <c r="B113" s="74" t="s">
        <v>22</v>
      </c>
      <c r="C113" s="34">
        <v>330</v>
      </c>
      <c r="D113" s="34">
        <v>25</v>
      </c>
      <c r="E113" s="35">
        <f t="shared" si="3"/>
        <v>13.2</v>
      </c>
      <c r="F113" s="29">
        <v>10</v>
      </c>
      <c r="G113" s="35">
        <f t="shared" si="4"/>
        <v>132</v>
      </c>
      <c r="H113" s="35">
        <f t="shared" si="5"/>
        <v>151.79999999999998</v>
      </c>
      <c r="I113" s="30"/>
      <c r="J113" s="30"/>
      <c r="K113" s="30"/>
      <c r="L113" s="31"/>
      <c r="M113" s="30"/>
      <c r="N113" s="32"/>
    </row>
    <row r="114" spans="1:14" ht="15">
      <c r="A114" s="39" t="s">
        <v>14</v>
      </c>
      <c r="B114" s="43" t="s">
        <v>24</v>
      </c>
      <c r="C114" s="15">
        <v>400</v>
      </c>
      <c r="D114" s="15">
        <v>50</v>
      </c>
      <c r="E114" s="16">
        <f t="shared" si="3"/>
        <v>8</v>
      </c>
      <c r="F114" s="17">
        <v>10</v>
      </c>
      <c r="G114" s="16">
        <f t="shared" si="4"/>
        <v>80</v>
      </c>
      <c r="H114" s="16">
        <f t="shared" si="5"/>
        <v>92</v>
      </c>
      <c r="I114" s="18"/>
      <c r="J114" s="18"/>
      <c r="K114" s="18"/>
      <c r="L114" s="19"/>
      <c r="M114" s="18"/>
      <c r="N114" s="20"/>
    </row>
    <row r="115" spans="1:14" ht="15">
      <c r="A115" s="39" t="s">
        <v>14</v>
      </c>
      <c r="B115" s="43" t="s">
        <v>25</v>
      </c>
      <c r="C115" s="15">
        <v>120</v>
      </c>
      <c r="D115" s="15">
        <v>25</v>
      </c>
      <c r="E115" s="16">
        <f t="shared" si="3"/>
        <v>4.8</v>
      </c>
      <c r="F115" s="17">
        <v>5</v>
      </c>
      <c r="G115" s="16">
        <f t="shared" si="4"/>
        <v>24</v>
      </c>
      <c r="H115" s="16">
        <f t="shared" si="5"/>
        <v>27.599999999999998</v>
      </c>
      <c r="I115" s="18"/>
      <c r="J115" s="18"/>
      <c r="K115" s="18"/>
      <c r="L115" s="19"/>
      <c r="M115" s="18"/>
      <c r="N115" s="20"/>
    </row>
    <row r="116" spans="1:14" ht="15">
      <c r="A116" s="39" t="s">
        <v>14</v>
      </c>
      <c r="B116" s="43" t="s">
        <v>26</v>
      </c>
      <c r="C116" s="15">
        <v>130</v>
      </c>
      <c r="D116" s="15">
        <v>25</v>
      </c>
      <c r="E116" s="16">
        <f t="shared" si="3"/>
        <v>5.2</v>
      </c>
      <c r="F116" s="17">
        <v>10</v>
      </c>
      <c r="G116" s="16">
        <f t="shared" si="4"/>
        <v>52</v>
      </c>
      <c r="H116" s="16">
        <f t="shared" si="5"/>
        <v>59.8</v>
      </c>
      <c r="I116" s="18"/>
      <c r="J116" s="18"/>
      <c r="K116" s="18"/>
      <c r="L116" s="19"/>
      <c r="M116" s="18"/>
      <c r="N116" s="20"/>
    </row>
    <row r="117" spans="1:14" ht="15">
      <c r="A117" s="50" t="s">
        <v>14</v>
      </c>
      <c r="B117" s="43" t="s">
        <v>27</v>
      </c>
      <c r="C117" s="15">
        <v>130</v>
      </c>
      <c r="D117" s="15">
        <v>25</v>
      </c>
      <c r="E117" s="16">
        <f t="shared" si="3"/>
        <v>5.2</v>
      </c>
      <c r="F117" s="17">
        <v>5</v>
      </c>
      <c r="G117" s="16">
        <f t="shared" si="4"/>
        <v>26</v>
      </c>
      <c r="H117" s="16">
        <f t="shared" si="5"/>
        <v>29.9</v>
      </c>
      <c r="I117" s="18"/>
      <c r="J117" s="18"/>
      <c r="K117" s="18"/>
      <c r="L117" s="19"/>
      <c r="M117" s="18"/>
      <c r="N117" s="20"/>
    </row>
    <row r="118" spans="1:14" ht="15">
      <c r="A118" s="50" t="s">
        <v>14</v>
      </c>
      <c r="B118" s="43" t="s">
        <v>28</v>
      </c>
      <c r="C118" s="15">
        <v>130</v>
      </c>
      <c r="D118" s="15">
        <v>25</v>
      </c>
      <c r="E118" s="16">
        <f t="shared" si="3"/>
        <v>5.2</v>
      </c>
      <c r="F118" s="17">
        <v>5</v>
      </c>
      <c r="G118" s="16">
        <f t="shared" si="4"/>
        <v>26</v>
      </c>
      <c r="H118" s="16">
        <f t="shared" si="5"/>
        <v>29.9</v>
      </c>
      <c r="I118" s="18"/>
      <c r="J118" s="18"/>
      <c r="K118" s="18"/>
      <c r="L118" s="19"/>
      <c r="M118" s="18"/>
      <c r="N118" s="20"/>
    </row>
    <row r="119" spans="1:14" ht="15">
      <c r="A119" s="51" t="s">
        <v>14</v>
      </c>
      <c r="B119" s="43" t="s">
        <v>29</v>
      </c>
      <c r="C119" s="15">
        <v>120</v>
      </c>
      <c r="D119" s="15">
        <v>25</v>
      </c>
      <c r="E119" s="16">
        <f t="shared" si="3"/>
        <v>4.8</v>
      </c>
      <c r="F119" s="17">
        <v>12.5</v>
      </c>
      <c r="G119" s="16">
        <f t="shared" si="4"/>
        <v>60</v>
      </c>
      <c r="H119" s="16">
        <f t="shared" si="5"/>
        <v>69</v>
      </c>
      <c r="I119" s="18"/>
      <c r="J119" s="18"/>
      <c r="K119" s="18"/>
      <c r="L119" s="19"/>
      <c r="M119" s="18"/>
      <c r="N119" s="20"/>
    </row>
    <row r="120" spans="1:14" ht="15">
      <c r="A120" s="51" t="s">
        <v>14</v>
      </c>
      <c r="B120" s="43" t="s">
        <v>30</v>
      </c>
      <c r="C120" s="15">
        <v>120</v>
      </c>
      <c r="D120" s="15">
        <v>25</v>
      </c>
      <c r="E120" s="16">
        <f t="shared" si="3"/>
        <v>4.8</v>
      </c>
      <c r="F120" s="17">
        <v>12.5</v>
      </c>
      <c r="G120" s="16">
        <f t="shared" si="4"/>
        <v>60</v>
      </c>
      <c r="H120" s="16">
        <f t="shared" si="5"/>
        <v>69</v>
      </c>
      <c r="I120" s="18"/>
      <c r="J120" s="18"/>
      <c r="K120" s="18"/>
      <c r="L120" s="19"/>
      <c r="M120" s="18"/>
      <c r="N120" s="20"/>
    </row>
    <row r="121" spans="1:14" ht="15">
      <c r="A121" s="51" t="s">
        <v>14</v>
      </c>
      <c r="B121" s="52" t="s">
        <v>31</v>
      </c>
      <c r="C121" s="15">
        <v>120</v>
      </c>
      <c r="D121" s="15">
        <v>25</v>
      </c>
      <c r="E121" s="16">
        <f t="shared" si="3"/>
        <v>4.8</v>
      </c>
      <c r="F121" s="17">
        <v>12.5</v>
      </c>
      <c r="G121" s="16">
        <f t="shared" si="4"/>
        <v>60</v>
      </c>
      <c r="H121" s="16">
        <f t="shared" si="5"/>
        <v>69</v>
      </c>
      <c r="I121" s="18"/>
      <c r="J121" s="18"/>
      <c r="K121" s="18"/>
      <c r="L121" s="19"/>
      <c r="M121" s="18"/>
      <c r="N121" s="20"/>
    </row>
    <row r="122" spans="1:14" ht="15">
      <c r="A122" s="51" t="s">
        <v>14</v>
      </c>
      <c r="B122" s="43" t="s">
        <v>32</v>
      </c>
      <c r="C122" s="15">
        <v>160</v>
      </c>
      <c r="D122" s="15">
        <v>25</v>
      </c>
      <c r="E122" s="16">
        <f t="shared" si="3"/>
        <v>6.4</v>
      </c>
      <c r="F122" s="17">
        <v>12.5</v>
      </c>
      <c r="G122" s="16">
        <f t="shared" si="4"/>
        <v>80</v>
      </c>
      <c r="H122" s="16">
        <f t="shared" si="5"/>
        <v>92</v>
      </c>
      <c r="I122" s="18"/>
      <c r="J122" s="18"/>
      <c r="K122" s="18"/>
      <c r="L122" s="19"/>
      <c r="M122" s="18"/>
      <c r="N122" s="20"/>
    </row>
    <row r="123" spans="1:14" ht="15">
      <c r="A123" s="51" t="s">
        <v>14</v>
      </c>
      <c r="B123" s="43" t="s">
        <v>33</v>
      </c>
      <c r="C123" s="15">
        <v>160</v>
      </c>
      <c r="D123" s="15">
        <v>25</v>
      </c>
      <c r="E123" s="16">
        <f aca="true" t="shared" si="6" ref="E123:E146">C123/D123</f>
        <v>6.4</v>
      </c>
      <c r="F123" s="17">
        <v>6.25</v>
      </c>
      <c r="G123" s="16">
        <f aca="true" t="shared" si="7" ref="G123:G146">E123*F123</f>
        <v>40</v>
      </c>
      <c r="H123" s="16">
        <f aca="true" t="shared" si="8" ref="H123:H146">G123*1.15</f>
        <v>46</v>
      </c>
      <c r="I123" s="18"/>
      <c r="J123" s="18"/>
      <c r="K123" s="18"/>
      <c r="L123" s="19"/>
      <c r="M123" s="18"/>
      <c r="N123" s="20"/>
    </row>
    <row r="124" spans="1:14" ht="15">
      <c r="A124" s="51" t="s">
        <v>14</v>
      </c>
      <c r="B124" s="43" t="s">
        <v>34</v>
      </c>
      <c r="C124" s="15">
        <v>160</v>
      </c>
      <c r="D124" s="15">
        <v>25</v>
      </c>
      <c r="E124" s="16">
        <f t="shared" si="6"/>
        <v>6.4</v>
      </c>
      <c r="F124" s="17">
        <v>12.5</v>
      </c>
      <c r="G124" s="16">
        <f t="shared" si="7"/>
        <v>80</v>
      </c>
      <c r="H124" s="16">
        <f t="shared" si="8"/>
        <v>92</v>
      </c>
      <c r="I124" s="18"/>
      <c r="J124" s="18"/>
      <c r="K124" s="18"/>
      <c r="L124" s="19"/>
      <c r="M124" s="18"/>
      <c r="N124" s="20"/>
    </row>
    <row r="125" spans="1:14" ht="15">
      <c r="A125" s="51" t="s">
        <v>14</v>
      </c>
      <c r="B125" s="43" t="s">
        <v>35</v>
      </c>
      <c r="C125" s="15">
        <v>120</v>
      </c>
      <c r="D125" s="15">
        <v>25</v>
      </c>
      <c r="E125" s="16">
        <f t="shared" si="6"/>
        <v>4.8</v>
      </c>
      <c r="F125" s="17">
        <v>7.5</v>
      </c>
      <c r="G125" s="16">
        <f t="shared" si="7"/>
        <v>36</v>
      </c>
      <c r="H125" s="16">
        <f t="shared" si="8"/>
        <v>41.4</v>
      </c>
      <c r="I125" s="18"/>
      <c r="J125" s="18"/>
      <c r="K125" s="18"/>
      <c r="L125" s="19"/>
      <c r="M125" s="18"/>
      <c r="N125" s="20"/>
    </row>
    <row r="126" spans="1:14" ht="15">
      <c r="A126" s="51" t="s">
        <v>14</v>
      </c>
      <c r="B126" s="43" t="s">
        <v>36</v>
      </c>
      <c r="C126" s="15">
        <v>160</v>
      </c>
      <c r="D126" s="15">
        <v>25</v>
      </c>
      <c r="E126" s="16">
        <f t="shared" si="6"/>
        <v>6.4</v>
      </c>
      <c r="F126" s="17">
        <v>6.25</v>
      </c>
      <c r="G126" s="16">
        <f t="shared" si="7"/>
        <v>40</v>
      </c>
      <c r="H126" s="16">
        <f t="shared" si="8"/>
        <v>46</v>
      </c>
      <c r="I126" s="18"/>
      <c r="J126" s="18"/>
      <c r="K126" s="18"/>
      <c r="L126" s="19"/>
      <c r="M126" s="18"/>
      <c r="N126" s="20"/>
    </row>
    <row r="127" spans="1:14" ht="15">
      <c r="A127" s="51" t="s">
        <v>14</v>
      </c>
      <c r="B127" s="43" t="s">
        <v>37</v>
      </c>
      <c r="C127" s="15">
        <v>160</v>
      </c>
      <c r="D127" s="15">
        <v>25</v>
      </c>
      <c r="E127" s="16">
        <f t="shared" si="6"/>
        <v>6.4</v>
      </c>
      <c r="F127" s="17">
        <v>12.5</v>
      </c>
      <c r="G127" s="16">
        <f t="shared" si="7"/>
        <v>80</v>
      </c>
      <c r="H127" s="16">
        <f t="shared" si="8"/>
        <v>92</v>
      </c>
      <c r="I127" s="18"/>
      <c r="J127" s="18"/>
      <c r="K127" s="18"/>
      <c r="L127" s="19"/>
      <c r="M127" s="18"/>
      <c r="N127" s="20"/>
    </row>
    <row r="128" spans="1:14" ht="15">
      <c r="A128" s="51" t="s">
        <v>14</v>
      </c>
      <c r="B128" s="43" t="s">
        <v>38</v>
      </c>
      <c r="C128" s="15">
        <v>120</v>
      </c>
      <c r="D128" s="15">
        <v>25</v>
      </c>
      <c r="E128" s="16">
        <f t="shared" si="6"/>
        <v>4.8</v>
      </c>
      <c r="F128" s="17">
        <v>5</v>
      </c>
      <c r="G128" s="16">
        <f t="shared" si="7"/>
        <v>24</v>
      </c>
      <c r="H128" s="16">
        <f t="shared" si="8"/>
        <v>27.599999999999998</v>
      </c>
      <c r="I128" s="18"/>
      <c r="J128" s="18"/>
      <c r="K128" s="18"/>
      <c r="L128" s="19"/>
      <c r="M128" s="18"/>
      <c r="N128" s="20"/>
    </row>
    <row r="129" spans="1:14" ht="15">
      <c r="A129" s="51" t="s">
        <v>14</v>
      </c>
      <c r="B129" s="43" t="s">
        <v>39</v>
      </c>
      <c r="C129" s="15">
        <v>120</v>
      </c>
      <c r="D129" s="15">
        <v>25</v>
      </c>
      <c r="E129" s="16">
        <f t="shared" si="6"/>
        <v>4.8</v>
      </c>
      <c r="F129" s="17">
        <v>5</v>
      </c>
      <c r="G129" s="16">
        <f t="shared" si="7"/>
        <v>24</v>
      </c>
      <c r="H129" s="16">
        <f t="shared" si="8"/>
        <v>27.599999999999998</v>
      </c>
      <c r="I129" s="18"/>
      <c r="J129" s="18"/>
      <c r="K129" s="18"/>
      <c r="L129" s="19"/>
      <c r="M129" s="18"/>
      <c r="N129" s="20"/>
    </row>
    <row r="130" spans="1:14" ht="15">
      <c r="A130" s="51" t="s">
        <v>14</v>
      </c>
      <c r="B130" s="43" t="s">
        <v>40</v>
      </c>
      <c r="C130" s="15">
        <v>74</v>
      </c>
      <c r="D130" s="15">
        <v>25</v>
      </c>
      <c r="E130" s="16">
        <f t="shared" si="6"/>
        <v>2.96</v>
      </c>
      <c r="F130" s="17">
        <v>5</v>
      </c>
      <c r="G130" s="16">
        <f t="shared" si="7"/>
        <v>14.8</v>
      </c>
      <c r="H130" s="16">
        <f t="shared" si="8"/>
        <v>17.02</v>
      </c>
      <c r="I130" s="18"/>
      <c r="J130" s="18"/>
      <c r="K130" s="18"/>
      <c r="L130" s="19"/>
      <c r="M130" s="18"/>
      <c r="N130" s="20"/>
    </row>
    <row r="131" spans="1:14" ht="15">
      <c r="A131" s="51" t="s">
        <v>14</v>
      </c>
      <c r="B131" s="43" t="s">
        <v>41</v>
      </c>
      <c r="C131" s="15">
        <v>74</v>
      </c>
      <c r="D131" s="15">
        <v>25</v>
      </c>
      <c r="E131" s="16">
        <f t="shared" si="6"/>
        <v>2.96</v>
      </c>
      <c r="F131" s="17">
        <v>5</v>
      </c>
      <c r="G131" s="16">
        <f t="shared" si="7"/>
        <v>14.8</v>
      </c>
      <c r="H131" s="16">
        <f t="shared" si="8"/>
        <v>17.02</v>
      </c>
      <c r="I131" s="18"/>
      <c r="J131" s="18"/>
      <c r="K131" s="18"/>
      <c r="L131" s="19"/>
      <c r="M131" s="18"/>
      <c r="N131" s="20"/>
    </row>
    <row r="132" spans="1:14" ht="15">
      <c r="A132" s="51" t="s">
        <v>14</v>
      </c>
      <c r="B132" s="43" t="s">
        <v>42</v>
      </c>
      <c r="C132" s="15">
        <v>74</v>
      </c>
      <c r="D132" s="15">
        <v>25</v>
      </c>
      <c r="E132" s="16">
        <f t="shared" si="6"/>
        <v>2.96</v>
      </c>
      <c r="F132" s="17">
        <v>5</v>
      </c>
      <c r="G132" s="16">
        <f t="shared" si="7"/>
        <v>14.8</v>
      </c>
      <c r="H132" s="16">
        <f t="shared" si="8"/>
        <v>17.02</v>
      </c>
      <c r="I132" s="18"/>
      <c r="J132" s="18"/>
      <c r="K132" s="18"/>
      <c r="L132" s="19"/>
      <c r="M132" s="18"/>
      <c r="N132" s="20"/>
    </row>
    <row r="133" spans="1:14" ht="15">
      <c r="A133" s="51" t="s">
        <v>14</v>
      </c>
      <c r="B133" s="43" t="s">
        <v>43</v>
      </c>
      <c r="C133" s="15">
        <v>74</v>
      </c>
      <c r="D133" s="15">
        <v>25</v>
      </c>
      <c r="E133" s="16">
        <f t="shared" si="6"/>
        <v>2.96</v>
      </c>
      <c r="F133" s="17">
        <v>5</v>
      </c>
      <c r="G133" s="16">
        <f t="shared" si="7"/>
        <v>14.8</v>
      </c>
      <c r="H133" s="16">
        <f t="shared" si="8"/>
        <v>17.02</v>
      </c>
      <c r="I133" s="18"/>
      <c r="J133" s="18"/>
      <c r="K133" s="18"/>
      <c r="L133" s="19"/>
      <c r="M133" s="18"/>
      <c r="N133" s="20"/>
    </row>
    <row r="134" spans="1:14" ht="15">
      <c r="A134" s="51" t="s">
        <v>14</v>
      </c>
      <c r="B134" s="43" t="s">
        <v>44</v>
      </c>
      <c r="C134" s="15">
        <v>74</v>
      </c>
      <c r="D134" s="15">
        <v>25</v>
      </c>
      <c r="E134" s="16">
        <f t="shared" si="6"/>
        <v>2.96</v>
      </c>
      <c r="F134" s="17">
        <v>5</v>
      </c>
      <c r="G134" s="16">
        <f t="shared" si="7"/>
        <v>14.8</v>
      </c>
      <c r="H134" s="16">
        <f t="shared" si="8"/>
        <v>17.02</v>
      </c>
      <c r="I134" s="18"/>
      <c r="J134" s="18"/>
      <c r="K134" s="18"/>
      <c r="L134" s="19"/>
      <c r="M134" s="18"/>
      <c r="N134" s="20"/>
    </row>
    <row r="135" spans="1:14" ht="15">
      <c r="A135" s="33" t="s">
        <v>14</v>
      </c>
      <c r="B135" s="43" t="s">
        <v>45</v>
      </c>
      <c r="C135" s="15">
        <v>126</v>
      </c>
      <c r="D135" s="15">
        <v>100</v>
      </c>
      <c r="E135" s="16">
        <f t="shared" si="6"/>
        <v>1.26</v>
      </c>
      <c r="F135" s="17">
        <v>10</v>
      </c>
      <c r="G135" s="16">
        <f t="shared" si="7"/>
        <v>12.6</v>
      </c>
      <c r="H135" s="16">
        <f t="shared" si="8"/>
        <v>14.489999999999998</v>
      </c>
      <c r="I135" s="18"/>
      <c r="J135" s="18"/>
      <c r="K135" s="18"/>
      <c r="L135" s="19"/>
      <c r="M135" s="18"/>
      <c r="N135" s="20"/>
    </row>
    <row r="136" spans="1:14" ht="15">
      <c r="A136" s="33" t="s">
        <v>14</v>
      </c>
      <c r="B136" s="43" t="s">
        <v>46</v>
      </c>
      <c r="C136" s="15">
        <v>60</v>
      </c>
      <c r="D136" s="15">
        <v>10</v>
      </c>
      <c r="E136" s="16">
        <f t="shared" si="6"/>
        <v>6</v>
      </c>
      <c r="F136" s="17">
        <v>2</v>
      </c>
      <c r="G136" s="16">
        <f t="shared" si="7"/>
        <v>12</v>
      </c>
      <c r="H136" s="16">
        <f t="shared" si="8"/>
        <v>13.799999999999999</v>
      </c>
      <c r="I136" s="18"/>
      <c r="J136" s="18"/>
      <c r="K136" s="18"/>
      <c r="L136" s="19"/>
      <c r="M136" s="18"/>
      <c r="N136" s="20"/>
    </row>
    <row r="137" spans="1:14" ht="15">
      <c r="A137" s="33" t="s">
        <v>14</v>
      </c>
      <c r="B137" s="43" t="s">
        <v>47</v>
      </c>
      <c r="C137" s="15">
        <v>60</v>
      </c>
      <c r="D137" s="15">
        <v>10</v>
      </c>
      <c r="E137" s="16">
        <f t="shared" si="6"/>
        <v>6</v>
      </c>
      <c r="F137" s="17">
        <v>2</v>
      </c>
      <c r="G137" s="16">
        <f t="shared" si="7"/>
        <v>12</v>
      </c>
      <c r="H137" s="16">
        <f t="shared" si="8"/>
        <v>13.799999999999999</v>
      </c>
      <c r="I137" s="18"/>
      <c r="J137" s="18"/>
      <c r="K137" s="18"/>
      <c r="L137" s="19"/>
      <c r="M137" s="18"/>
      <c r="N137" s="20"/>
    </row>
    <row r="138" spans="1:14" ht="15">
      <c r="A138" s="33" t="s">
        <v>14</v>
      </c>
      <c r="B138" s="43" t="s">
        <v>50</v>
      </c>
      <c r="C138" s="15">
        <v>60</v>
      </c>
      <c r="D138" s="15">
        <v>10</v>
      </c>
      <c r="E138" s="16">
        <f t="shared" si="6"/>
        <v>6</v>
      </c>
      <c r="F138" s="17">
        <v>2</v>
      </c>
      <c r="G138" s="16">
        <f t="shared" si="7"/>
        <v>12</v>
      </c>
      <c r="H138" s="16">
        <f t="shared" si="8"/>
        <v>13.799999999999999</v>
      </c>
      <c r="I138" s="18"/>
      <c r="J138" s="18"/>
      <c r="K138" s="18"/>
      <c r="L138" s="19"/>
      <c r="M138" s="18"/>
      <c r="N138" s="20"/>
    </row>
    <row r="139" spans="1:14" ht="15">
      <c r="A139" s="33" t="s">
        <v>14</v>
      </c>
      <c r="B139" s="43" t="s">
        <v>54</v>
      </c>
      <c r="C139" s="15">
        <v>140</v>
      </c>
      <c r="D139" s="15">
        <v>5</v>
      </c>
      <c r="E139" s="16">
        <f t="shared" si="6"/>
        <v>28</v>
      </c>
      <c r="F139" s="17">
        <v>2</v>
      </c>
      <c r="G139" s="16">
        <f t="shared" si="7"/>
        <v>56</v>
      </c>
      <c r="H139" s="16">
        <f t="shared" si="8"/>
        <v>64.39999999999999</v>
      </c>
      <c r="I139" s="18"/>
      <c r="J139" s="18"/>
      <c r="K139" s="18"/>
      <c r="L139" s="19"/>
      <c r="M139" s="18"/>
      <c r="N139" s="20"/>
    </row>
    <row r="140" spans="1:14" ht="15">
      <c r="A140" s="33" t="s">
        <v>14</v>
      </c>
      <c r="B140" s="43" t="s">
        <v>55</v>
      </c>
      <c r="C140" s="15">
        <v>140</v>
      </c>
      <c r="D140" s="15">
        <v>5</v>
      </c>
      <c r="E140" s="16">
        <f t="shared" si="6"/>
        <v>28</v>
      </c>
      <c r="F140" s="17">
        <v>2</v>
      </c>
      <c r="G140" s="16">
        <f t="shared" si="7"/>
        <v>56</v>
      </c>
      <c r="H140" s="16">
        <f t="shared" si="8"/>
        <v>64.39999999999999</v>
      </c>
      <c r="I140" s="18"/>
      <c r="J140" s="18"/>
      <c r="K140" s="18"/>
      <c r="L140" s="19"/>
      <c r="M140" s="18"/>
      <c r="N140" s="20"/>
    </row>
    <row r="141" spans="1:14" ht="15">
      <c r="A141" s="33" t="s">
        <v>14</v>
      </c>
      <c r="B141" s="43" t="s">
        <v>58</v>
      </c>
      <c r="C141" s="15">
        <v>330</v>
      </c>
      <c r="D141" s="15">
        <v>10</v>
      </c>
      <c r="E141" s="16">
        <f t="shared" si="6"/>
        <v>33</v>
      </c>
      <c r="F141" s="17">
        <v>2</v>
      </c>
      <c r="G141" s="16">
        <f t="shared" si="7"/>
        <v>66</v>
      </c>
      <c r="H141" s="16">
        <f t="shared" si="8"/>
        <v>75.89999999999999</v>
      </c>
      <c r="I141" s="18"/>
      <c r="J141" s="18"/>
      <c r="K141" s="18"/>
      <c r="L141" s="19"/>
      <c r="M141" s="18"/>
      <c r="N141" s="20"/>
    </row>
    <row r="142" spans="1:14" ht="15">
      <c r="A142" s="33" t="s">
        <v>14</v>
      </c>
      <c r="B142" s="43" t="s">
        <v>60</v>
      </c>
      <c r="C142" s="15">
        <v>280</v>
      </c>
      <c r="D142" s="15">
        <v>25</v>
      </c>
      <c r="E142" s="16">
        <f t="shared" si="6"/>
        <v>11.2</v>
      </c>
      <c r="F142" s="17">
        <v>5</v>
      </c>
      <c r="G142" s="16">
        <f t="shared" si="7"/>
        <v>56</v>
      </c>
      <c r="H142" s="16">
        <f t="shared" si="8"/>
        <v>64.39999999999999</v>
      </c>
      <c r="I142" s="18"/>
      <c r="J142" s="18"/>
      <c r="K142" s="18"/>
      <c r="L142" s="19"/>
      <c r="M142" s="18"/>
      <c r="N142" s="20"/>
    </row>
    <row r="143" spans="1:14" ht="15">
      <c r="A143" s="33" t="s">
        <v>14</v>
      </c>
      <c r="B143" s="43" t="s">
        <v>20</v>
      </c>
      <c r="C143" s="15">
        <v>75</v>
      </c>
      <c r="D143" s="15">
        <v>5</v>
      </c>
      <c r="E143" s="16">
        <f t="shared" si="6"/>
        <v>15</v>
      </c>
      <c r="F143" s="17">
        <v>5</v>
      </c>
      <c r="G143" s="16">
        <f t="shared" si="7"/>
        <v>75</v>
      </c>
      <c r="H143" s="16">
        <f t="shared" si="8"/>
        <v>86.25</v>
      </c>
      <c r="I143" s="18"/>
      <c r="J143" s="18"/>
      <c r="K143" s="18"/>
      <c r="L143" s="19"/>
      <c r="M143" s="18"/>
      <c r="N143" s="20"/>
    </row>
    <row r="144" spans="1:14" ht="15">
      <c r="A144" s="33" t="s">
        <v>14</v>
      </c>
      <c r="B144" s="43" t="s">
        <v>84</v>
      </c>
      <c r="C144" s="15">
        <v>86</v>
      </c>
      <c r="D144" s="15">
        <v>100</v>
      </c>
      <c r="E144" s="16">
        <f t="shared" si="6"/>
        <v>0.86</v>
      </c>
      <c r="F144" s="17">
        <v>100</v>
      </c>
      <c r="G144" s="16">
        <f t="shared" si="7"/>
        <v>86</v>
      </c>
      <c r="H144" s="16">
        <f t="shared" si="8"/>
        <v>98.89999999999999</v>
      </c>
      <c r="I144" s="18"/>
      <c r="J144" s="18"/>
      <c r="K144" s="18"/>
      <c r="L144" s="19"/>
      <c r="M144" s="18"/>
      <c r="N144" s="20"/>
    </row>
    <row r="145" spans="1:14" ht="15">
      <c r="A145" s="39" t="s">
        <v>14</v>
      </c>
      <c r="B145" s="43" t="s">
        <v>66</v>
      </c>
      <c r="C145" s="15">
        <v>280</v>
      </c>
      <c r="D145" s="15">
        <v>25</v>
      </c>
      <c r="E145" s="16">
        <f t="shared" si="6"/>
        <v>11.2</v>
      </c>
      <c r="F145" s="17">
        <v>5</v>
      </c>
      <c r="G145" s="16">
        <f t="shared" si="7"/>
        <v>56</v>
      </c>
      <c r="H145" s="16">
        <f t="shared" si="8"/>
        <v>64.39999999999999</v>
      </c>
      <c r="I145" s="18"/>
      <c r="J145" s="18"/>
      <c r="K145" s="18"/>
      <c r="L145" s="19"/>
      <c r="M145" s="18"/>
      <c r="N145" s="20"/>
    </row>
    <row r="146" spans="1:14" ht="15.75" thickBot="1">
      <c r="A146" s="65" t="s">
        <v>14</v>
      </c>
      <c r="B146" s="54" t="s">
        <v>30</v>
      </c>
      <c r="C146" s="37">
        <v>120</v>
      </c>
      <c r="D146" s="37">
        <v>25</v>
      </c>
      <c r="E146" s="38">
        <f t="shared" si="6"/>
        <v>4.8</v>
      </c>
      <c r="F146" s="26">
        <v>12.5</v>
      </c>
      <c r="G146" s="38">
        <f t="shared" si="7"/>
        <v>60</v>
      </c>
      <c r="H146" s="38">
        <f t="shared" si="8"/>
        <v>69</v>
      </c>
      <c r="I146" s="24">
        <f>SUM(H113:H146)</f>
        <v>1791.2400000000002</v>
      </c>
      <c r="J146" s="24"/>
      <c r="K146" s="24"/>
      <c r="L146" s="21"/>
      <c r="M146" s="24"/>
      <c r="N146" s="25"/>
    </row>
    <row r="147" spans="7:8" ht="15">
      <c r="G147" s="5">
        <f>SUM(G2:G146)</f>
        <v>7892.000000000002</v>
      </c>
      <c r="H147" s="5">
        <f>SUM(H2:H146)</f>
        <v>8955.399999999998</v>
      </c>
    </row>
    <row r="150" ht="15">
      <c r="G150" s="23"/>
    </row>
    <row r="152" spans="6:7" ht="15">
      <c r="F152" s="6" t="s">
        <v>18</v>
      </c>
      <c r="G152" s="23" t="e">
        <f>500/G149</f>
        <v>#DIV/0!</v>
      </c>
    </row>
  </sheetData>
  <sheetProtection/>
  <autoFilter ref="B1:B1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2016-03-18T09:04:18Z</cp:lastPrinted>
  <dcterms:created xsi:type="dcterms:W3CDTF">2013-05-05T15:17:57Z</dcterms:created>
  <dcterms:modified xsi:type="dcterms:W3CDTF">2018-10-15T10:54:37Z</dcterms:modified>
  <cp:category/>
  <cp:version/>
  <cp:contentType/>
  <cp:contentStatus/>
</cp:coreProperties>
</file>