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95" windowWidth="15195" windowHeight="4410" activeTab="1"/>
  </bookViews>
  <sheets>
    <sheet name="1" sheetId="1" r:id="rId1"/>
    <sheet name="сверка" sheetId="2" r:id="rId2"/>
    <sheet name="Лист1" sheetId="3" r:id="rId3"/>
  </sheets>
  <definedNames>
    <definedName name="_xlnm._FilterDatabase" localSheetId="0" hidden="1">'1'!$A$1:$B$149</definedName>
    <definedName name="_xlnm._FilterDatabase" localSheetId="2" hidden="1">'Лист1'!$B$1:$B$152</definedName>
    <definedName name="_xlnm._FilterDatabase" localSheetId="1" hidden="1">'сверка'!$A$1:$B$890</definedName>
  </definedNames>
  <calcPr fullCalcOnLoad="1"/>
</workbook>
</file>

<file path=xl/sharedStrings.xml><?xml version="1.0" encoding="utf-8"?>
<sst xmlns="http://schemas.openxmlformats.org/spreadsheetml/2006/main" count="958" uniqueCount="103">
  <si>
    <t>Наименование</t>
  </si>
  <si>
    <t>Цена уп</t>
  </si>
  <si>
    <t>Кол-во в уп</t>
  </si>
  <si>
    <t>цена за шт</t>
  </si>
  <si>
    <t>кол-во</t>
  </si>
  <si>
    <t xml:space="preserve">сумма </t>
  </si>
  <si>
    <t>с орг</t>
  </si>
  <si>
    <t>сдано</t>
  </si>
  <si>
    <t>долг (+УЗ,-Я)</t>
  </si>
  <si>
    <t>пристрой</t>
  </si>
  <si>
    <t>итог с орг</t>
  </si>
  <si>
    <t>трансп</t>
  </si>
  <si>
    <t>с трансп</t>
  </si>
  <si>
    <t>ник</t>
  </si>
  <si>
    <t>я</t>
  </si>
  <si>
    <t>Ната 1202</t>
  </si>
  <si>
    <t>Juliz</t>
  </si>
  <si>
    <t>до ТК</t>
  </si>
  <si>
    <t>до тк</t>
  </si>
  <si>
    <t>Мята Перечная</t>
  </si>
  <si>
    <t>Флоризель металл 17 мм, упак. 5шт M60/56</t>
  </si>
  <si>
    <t>КариГлазка</t>
  </si>
  <si>
    <t>Репсовая лента с рисунком 25мм * 25 ярдов(+-1м) F240/70 бел узор</t>
  </si>
  <si>
    <t>Ирунчик2010</t>
  </si>
  <si>
    <t>Стразы цепочкой (разм.SS8) 50 метров(+-1м) N40/75 жемч</t>
  </si>
  <si>
    <t>Основы-рамки пластик, цв.жемчужный(18*25мм),упак. 50шт(+-5) A40/350 </t>
  </si>
  <si>
    <t>Основы-рамки пластик, цв.белый, стр. ок-ка(внутр.25мм), N40/84</t>
  </si>
  <si>
    <t>Основы-рамки пластик, цв.белый, стр. ок-ка(внутр.25мм), N40/85</t>
  </si>
  <si>
    <t>Основы-рамки пластик, цв.белый, стр. ок-ка(внутр.25мм), N40/86</t>
  </si>
  <si>
    <t>Основы-рамки пластик, цв.белый, стр. ок-ка(внутр.25мм), N40/87</t>
  </si>
  <si>
    <t>Основы-рамки пластик, цв.белый, стр. ок-ка(внутр.25мм), N40/88</t>
  </si>
  <si>
    <t>Репсовая лента с рисунком 25мм * 25 ярдов (+-1м) E40/240 сосо </t>
  </si>
  <si>
    <t>Репсовая лента с рисунком 25мм * 25 ярдов (+-1м) F240/10 сетка бел</t>
  </si>
  <si>
    <t>Репсовая лента с рисунком 25мм * 25 ярдов (+-1м) D320/10 бабочки бел</t>
  </si>
  <si>
    <t>Репсовая лента с рисунком 25мм * 25 ярдов (+-1м) D30/50 130р бабочки син</t>
  </si>
  <si>
    <t>Репсовая с рис. горох 25мм * 25 ярдов(+-1м) B300/40 син мелк горох </t>
  </si>
  <si>
    <t>Репсовая с рис. горох 25мм * 25 ярдов(+-1м) B320/80 син ср горох </t>
  </si>
  <si>
    <t>Репсовая с рис. горох 25мм * 25 ярдов(+-1м) син кр горох</t>
  </si>
  <si>
    <t>Репсовая с рис. горох 40мм * 25 ярдов(+-1м) B330/70 син мелк горох </t>
  </si>
  <si>
    <t>Репсовая с рис. горох 40мм * 25 ярдов(+-1м) B330/30 син ср горох </t>
  </si>
  <si>
    <t>Репсовая с рис. горох 40мм * 25 ярдов(+-1м) B320/30 син кр горох </t>
  </si>
  <si>
    <t>Репсовая с рис. горох 25мм * 25 ярдов(+-1м) L60/40 бел ср</t>
  </si>
  <si>
    <t>Репсовая с рис. горох 40мм * 25 ярдов(+-1м) D400/30 бел ср горох</t>
  </si>
  <si>
    <t>Репсовая с рис. горох 40мм * 25 ярдов(+-1м) B310/30 бел мелк горох</t>
  </si>
  <si>
    <t>Репсовая лента с рисунком 25мм * 25 ярдов (+-1м) D200/30 синяя круж </t>
  </si>
  <si>
    <t>Репсовая лента с рисунком 25мм * 25 ярдов (+-1м) F440/40 черн круж</t>
  </si>
  <si>
    <t>Репсовая лента с рисунком 10мм * 25 ярдов (+-1м) D220/20 зиг-заг красн </t>
  </si>
  <si>
    <t>Репсовая лента с рисунком 10мм * 25 ярдов (+-1м) D170/20 зиг-заг син </t>
  </si>
  <si>
    <t>Репсовая лента с рисунком 10мм * 25 ярдов (+-1м) D120/20 серд красн </t>
  </si>
  <si>
    <t>Репсовая лента с рисунком 10мм * 25 ярдов (+-1м) D120/100 серд бел </t>
  </si>
  <si>
    <t>Репсовая лента с рисунком 10мм * 25 ярдов (+-1м) D100/60 серд син </t>
  </si>
  <si>
    <t>Кабошоны акрил. цветок , 12мм, в упак. 100шт(+-5) M25/57 </t>
  </si>
  <si>
    <t>Зажим для волос металл 55мм, упак 97-103шт N100/23 </t>
  </si>
  <si>
    <t>Кабошон стеклянный с рисунком 25мм , упак. 10шт M85/46 георгин </t>
  </si>
  <si>
    <t>Кабошон стеклянный с рисунком 25мм , упак. 10шт M50/52 Минни </t>
  </si>
  <si>
    <t>Кабошон стеклянный с рисунком 25мм , упак. 10шт M110/16 розы </t>
  </si>
  <si>
    <t>Кабошон стеклянный с рисунком 25мм , упак. 10шт M45/54 ангелок </t>
  </si>
  <si>
    <t>Кабошон стеклянный с рисунком 25мм , упак. 10шт M85/44 гжель </t>
  </si>
  <si>
    <t xml:space="preserve">Декор " божья коровка" дер.,14мм*19мм упак. 50шт(+-5) B260/120 </t>
  </si>
  <si>
    <t>Декор " божья коровка" дер.,14мм*19мм упак. 50шт(+-5) B260/121</t>
  </si>
  <si>
    <t>Декор " божья коровка" дер.,14мм*19мм упак. 50шт(+-5) B260/122</t>
  </si>
  <si>
    <t>Флоризель металл 19 мм, упак. 5шт M60/16 </t>
  </si>
  <si>
    <t>Флоризель металл 19 мм, упак. 5шт M129/64</t>
  </si>
  <si>
    <t>Флоризель металл 21*17 мм, упак. 5шт M110/24</t>
  </si>
  <si>
    <t>Флоризель металл 21*17 мм, упак. 5шт M150/24</t>
  </si>
  <si>
    <t>Флоризель металл 21*17 мм, упак. 5шт M70/45</t>
  </si>
  <si>
    <t>Кабошоны флоризель металл, цв.серебро 18мм, упак.5шт M100/22</t>
  </si>
  <si>
    <t>Стразы цепочкой (разм.SS10) 10ярдов(+-1м) N50/74 роз </t>
  </si>
  <si>
    <t>kasteban </t>
  </si>
  <si>
    <t>Репсовая лента с рис.(мультики, 3D) 25мм * 25 ярдов(+-1м) D40/70 зайки Ми </t>
  </si>
  <si>
    <t>Lileya </t>
  </si>
  <si>
    <t>Бусы дерево микс, упак 100 гр( 250-260 шт) M128/37</t>
  </si>
  <si>
    <t>Парча 10мм * 25 ярдов D200/120</t>
  </si>
  <si>
    <t>Репсовая лента с рисунком (мультики, 3D) 25мм * 6 ярдов M150/23 маша</t>
  </si>
  <si>
    <t>Репсовая лента двусторонняя с рисунком (мультики, 3D) 25мм * 4 метра M160/54 апельс</t>
  </si>
  <si>
    <t>Репсовая лента двусторонняя с рисунком (мультики, 3D) 25мм * 3 метра M50/54 серд</t>
  </si>
  <si>
    <t>Репсовая лента с рисунком (мультики, 3D) 25мм * 3 метра M105/32 леди баг</t>
  </si>
  <si>
    <t>Репсовая лента с рис.(мультики, 3D) 25мм * 25 ярдов(+-1м) D370/70 пони 2</t>
  </si>
  <si>
    <t>Шар из пенопласта 35мм,(упак. 50шт) </t>
  </si>
  <si>
    <t>Пакеты с замком Zip Lock 70*100 мм, упак. 100шт(+-5) </t>
  </si>
  <si>
    <t>Пакеты с замком Zip Lock "Премиум" 80*120 мм, упак. 100шт(+-5) </t>
  </si>
  <si>
    <t>tailarichardy</t>
  </si>
  <si>
    <t>Пакеты с замком Zip Lock 100*150 мм, упак. 100шт(+-5)</t>
  </si>
  <si>
    <t>Полотно для декора (пластик) 11 см(12 точек) * 1 м E190/180</t>
  </si>
  <si>
    <t>Полотно для декора (пластик) 10 см(12 точек) * 1м E210/100</t>
  </si>
  <si>
    <t>Кабошон стеклянный с рисунком 25мм , упак. 10шт M120/56 щенки</t>
  </si>
  <si>
    <t>Л.Е.Н.А.</t>
  </si>
  <si>
    <t>Декор "пчелка" дерево,12мм*15мм, упак. 50шт(+-5) N40/24</t>
  </si>
  <si>
    <t>seahel</t>
  </si>
  <si>
    <t>Блестки d-0.3мм,20мл., упак 12шт D230/40</t>
  </si>
  <si>
    <t xml:space="preserve">Блестки d-0.3мм,20мл., упак 12шт B220/40 </t>
  </si>
  <si>
    <t>Тычинки 2мм матовые ,в одной связке 4400 шт(нитей), упак 1шт бел</t>
  </si>
  <si>
    <t>Тычинки 2мм матовые ,в одной связке 4400 шт(нитей), упак 1шт черн</t>
  </si>
  <si>
    <t>Николаус</t>
  </si>
  <si>
    <t>Репсовая лента с рисунком (мультики, 3D) 25мм * 4 метра M180/59 леди баг</t>
  </si>
  <si>
    <t>Резинки(бесшовные) для волос 30мм цв. белый, упак.100шт(+-5)</t>
  </si>
  <si>
    <t>Репсовая лента двусторонняя с рисунком (мультики, 3D) 25мм * 6 ярдов M10/33 серд</t>
  </si>
  <si>
    <t>Кабошон стеклянный с рисунком 25мм , упак. 10шт M140/22 Барби</t>
  </si>
  <si>
    <t>Репс.лента двустор. с рис.(мультики, 3D) 25мм * 3 метра M80/24 т-син с баб</t>
  </si>
  <si>
    <t>Репсовая лента с рисунком (мультики, 3D) 25мм * 6 ярдов M140/57 ХС</t>
  </si>
  <si>
    <t>Репс. лента с рис. (мультики, 3D) 25мм * 25 ярдов(+-1м) D50/40 ск патр </t>
  </si>
  <si>
    <t>Репс.лента с рис.(мультики, 3D) 25мм * 25 ярдов(+-1м) D70/30 нюша</t>
  </si>
  <si>
    <t>Zausyushka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</si>
</sst>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"/>
    <numFmt numFmtId="170" formatCode="0.00000"/>
    <numFmt numFmtId="171" formatCode="#,##0.0000"/>
    <numFmt numFmtId="172" formatCode="0.000"/>
    <numFmt numFmtId="173" formatCode="#,##0.000&quot;р.&quot;"/>
    <numFmt numFmtId="174" formatCode="_-* #,##0.000&quot;р.&quot;_-;\-* #,##0.000&quot;р.&quot;_-;_-* &quot;-&quot;???&quot;р.&quot;_-;_-@_-"/>
    <numFmt numFmtId="175" formatCode="#,##0.000_ ;\-#,##0.000\ 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b/>
      <sz val="11"/>
      <color indexed="10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9"/>
      <color indexed="8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9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9" fontId="5" fillId="0" borderId="1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169" fontId="5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9" fontId="5" fillId="0" borderId="14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172" fontId="2" fillId="0" borderId="0" xfId="0" applyNumberFormat="1" applyFont="1" applyFill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17" xfId="0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169" fontId="5" fillId="0" borderId="17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Alignment="1">
      <alignment/>
    </xf>
    <xf numFmtId="0" fontId="26" fillId="0" borderId="0" xfId="0" applyFont="1" applyAlignment="1">
      <alignment/>
    </xf>
    <xf numFmtId="0" fontId="8" fillId="0" borderId="21" xfId="0" applyFont="1" applyFill="1" applyBorder="1" applyAlignment="1">
      <alignment/>
    </xf>
    <xf numFmtId="0" fontId="8" fillId="0" borderId="12" xfId="0" applyFont="1" applyBorder="1" applyAlignment="1">
      <alignment/>
    </xf>
    <xf numFmtId="0" fontId="6" fillId="0" borderId="22" xfId="0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169" fontId="5" fillId="0" borderId="22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8" fillId="0" borderId="19" xfId="0" applyFont="1" applyBorder="1" applyAlignment="1">
      <alignment/>
    </xf>
    <xf numFmtId="0" fontId="26" fillId="0" borderId="19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24" xfId="0" applyFill="1" applyBorder="1" applyAlignment="1">
      <alignment/>
    </xf>
    <xf numFmtId="0" fontId="8" fillId="0" borderId="14" xfId="0" applyFont="1" applyBorder="1" applyAlignment="1">
      <alignment/>
    </xf>
    <xf numFmtId="0" fontId="0" fillId="0" borderId="25" xfId="0" applyFill="1" applyBorder="1" applyAlignment="1">
      <alignment/>
    </xf>
    <xf numFmtId="0" fontId="0" fillId="0" borderId="19" xfId="0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6" fillId="0" borderId="27" xfId="0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169" fontId="5" fillId="0" borderId="27" xfId="0" applyNumberFormat="1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6" xfId="0" applyBorder="1" applyAlignment="1">
      <alignment/>
    </xf>
    <xf numFmtId="0" fontId="8" fillId="0" borderId="22" xfId="0" applyFont="1" applyBorder="1" applyAlignment="1">
      <alignment/>
    </xf>
    <xf numFmtId="49" fontId="0" fillId="0" borderId="27" xfId="0" applyNumberForma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0" xfId="0" applyBorder="1" applyAlignment="1">
      <alignment/>
    </xf>
    <xf numFmtId="0" fontId="8" fillId="0" borderId="20" xfId="0" applyFont="1" applyBorder="1" applyAlignment="1">
      <alignment/>
    </xf>
    <xf numFmtId="49" fontId="0" fillId="0" borderId="17" xfId="0" applyNumberForma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30" xfId="0" applyFont="1" applyBorder="1" applyAlignment="1">
      <alignment/>
    </xf>
    <xf numFmtId="0" fontId="6" fillId="0" borderId="30" xfId="0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2" fontId="1" fillId="0" borderId="30" xfId="0" applyNumberFormat="1" applyFont="1" applyFill="1" applyBorder="1" applyAlignment="1">
      <alignment horizontal="center"/>
    </xf>
    <xf numFmtId="169" fontId="5" fillId="0" borderId="30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6" fillId="0" borderId="33" xfId="0" applyFont="1" applyFill="1" applyBorder="1" applyAlignment="1">
      <alignment horizontal="center"/>
    </xf>
    <xf numFmtId="2" fontId="6" fillId="0" borderId="33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169" fontId="5" fillId="0" borderId="33" xfId="0" applyNumberFormat="1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4" xfId="0" applyBorder="1" applyAlignment="1">
      <alignment/>
    </xf>
    <xf numFmtId="0" fontId="8" fillId="0" borderId="25" xfId="0" applyFont="1" applyBorder="1" applyAlignment="1">
      <alignment/>
    </xf>
    <xf numFmtId="0" fontId="8" fillId="0" borderId="12" xfId="0" applyFont="1" applyFill="1" applyBorder="1" applyAlignment="1">
      <alignment/>
    </xf>
    <xf numFmtId="0" fontId="0" fillId="3" borderId="26" xfId="0" applyFill="1" applyBorder="1" applyAlignment="1">
      <alignment/>
    </xf>
    <xf numFmtId="0" fontId="8" fillId="3" borderId="27" xfId="0" applyFont="1" applyFill="1" applyBorder="1" applyAlignment="1">
      <alignment/>
    </xf>
    <xf numFmtId="0" fontId="6" fillId="3" borderId="27" xfId="0" applyFont="1" applyFill="1" applyBorder="1" applyAlignment="1">
      <alignment horizontal="center"/>
    </xf>
    <xf numFmtId="2" fontId="6" fillId="3" borderId="27" xfId="0" applyNumberFormat="1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2" fontId="1" fillId="3" borderId="27" xfId="0" applyNumberFormat="1" applyFont="1" applyFill="1" applyBorder="1" applyAlignment="1">
      <alignment horizontal="center"/>
    </xf>
    <xf numFmtId="169" fontId="5" fillId="3" borderId="27" xfId="0" applyNumberFormat="1" applyFon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19" xfId="0" applyFill="1" applyBorder="1" applyAlignment="1">
      <alignment/>
    </xf>
    <xf numFmtId="0" fontId="8" fillId="3" borderId="12" xfId="0" applyFont="1" applyFill="1" applyBorder="1" applyAlignment="1">
      <alignment/>
    </xf>
    <xf numFmtId="0" fontId="6" fillId="3" borderId="12" xfId="0" applyFont="1" applyFill="1" applyBorder="1" applyAlignment="1">
      <alignment horizontal="center"/>
    </xf>
    <xf numFmtId="2" fontId="6" fillId="3" borderId="12" xfId="0" applyNumberFormat="1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169" fontId="5" fillId="3" borderId="12" xfId="0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8" fillId="3" borderId="19" xfId="0" applyFont="1" applyFill="1" applyBorder="1" applyAlignment="1">
      <alignment/>
    </xf>
    <xf numFmtId="0" fontId="0" fillId="3" borderId="12" xfId="0" applyFill="1" applyBorder="1" applyAlignment="1">
      <alignment/>
    </xf>
    <xf numFmtId="0" fontId="8" fillId="3" borderId="22" xfId="0" applyFont="1" applyFill="1" applyBorder="1" applyAlignment="1">
      <alignment/>
    </xf>
    <xf numFmtId="0" fontId="6" fillId="3" borderId="22" xfId="0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2" fontId="1" fillId="3" borderId="22" xfId="0" applyNumberFormat="1" applyFont="1" applyFill="1" applyBorder="1" applyAlignment="1">
      <alignment horizontal="center"/>
    </xf>
    <xf numFmtId="0" fontId="0" fillId="3" borderId="25" xfId="0" applyFill="1" applyBorder="1" applyAlignment="1">
      <alignment/>
    </xf>
    <xf numFmtId="169" fontId="5" fillId="3" borderId="22" xfId="0" applyNumberFormat="1" applyFon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8" fillId="3" borderId="0" xfId="0" applyFont="1" applyFill="1" applyAlignment="1">
      <alignment/>
    </xf>
    <xf numFmtId="169" fontId="1" fillId="3" borderId="27" xfId="0" applyNumberFormat="1" applyFont="1" applyFill="1" applyBorder="1" applyAlignment="1">
      <alignment horizontal="center"/>
    </xf>
    <xf numFmtId="0" fontId="8" fillId="4" borderId="24" xfId="0" applyFont="1" applyFill="1" applyBorder="1" applyAlignment="1">
      <alignment/>
    </xf>
    <xf numFmtId="49" fontId="0" fillId="4" borderId="17" xfId="0" applyNumberFormat="1" applyFill="1" applyBorder="1" applyAlignment="1">
      <alignment/>
    </xf>
    <xf numFmtId="0" fontId="6" fillId="4" borderId="17" xfId="0" applyFont="1" applyFill="1" applyBorder="1" applyAlignment="1">
      <alignment horizontal="center"/>
    </xf>
    <xf numFmtId="2" fontId="6" fillId="4" borderId="17" xfId="0" applyNumberFormat="1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2" fontId="1" fillId="4" borderId="17" xfId="0" applyNumberFormat="1" applyFont="1" applyFill="1" applyBorder="1" applyAlignment="1">
      <alignment horizontal="center"/>
    </xf>
    <xf numFmtId="169" fontId="5" fillId="4" borderId="17" xfId="0" applyNumberFormat="1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8" fillId="4" borderId="19" xfId="0" applyFont="1" applyFill="1" applyBorder="1" applyAlignment="1">
      <alignment/>
    </xf>
    <xf numFmtId="0" fontId="8" fillId="4" borderId="12" xfId="0" applyFont="1" applyFill="1" applyBorder="1" applyAlignment="1">
      <alignment/>
    </xf>
    <xf numFmtId="0" fontId="6" fillId="4" borderId="12" xfId="0" applyFont="1" applyFill="1" applyBorder="1" applyAlignment="1">
      <alignment horizontal="center"/>
    </xf>
    <xf numFmtId="2" fontId="6" fillId="4" borderId="12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69" fontId="5" fillId="4" borderId="12" xfId="0" applyNumberFormat="1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8" fillId="4" borderId="20" xfId="0" applyFont="1" applyFill="1" applyBorder="1" applyAlignment="1">
      <alignment/>
    </xf>
    <xf numFmtId="0" fontId="8" fillId="4" borderId="14" xfId="0" applyFont="1" applyFill="1" applyBorder="1" applyAlignment="1">
      <alignment/>
    </xf>
    <xf numFmtId="0" fontId="6" fillId="4" borderId="14" xfId="0" applyFont="1" applyFill="1" applyBorder="1" applyAlignment="1">
      <alignment horizontal="center"/>
    </xf>
    <xf numFmtId="2" fontId="6" fillId="4" borderId="14" xfId="0" applyNumberFormat="1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2" fontId="1" fillId="4" borderId="14" xfId="0" applyNumberFormat="1" applyFont="1" applyFill="1" applyBorder="1" applyAlignment="1">
      <alignment horizontal="center"/>
    </xf>
    <xf numFmtId="169" fontId="5" fillId="4" borderId="14" xfId="0" applyNumberFormat="1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8" fillId="4" borderId="29" xfId="0" applyFont="1" applyFill="1" applyBorder="1" applyAlignment="1">
      <alignment/>
    </xf>
    <xf numFmtId="0" fontId="8" fillId="4" borderId="30" xfId="0" applyFont="1" applyFill="1" applyBorder="1" applyAlignment="1">
      <alignment/>
    </xf>
    <xf numFmtId="0" fontId="6" fillId="4" borderId="30" xfId="0" applyFont="1" applyFill="1" applyBorder="1" applyAlignment="1">
      <alignment horizontal="center"/>
    </xf>
    <xf numFmtId="2" fontId="6" fillId="4" borderId="30" xfId="0" applyNumberFormat="1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2" fontId="1" fillId="4" borderId="30" xfId="0" applyNumberFormat="1" applyFont="1" applyFill="1" applyBorder="1" applyAlignment="1">
      <alignment horizontal="center"/>
    </xf>
    <xf numFmtId="169" fontId="5" fillId="4" borderId="30" xfId="0" applyNumberFormat="1" applyFont="1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8" fillId="4" borderId="26" xfId="0" applyFont="1" applyFill="1" applyBorder="1" applyAlignment="1">
      <alignment/>
    </xf>
    <xf numFmtId="49" fontId="0" fillId="4" borderId="27" xfId="0" applyNumberFormat="1" applyFill="1" applyBorder="1" applyAlignment="1">
      <alignment/>
    </xf>
    <xf numFmtId="0" fontId="6" fillId="4" borderId="27" xfId="0" applyFont="1" applyFill="1" applyBorder="1" applyAlignment="1">
      <alignment horizontal="center"/>
    </xf>
    <xf numFmtId="2" fontId="6" fillId="4" borderId="27" xfId="0" applyNumberFormat="1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2" fontId="1" fillId="4" borderId="27" xfId="0" applyNumberFormat="1" applyFont="1" applyFill="1" applyBorder="1" applyAlignment="1">
      <alignment horizontal="center"/>
    </xf>
    <xf numFmtId="169" fontId="5" fillId="4" borderId="27" xfId="0" applyNumberFormat="1" applyFont="1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5" xfId="0" applyFill="1" applyBorder="1" applyAlignment="1">
      <alignment/>
    </xf>
    <xf numFmtId="0" fontId="8" fillId="4" borderId="22" xfId="0" applyFont="1" applyFill="1" applyBorder="1" applyAlignment="1">
      <alignment/>
    </xf>
    <xf numFmtId="0" fontId="6" fillId="4" borderId="22" xfId="0" applyFont="1" applyFill="1" applyBorder="1" applyAlignment="1">
      <alignment horizontal="center"/>
    </xf>
    <xf numFmtId="2" fontId="6" fillId="4" borderId="22" xfId="0" applyNumberFormat="1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2" fontId="1" fillId="4" borderId="22" xfId="0" applyNumberFormat="1" applyFont="1" applyFill="1" applyBorder="1" applyAlignment="1">
      <alignment horizontal="center"/>
    </xf>
    <xf numFmtId="169" fontId="5" fillId="4" borderId="22" xfId="0" applyNumberFormat="1" applyFon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6" xfId="0" applyFill="1" applyBorder="1" applyAlignment="1">
      <alignment/>
    </xf>
    <xf numFmtId="0" fontId="8" fillId="4" borderId="27" xfId="0" applyFon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12" xfId="0" applyFill="1" applyBorder="1" applyAlignment="1">
      <alignment/>
    </xf>
    <xf numFmtId="0" fontId="8" fillId="4" borderId="32" xfId="0" applyFont="1" applyFill="1" applyBorder="1" applyAlignment="1">
      <alignment/>
    </xf>
    <xf numFmtId="0" fontId="8" fillId="4" borderId="33" xfId="0" applyFont="1" applyFill="1" applyBorder="1" applyAlignment="1">
      <alignment/>
    </xf>
    <xf numFmtId="0" fontId="6" fillId="4" borderId="33" xfId="0" applyFont="1" applyFill="1" applyBorder="1" applyAlignment="1">
      <alignment horizontal="center"/>
    </xf>
    <xf numFmtId="2" fontId="6" fillId="4" borderId="33" xfId="0" applyNumberFormat="1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2" fontId="1" fillId="4" borderId="33" xfId="0" applyNumberFormat="1" applyFont="1" applyFill="1" applyBorder="1" applyAlignment="1">
      <alignment horizontal="center"/>
    </xf>
    <xf numFmtId="169" fontId="5" fillId="4" borderId="33" xfId="0" applyNumberFormat="1" applyFont="1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24" xfId="0" applyFill="1" applyBorder="1" applyAlignment="1">
      <alignment/>
    </xf>
    <xf numFmtId="0" fontId="8" fillId="4" borderId="12" xfId="0" applyFont="1" applyFill="1" applyBorder="1" applyAlignment="1">
      <alignment/>
    </xf>
    <xf numFmtId="0" fontId="8" fillId="4" borderId="0" xfId="0" applyFont="1" applyFill="1" applyAlignment="1">
      <alignment/>
    </xf>
    <xf numFmtId="169" fontId="1" fillId="0" borderId="10" xfId="0" applyNumberFormat="1" applyFont="1" applyFill="1" applyBorder="1" applyAlignment="1">
      <alignment horizontal="center"/>
    </xf>
    <xf numFmtId="169" fontId="1" fillId="4" borderId="17" xfId="0" applyNumberFormat="1" applyFont="1" applyFill="1" applyBorder="1" applyAlignment="1">
      <alignment horizontal="center"/>
    </xf>
    <xf numFmtId="169" fontId="1" fillId="4" borderId="12" xfId="0" applyNumberFormat="1" applyFont="1" applyFill="1" applyBorder="1" applyAlignment="1">
      <alignment horizontal="center"/>
    </xf>
    <xf numFmtId="169" fontId="1" fillId="4" borderId="22" xfId="0" applyNumberFormat="1" applyFont="1" applyFill="1" applyBorder="1" applyAlignment="1">
      <alignment horizontal="center"/>
    </xf>
    <xf numFmtId="169" fontId="1" fillId="0" borderId="17" xfId="0" applyNumberFormat="1" applyFont="1" applyFill="1" applyBorder="1" applyAlignment="1">
      <alignment horizontal="center"/>
    </xf>
    <xf numFmtId="169" fontId="1" fillId="0" borderId="12" xfId="0" applyNumberFormat="1" applyFont="1" applyFill="1" applyBorder="1" applyAlignment="1">
      <alignment horizontal="center"/>
    </xf>
    <xf numFmtId="169" fontId="1" fillId="0" borderId="14" xfId="0" applyNumberFormat="1" applyFont="1" applyFill="1" applyBorder="1" applyAlignment="1">
      <alignment horizontal="center"/>
    </xf>
    <xf numFmtId="169" fontId="1" fillId="4" borderId="33" xfId="0" applyNumberFormat="1" applyFont="1" applyFill="1" applyBorder="1" applyAlignment="1">
      <alignment horizontal="center"/>
    </xf>
    <xf numFmtId="169" fontId="1" fillId="4" borderId="27" xfId="0" applyNumberFormat="1" applyFont="1" applyFill="1" applyBorder="1" applyAlignment="1">
      <alignment horizontal="center"/>
    </xf>
    <xf numFmtId="169" fontId="1" fillId="4" borderId="30" xfId="0" applyNumberFormat="1" applyFont="1" applyFill="1" applyBorder="1" applyAlignment="1">
      <alignment horizontal="center"/>
    </xf>
    <xf numFmtId="169" fontId="1" fillId="4" borderId="14" xfId="0" applyNumberFormat="1" applyFont="1" applyFill="1" applyBorder="1" applyAlignment="1">
      <alignment horizontal="center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1" fillId="3" borderId="33" xfId="0" applyNumberFormat="1" applyFont="1" applyFill="1" applyBorder="1" applyAlignment="1">
      <alignment horizontal="center"/>
    </xf>
    <xf numFmtId="0" fontId="8" fillId="22" borderId="26" xfId="0" applyFont="1" applyFill="1" applyBorder="1" applyAlignment="1">
      <alignment/>
    </xf>
    <xf numFmtId="0" fontId="8" fillId="22" borderId="27" xfId="0" applyFont="1" applyFill="1" applyBorder="1" applyAlignment="1">
      <alignment/>
    </xf>
    <xf numFmtId="0" fontId="6" fillId="22" borderId="27" xfId="0" applyFont="1" applyFill="1" applyBorder="1" applyAlignment="1">
      <alignment horizontal="center"/>
    </xf>
    <xf numFmtId="2" fontId="6" fillId="22" borderId="27" xfId="0" applyNumberFormat="1" applyFont="1" applyFill="1" applyBorder="1" applyAlignment="1">
      <alignment horizontal="center"/>
    </xf>
    <xf numFmtId="0" fontId="7" fillId="22" borderId="27" xfId="0" applyFont="1" applyFill="1" applyBorder="1" applyAlignment="1">
      <alignment horizontal="center"/>
    </xf>
    <xf numFmtId="169" fontId="1" fillId="22" borderId="27" xfId="0" applyNumberFormat="1" applyFont="1" applyFill="1" applyBorder="1" applyAlignment="1">
      <alignment horizontal="center"/>
    </xf>
    <xf numFmtId="2" fontId="1" fillId="22" borderId="27" xfId="0" applyNumberFormat="1" applyFont="1" applyFill="1" applyBorder="1" applyAlignment="1">
      <alignment horizontal="center"/>
    </xf>
    <xf numFmtId="169" fontId="5" fillId="22" borderId="27" xfId="0" applyNumberFormat="1" applyFont="1" applyFill="1" applyBorder="1" applyAlignment="1">
      <alignment horizontal="center"/>
    </xf>
    <xf numFmtId="0" fontId="0" fillId="22" borderId="28" xfId="0" applyFill="1" applyBorder="1" applyAlignment="1">
      <alignment horizontal="center"/>
    </xf>
    <xf numFmtId="0" fontId="8" fillId="22" borderId="19" xfId="0" applyFont="1" applyFill="1" applyBorder="1" applyAlignment="1">
      <alignment/>
    </xf>
    <xf numFmtId="0" fontId="8" fillId="22" borderId="12" xfId="0" applyFont="1" applyFill="1" applyBorder="1" applyAlignment="1">
      <alignment/>
    </xf>
    <xf numFmtId="0" fontId="6" fillId="22" borderId="12" xfId="0" applyFont="1" applyFill="1" applyBorder="1" applyAlignment="1">
      <alignment horizontal="center"/>
    </xf>
    <xf numFmtId="2" fontId="6" fillId="22" borderId="12" xfId="0" applyNumberFormat="1" applyFont="1" applyFill="1" applyBorder="1" applyAlignment="1">
      <alignment horizontal="center"/>
    </xf>
    <xf numFmtId="0" fontId="7" fillId="22" borderId="12" xfId="0" applyFont="1" applyFill="1" applyBorder="1" applyAlignment="1">
      <alignment horizontal="center"/>
    </xf>
    <xf numFmtId="169" fontId="1" fillId="22" borderId="12" xfId="0" applyNumberFormat="1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169" fontId="5" fillId="22" borderId="12" xfId="0" applyNumberFormat="1" applyFont="1" applyFill="1" applyBorder="1" applyAlignment="1">
      <alignment horizontal="center"/>
    </xf>
    <xf numFmtId="0" fontId="0" fillId="22" borderId="13" xfId="0" applyFill="1" applyBorder="1" applyAlignment="1">
      <alignment horizontal="center"/>
    </xf>
    <xf numFmtId="0" fontId="8" fillId="22" borderId="20" xfId="0" applyFont="1" applyFill="1" applyBorder="1" applyAlignment="1">
      <alignment/>
    </xf>
    <xf numFmtId="0" fontId="8" fillId="22" borderId="14" xfId="0" applyFont="1" applyFill="1" applyBorder="1" applyAlignment="1">
      <alignment/>
    </xf>
    <xf numFmtId="0" fontId="6" fillId="22" borderId="14" xfId="0" applyFont="1" applyFill="1" applyBorder="1" applyAlignment="1">
      <alignment horizontal="center"/>
    </xf>
    <xf numFmtId="2" fontId="6" fillId="22" borderId="14" xfId="0" applyNumberFormat="1" applyFont="1" applyFill="1" applyBorder="1" applyAlignment="1">
      <alignment horizontal="center"/>
    </xf>
    <xf numFmtId="0" fontId="7" fillId="22" borderId="14" xfId="0" applyFont="1" applyFill="1" applyBorder="1" applyAlignment="1">
      <alignment horizontal="center"/>
    </xf>
    <xf numFmtId="169" fontId="1" fillId="22" borderId="14" xfId="0" applyNumberFormat="1" applyFont="1" applyFill="1" applyBorder="1" applyAlignment="1">
      <alignment horizontal="center"/>
    </xf>
    <xf numFmtId="2" fontId="1" fillId="22" borderId="14" xfId="0" applyNumberFormat="1" applyFont="1" applyFill="1" applyBorder="1" applyAlignment="1">
      <alignment horizontal="center"/>
    </xf>
    <xf numFmtId="169" fontId="5" fillId="22" borderId="14" xfId="0" applyNumberFormat="1" applyFont="1" applyFill="1" applyBorder="1" applyAlignment="1">
      <alignment horizontal="center"/>
    </xf>
    <xf numFmtId="0" fontId="0" fillId="22" borderId="15" xfId="0" applyFill="1" applyBorder="1" applyAlignment="1">
      <alignment horizontal="center"/>
    </xf>
    <xf numFmtId="0" fontId="8" fillId="22" borderId="25" xfId="0" applyFont="1" applyFill="1" applyBorder="1" applyAlignment="1">
      <alignment/>
    </xf>
    <xf numFmtId="0" fontId="8" fillId="22" borderId="22" xfId="0" applyFont="1" applyFill="1" applyBorder="1" applyAlignment="1">
      <alignment/>
    </xf>
    <xf numFmtId="0" fontId="6" fillId="22" borderId="22" xfId="0" applyFont="1" applyFill="1" applyBorder="1" applyAlignment="1">
      <alignment horizontal="center"/>
    </xf>
    <xf numFmtId="2" fontId="6" fillId="22" borderId="22" xfId="0" applyNumberFormat="1" applyFont="1" applyFill="1" applyBorder="1" applyAlignment="1">
      <alignment horizontal="center"/>
    </xf>
    <xf numFmtId="0" fontId="7" fillId="22" borderId="22" xfId="0" applyFont="1" applyFill="1" applyBorder="1" applyAlignment="1">
      <alignment horizontal="center"/>
    </xf>
    <xf numFmtId="169" fontId="1" fillId="22" borderId="22" xfId="0" applyNumberFormat="1" applyFont="1" applyFill="1" applyBorder="1" applyAlignment="1">
      <alignment horizontal="center"/>
    </xf>
    <xf numFmtId="2" fontId="1" fillId="22" borderId="22" xfId="0" applyNumberFormat="1" applyFont="1" applyFill="1" applyBorder="1" applyAlignment="1">
      <alignment horizontal="center"/>
    </xf>
    <xf numFmtId="169" fontId="5" fillId="22" borderId="22" xfId="0" applyNumberFormat="1" applyFont="1" applyFill="1" applyBorder="1" applyAlignment="1">
      <alignment horizontal="center"/>
    </xf>
    <xf numFmtId="0" fontId="0" fillId="22" borderId="23" xfId="0" applyFill="1" applyBorder="1" applyAlignment="1">
      <alignment horizontal="center"/>
    </xf>
    <xf numFmtId="0" fontId="8" fillId="22" borderId="24" xfId="0" applyFont="1" applyFill="1" applyBorder="1" applyAlignment="1">
      <alignment/>
    </xf>
    <xf numFmtId="0" fontId="8" fillId="22" borderId="17" xfId="0" applyFont="1" applyFill="1" applyBorder="1" applyAlignment="1">
      <alignment/>
    </xf>
    <xf numFmtId="0" fontId="6" fillId="22" borderId="17" xfId="0" applyFont="1" applyFill="1" applyBorder="1" applyAlignment="1">
      <alignment horizontal="center"/>
    </xf>
    <xf numFmtId="2" fontId="6" fillId="22" borderId="17" xfId="0" applyNumberFormat="1" applyFont="1" applyFill="1" applyBorder="1" applyAlignment="1">
      <alignment horizontal="center"/>
    </xf>
    <xf numFmtId="0" fontId="7" fillId="22" borderId="17" xfId="0" applyFont="1" applyFill="1" applyBorder="1" applyAlignment="1">
      <alignment horizontal="center"/>
    </xf>
    <xf numFmtId="169" fontId="1" fillId="22" borderId="17" xfId="0" applyNumberFormat="1" applyFont="1" applyFill="1" applyBorder="1" applyAlignment="1">
      <alignment horizontal="center"/>
    </xf>
    <xf numFmtId="2" fontId="1" fillId="22" borderId="17" xfId="0" applyNumberFormat="1" applyFont="1" applyFill="1" applyBorder="1" applyAlignment="1">
      <alignment horizontal="center"/>
    </xf>
    <xf numFmtId="169" fontId="5" fillId="22" borderId="17" xfId="0" applyNumberFormat="1" applyFont="1" applyFill="1" applyBorder="1" applyAlignment="1">
      <alignment horizontal="center"/>
    </xf>
    <xf numFmtId="0" fontId="0" fillId="22" borderId="18" xfId="0" applyFill="1" applyBorder="1" applyAlignment="1">
      <alignment horizontal="center"/>
    </xf>
    <xf numFmtId="0" fontId="0" fillId="22" borderId="29" xfId="0" applyFill="1" applyBorder="1" applyAlignment="1">
      <alignment/>
    </xf>
    <xf numFmtId="0" fontId="8" fillId="22" borderId="30" xfId="0" applyFont="1" applyFill="1" applyBorder="1" applyAlignment="1">
      <alignment/>
    </xf>
    <xf numFmtId="0" fontId="6" fillId="22" borderId="30" xfId="0" applyFont="1" applyFill="1" applyBorder="1" applyAlignment="1">
      <alignment horizontal="center"/>
    </xf>
    <xf numFmtId="2" fontId="6" fillId="22" borderId="30" xfId="0" applyNumberFormat="1" applyFont="1" applyFill="1" applyBorder="1" applyAlignment="1">
      <alignment horizontal="center"/>
    </xf>
    <xf numFmtId="0" fontId="7" fillId="22" borderId="30" xfId="0" applyFont="1" applyFill="1" applyBorder="1" applyAlignment="1">
      <alignment horizontal="center"/>
    </xf>
    <xf numFmtId="169" fontId="1" fillId="22" borderId="30" xfId="0" applyNumberFormat="1" applyFont="1" applyFill="1" applyBorder="1" applyAlignment="1">
      <alignment horizontal="center"/>
    </xf>
    <xf numFmtId="2" fontId="1" fillId="22" borderId="30" xfId="0" applyNumberFormat="1" applyFont="1" applyFill="1" applyBorder="1" applyAlignment="1">
      <alignment horizontal="center"/>
    </xf>
    <xf numFmtId="169" fontId="5" fillId="22" borderId="30" xfId="0" applyNumberFormat="1" applyFont="1" applyFill="1" applyBorder="1" applyAlignment="1">
      <alignment horizontal="center"/>
    </xf>
    <xf numFmtId="0" fontId="0" fillId="22" borderId="31" xfId="0" applyFill="1" applyBorder="1" applyAlignment="1">
      <alignment horizontal="center"/>
    </xf>
    <xf numFmtId="0" fontId="0" fillId="22" borderId="16" xfId="0" applyFill="1" applyBorder="1" applyAlignment="1">
      <alignment/>
    </xf>
    <xf numFmtId="0" fontId="0" fillId="22" borderId="12" xfId="0" applyFill="1" applyBorder="1" applyAlignment="1">
      <alignment/>
    </xf>
    <xf numFmtId="0" fontId="0" fillId="22" borderId="19" xfId="0" applyFill="1" applyBorder="1" applyAlignment="1">
      <alignment/>
    </xf>
    <xf numFmtId="0" fontId="0" fillId="22" borderId="2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1"/>
  <sheetViews>
    <sheetView zoomScalePageLayoutView="0" workbookViewId="0" topLeftCell="A1">
      <pane ySplit="1" topLeftCell="BM2" activePane="bottomLeft" state="frozen"/>
      <selection pane="topLeft" activeCell="B14" sqref="B14"/>
      <selection pane="bottomLeft" activeCell="A1" sqref="A1:IV16384"/>
    </sheetView>
  </sheetViews>
  <sheetFormatPr defaultColWidth="9.140625" defaultRowHeight="15"/>
  <cols>
    <col min="1" max="1" width="16.140625" style="28" customWidth="1"/>
    <col min="2" max="2" width="71.00390625" style="1" customWidth="1"/>
    <col min="3" max="3" width="9.140625" style="2" customWidth="1"/>
    <col min="4" max="4" width="12.8515625" style="2" customWidth="1"/>
    <col min="5" max="5" width="12.421875" style="3" customWidth="1"/>
    <col min="6" max="6" width="9.140625" style="6" customWidth="1"/>
    <col min="7" max="7" width="9.140625" style="5" customWidth="1"/>
    <col min="8" max="8" width="9.140625" style="3" customWidth="1"/>
    <col min="9" max="10" width="9.140625" style="4" customWidth="1"/>
    <col min="11" max="11" width="9.28125" style="4" bestFit="1" customWidth="1"/>
    <col min="12" max="12" width="9.140625" style="7" customWidth="1"/>
    <col min="13" max="13" width="9.140625" style="4" customWidth="1"/>
    <col min="14" max="14" width="9.140625" style="2" customWidth="1"/>
    <col min="15" max="16384" width="9.140625" style="1" customWidth="1"/>
  </cols>
  <sheetData>
    <row r="1" spans="1:14" ht="15.75" thickBot="1">
      <c r="A1" s="27" t="s">
        <v>13</v>
      </c>
      <c r="B1" s="22" t="s">
        <v>0</v>
      </c>
      <c r="C1" s="8" t="s">
        <v>1</v>
      </c>
      <c r="D1" s="8" t="s">
        <v>2</v>
      </c>
      <c r="E1" s="9" t="s">
        <v>3</v>
      </c>
      <c r="F1" s="10" t="s">
        <v>4</v>
      </c>
      <c r="G1" s="11" t="s">
        <v>5</v>
      </c>
      <c r="H1" s="9" t="s">
        <v>6</v>
      </c>
      <c r="I1" s="12" t="s">
        <v>10</v>
      </c>
      <c r="J1" s="12" t="s">
        <v>17</v>
      </c>
      <c r="K1" s="12" t="s">
        <v>11</v>
      </c>
      <c r="L1" s="13" t="s">
        <v>12</v>
      </c>
      <c r="M1" s="12" t="s">
        <v>7</v>
      </c>
      <c r="N1" s="14" t="s">
        <v>8</v>
      </c>
    </row>
    <row r="2" spans="1:14" ht="15.75" thickBot="1">
      <c r="A2" s="41" t="s">
        <v>15</v>
      </c>
      <c r="B2" s="22" t="s">
        <v>22</v>
      </c>
      <c r="C2" s="34">
        <v>330</v>
      </c>
      <c r="D2" s="34">
        <v>25</v>
      </c>
      <c r="E2" s="35">
        <f aca="true" t="shared" si="0" ref="E2:E12">C2/D2</f>
        <v>13.2</v>
      </c>
      <c r="F2" s="29">
        <v>10</v>
      </c>
      <c r="G2" s="35">
        <f aca="true" t="shared" si="1" ref="G2:G59">E2*F2</f>
        <v>132</v>
      </c>
      <c r="H2" s="35">
        <f aca="true" t="shared" si="2" ref="H2:H59">G2*1.15</f>
        <v>151.79999999999998</v>
      </c>
      <c r="I2" s="30"/>
      <c r="J2" s="30"/>
      <c r="K2" s="30"/>
      <c r="L2" s="31"/>
      <c r="M2" s="30"/>
      <c r="N2" s="32"/>
    </row>
    <row r="3" spans="1:14" ht="15.75" thickBot="1">
      <c r="A3" s="39" t="s">
        <v>14</v>
      </c>
      <c r="B3" s="22" t="s">
        <v>22</v>
      </c>
      <c r="C3" s="34">
        <v>330</v>
      </c>
      <c r="D3" s="34">
        <v>25</v>
      </c>
      <c r="E3" s="35">
        <f>C3/D3</f>
        <v>13.2</v>
      </c>
      <c r="F3" s="29">
        <v>10</v>
      </c>
      <c r="G3" s="16">
        <f t="shared" si="1"/>
        <v>132</v>
      </c>
      <c r="H3" s="16">
        <f t="shared" si="2"/>
        <v>151.79999999999998</v>
      </c>
      <c r="I3" s="18"/>
      <c r="J3" s="18"/>
      <c r="K3" s="18"/>
      <c r="L3" s="19"/>
      <c r="M3" s="18"/>
      <c r="N3" s="20"/>
    </row>
    <row r="4" spans="1:14" ht="15.75" thickBot="1">
      <c r="A4" s="41" t="s">
        <v>23</v>
      </c>
      <c r="B4" s="22" t="s">
        <v>22</v>
      </c>
      <c r="C4" s="34">
        <v>330</v>
      </c>
      <c r="D4" s="34">
        <v>25</v>
      </c>
      <c r="E4" s="35">
        <f>C4/D4</f>
        <v>13.2</v>
      </c>
      <c r="F4" s="29">
        <v>5</v>
      </c>
      <c r="G4" s="16">
        <f t="shared" si="1"/>
        <v>66</v>
      </c>
      <c r="H4" s="16">
        <f t="shared" si="2"/>
        <v>75.89999999999999</v>
      </c>
      <c r="I4" s="18"/>
      <c r="J4" s="18"/>
      <c r="K4" s="18"/>
      <c r="L4" s="19"/>
      <c r="M4" s="18"/>
      <c r="N4" s="20"/>
    </row>
    <row r="5" spans="1:14" ht="15.75" thickBot="1">
      <c r="A5" s="41" t="s">
        <v>15</v>
      </c>
      <c r="B5" s="41" t="s">
        <v>24</v>
      </c>
      <c r="C5" s="15">
        <v>1450</v>
      </c>
      <c r="D5" s="34">
        <v>50</v>
      </c>
      <c r="E5" s="35">
        <f t="shared" si="0"/>
        <v>29</v>
      </c>
      <c r="F5" s="29">
        <v>5</v>
      </c>
      <c r="G5" s="16">
        <f t="shared" si="1"/>
        <v>145</v>
      </c>
      <c r="H5" s="16">
        <f t="shared" si="2"/>
        <v>166.75</v>
      </c>
      <c r="I5" s="18"/>
      <c r="J5" s="18"/>
      <c r="K5" s="18"/>
      <c r="L5" s="19"/>
      <c r="M5" s="18"/>
      <c r="N5" s="20"/>
    </row>
    <row r="6" spans="1:14" ht="15.75" thickBot="1">
      <c r="A6" s="39" t="s">
        <v>14</v>
      </c>
      <c r="B6" s="41" t="s">
        <v>24</v>
      </c>
      <c r="C6" s="15">
        <v>1450</v>
      </c>
      <c r="D6" s="34">
        <v>50</v>
      </c>
      <c r="E6" s="16">
        <f t="shared" si="0"/>
        <v>29</v>
      </c>
      <c r="F6" s="17">
        <v>5</v>
      </c>
      <c r="G6" s="16">
        <f t="shared" si="1"/>
        <v>145</v>
      </c>
      <c r="H6" s="16">
        <f t="shared" si="2"/>
        <v>166.75</v>
      </c>
      <c r="I6" s="18"/>
      <c r="J6" s="18"/>
      <c r="K6" s="18"/>
      <c r="L6" s="19"/>
      <c r="M6" s="18"/>
      <c r="N6" s="20"/>
    </row>
    <row r="7" spans="1:14" ht="15.75" thickBot="1">
      <c r="A7" s="41" t="s">
        <v>23</v>
      </c>
      <c r="B7" s="41" t="s">
        <v>24</v>
      </c>
      <c r="C7" s="15">
        <v>1450</v>
      </c>
      <c r="D7" s="34">
        <v>50</v>
      </c>
      <c r="E7" s="16">
        <f t="shared" si="0"/>
        <v>29</v>
      </c>
      <c r="F7" s="17">
        <v>3</v>
      </c>
      <c r="G7" s="16">
        <f t="shared" si="1"/>
        <v>87</v>
      </c>
      <c r="H7" s="16">
        <f t="shared" si="2"/>
        <v>100.05</v>
      </c>
      <c r="I7" s="18"/>
      <c r="J7" s="18"/>
      <c r="K7" s="18"/>
      <c r="L7" s="19"/>
      <c r="M7" s="18"/>
      <c r="N7" s="20"/>
    </row>
    <row r="8" spans="1:14" ht="15.75" thickBot="1">
      <c r="A8" s="39" t="s">
        <v>9</v>
      </c>
      <c r="B8" s="41" t="s">
        <v>24</v>
      </c>
      <c r="C8" s="15">
        <v>1450</v>
      </c>
      <c r="D8" s="34">
        <v>50</v>
      </c>
      <c r="E8" s="16">
        <f t="shared" si="0"/>
        <v>29</v>
      </c>
      <c r="F8" s="17">
        <v>37</v>
      </c>
      <c r="G8" s="16">
        <f>E8*F8</f>
        <v>1073</v>
      </c>
      <c r="H8" s="16">
        <f t="shared" si="2"/>
        <v>1233.9499999999998</v>
      </c>
      <c r="I8" s="18"/>
      <c r="J8" s="18"/>
      <c r="K8" s="18"/>
      <c r="L8" s="19"/>
      <c r="M8" s="18"/>
      <c r="N8" s="20"/>
    </row>
    <row r="9" spans="1:14" ht="15.75" thickBot="1">
      <c r="A9" s="41" t="s">
        <v>15</v>
      </c>
      <c r="B9" s="41" t="s">
        <v>25</v>
      </c>
      <c r="C9" s="15">
        <v>300</v>
      </c>
      <c r="D9" s="34">
        <v>50</v>
      </c>
      <c r="E9" s="16">
        <f t="shared" si="0"/>
        <v>6</v>
      </c>
      <c r="F9" s="17">
        <v>6</v>
      </c>
      <c r="G9" s="16">
        <f t="shared" si="1"/>
        <v>36</v>
      </c>
      <c r="H9" s="16">
        <f t="shared" si="2"/>
        <v>41.4</v>
      </c>
      <c r="I9" s="18"/>
      <c r="J9" s="18"/>
      <c r="K9" s="18"/>
      <c r="L9" s="19"/>
      <c r="M9" s="18"/>
      <c r="N9" s="20"/>
    </row>
    <row r="10" spans="1:14" ht="15.75" thickBot="1">
      <c r="A10" s="39" t="s">
        <v>14</v>
      </c>
      <c r="B10" s="41" t="s">
        <v>25</v>
      </c>
      <c r="C10" s="15">
        <v>300</v>
      </c>
      <c r="D10" s="34">
        <v>50</v>
      </c>
      <c r="E10" s="16">
        <f t="shared" si="0"/>
        <v>6</v>
      </c>
      <c r="F10" s="17">
        <v>6</v>
      </c>
      <c r="G10" s="16">
        <f t="shared" si="1"/>
        <v>36</v>
      </c>
      <c r="H10" s="16">
        <f t="shared" si="2"/>
        <v>41.4</v>
      </c>
      <c r="I10" s="18"/>
      <c r="J10" s="18"/>
      <c r="K10" s="18"/>
      <c r="L10" s="19"/>
      <c r="M10" s="18"/>
      <c r="N10" s="20"/>
    </row>
    <row r="11" spans="1:14" ht="15">
      <c r="A11" s="39" t="s">
        <v>9</v>
      </c>
      <c r="B11" s="41" t="s">
        <v>25</v>
      </c>
      <c r="C11" s="15">
        <v>300</v>
      </c>
      <c r="D11" s="34">
        <v>50</v>
      </c>
      <c r="E11" s="16">
        <f t="shared" si="0"/>
        <v>6</v>
      </c>
      <c r="F11" s="17">
        <v>38</v>
      </c>
      <c r="G11" s="16">
        <f t="shared" si="1"/>
        <v>228</v>
      </c>
      <c r="H11" s="16">
        <f t="shared" si="2"/>
        <v>262.2</v>
      </c>
      <c r="I11" s="18"/>
      <c r="J11" s="18"/>
      <c r="K11" s="18"/>
      <c r="L11" s="19"/>
      <c r="M11" s="18"/>
      <c r="N11" s="20"/>
    </row>
    <row r="12" spans="1:14" ht="15">
      <c r="A12" s="41" t="s">
        <v>15</v>
      </c>
      <c r="B12" s="41" t="s">
        <v>26</v>
      </c>
      <c r="C12" s="15">
        <v>400</v>
      </c>
      <c r="D12" s="15">
        <v>50</v>
      </c>
      <c r="E12" s="16">
        <f t="shared" si="0"/>
        <v>8</v>
      </c>
      <c r="F12" s="17">
        <v>10</v>
      </c>
      <c r="G12" s="16">
        <f t="shared" si="1"/>
        <v>80</v>
      </c>
      <c r="H12" s="16">
        <f t="shared" si="2"/>
        <v>92</v>
      </c>
      <c r="I12" s="18"/>
      <c r="J12" s="18"/>
      <c r="K12" s="18"/>
      <c r="L12" s="19"/>
      <c r="M12" s="18"/>
      <c r="N12" s="20"/>
    </row>
    <row r="13" spans="1:14" ht="15">
      <c r="A13" s="39" t="s">
        <v>14</v>
      </c>
      <c r="B13" s="41" t="s">
        <v>27</v>
      </c>
      <c r="C13" s="15">
        <v>400</v>
      </c>
      <c r="D13" s="15">
        <v>50</v>
      </c>
      <c r="E13" s="16">
        <f aca="true" t="shared" si="3" ref="E13:E31">C13/D13</f>
        <v>8</v>
      </c>
      <c r="F13" s="17">
        <v>10</v>
      </c>
      <c r="G13" s="16">
        <f t="shared" si="1"/>
        <v>80</v>
      </c>
      <c r="H13" s="16">
        <f t="shared" si="2"/>
        <v>92</v>
      </c>
      <c r="I13" s="18"/>
      <c r="J13" s="18"/>
      <c r="K13" s="18"/>
      <c r="L13" s="19"/>
      <c r="M13" s="18"/>
      <c r="N13" s="20"/>
    </row>
    <row r="14" spans="1:14" ht="15">
      <c r="A14" s="41" t="s">
        <v>23</v>
      </c>
      <c r="B14" s="41" t="s">
        <v>28</v>
      </c>
      <c r="C14" s="15">
        <v>400</v>
      </c>
      <c r="D14" s="15">
        <v>50</v>
      </c>
      <c r="E14" s="16">
        <f t="shared" si="3"/>
        <v>8</v>
      </c>
      <c r="F14" s="17">
        <v>10</v>
      </c>
      <c r="G14" s="16">
        <f t="shared" si="1"/>
        <v>80</v>
      </c>
      <c r="H14" s="16">
        <f t="shared" si="2"/>
        <v>92</v>
      </c>
      <c r="I14" s="18"/>
      <c r="J14" s="18"/>
      <c r="K14" s="18"/>
      <c r="L14" s="19"/>
      <c r="M14" s="18"/>
      <c r="N14" s="20"/>
    </row>
    <row r="15" spans="1:14" ht="15">
      <c r="A15" s="39" t="s">
        <v>16</v>
      </c>
      <c r="B15" s="41" t="s">
        <v>29</v>
      </c>
      <c r="C15" s="15">
        <v>400</v>
      </c>
      <c r="D15" s="15">
        <v>50</v>
      </c>
      <c r="E15" s="16">
        <f t="shared" si="3"/>
        <v>8</v>
      </c>
      <c r="F15" s="17">
        <v>10</v>
      </c>
      <c r="G15" s="16">
        <f t="shared" si="1"/>
        <v>80</v>
      </c>
      <c r="H15" s="16">
        <f t="shared" si="2"/>
        <v>92</v>
      </c>
      <c r="I15" s="18"/>
      <c r="J15" s="18"/>
      <c r="K15" s="18"/>
      <c r="L15" s="19"/>
      <c r="M15" s="18"/>
      <c r="N15" s="20"/>
    </row>
    <row r="16" spans="1:14" ht="15">
      <c r="A16" s="39" t="s">
        <v>9</v>
      </c>
      <c r="B16" s="41" t="s">
        <v>30</v>
      </c>
      <c r="C16" s="15">
        <v>400</v>
      </c>
      <c r="D16" s="15">
        <v>50</v>
      </c>
      <c r="E16" s="16">
        <f t="shared" si="3"/>
        <v>8</v>
      </c>
      <c r="F16" s="17">
        <v>10</v>
      </c>
      <c r="G16" s="16">
        <f t="shared" si="1"/>
        <v>80</v>
      </c>
      <c r="H16" s="16">
        <f t="shared" si="2"/>
        <v>92</v>
      </c>
      <c r="I16" s="18"/>
      <c r="J16" s="18"/>
      <c r="K16" s="18"/>
      <c r="L16" s="19"/>
      <c r="M16" s="18"/>
      <c r="N16" s="20"/>
    </row>
    <row r="17" spans="1:14" ht="15">
      <c r="A17" s="41" t="s">
        <v>15</v>
      </c>
      <c r="B17" s="41" t="s">
        <v>31</v>
      </c>
      <c r="C17" s="15">
        <v>120</v>
      </c>
      <c r="D17" s="15">
        <v>25</v>
      </c>
      <c r="E17" s="16">
        <f t="shared" si="3"/>
        <v>4.8</v>
      </c>
      <c r="F17" s="17">
        <v>5</v>
      </c>
      <c r="G17" s="16">
        <f t="shared" si="1"/>
        <v>24</v>
      </c>
      <c r="H17" s="16">
        <f t="shared" si="2"/>
        <v>27.599999999999998</v>
      </c>
      <c r="I17" s="18"/>
      <c r="J17" s="18"/>
      <c r="K17" s="18"/>
      <c r="L17" s="19"/>
      <c r="M17" s="18"/>
      <c r="N17" s="20"/>
    </row>
    <row r="18" spans="1:14" ht="15">
      <c r="A18" s="39" t="s">
        <v>14</v>
      </c>
      <c r="B18" s="41" t="s">
        <v>31</v>
      </c>
      <c r="C18" s="15">
        <v>120</v>
      </c>
      <c r="D18" s="15">
        <v>25</v>
      </c>
      <c r="E18" s="16">
        <f t="shared" si="3"/>
        <v>4.8</v>
      </c>
      <c r="F18" s="17">
        <v>5</v>
      </c>
      <c r="G18" s="16">
        <f t="shared" si="1"/>
        <v>24</v>
      </c>
      <c r="H18" s="16">
        <f t="shared" si="2"/>
        <v>27.599999999999998</v>
      </c>
      <c r="I18" s="18"/>
      <c r="J18" s="18"/>
      <c r="K18" s="18"/>
      <c r="L18" s="19"/>
      <c r="M18" s="18"/>
      <c r="N18" s="20"/>
    </row>
    <row r="19" spans="1:14" ht="15">
      <c r="A19" s="39" t="s">
        <v>9</v>
      </c>
      <c r="B19" s="41" t="s">
        <v>31</v>
      </c>
      <c r="C19" s="15">
        <v>120</v>
      </c>
      <c r="D19" s="15">
        <v>25</v>
      </c>
      <c r="E19" s="16">
        <f t="shared" si="3"/>
        <v>4.8</v>
      </c>
      <c r="F19" s="17">
        <v>15</v>
      </c>
      <c r="G19" s="16">
        <f t="shared" si="1"/>
        <v>72</v>
      </c>
      <c r="H19" s="16">
        <f t="shared" si="2"/>
        <v>82.8</v>
      </c>
      <c r="I19" s="18"/>
      <c r="J19" s="18"/>
      <c r="K19" s="18"/>
      <c r="L19" s="19"/>
      <c r="M19" s="18"/>
      <c r="N19" s="20"/>
    </row>
    <row r="20" spans="1:14" ht="15">
      <c r="A20" s="41" t="s">
        <v>15</v>
      </c>
      <c r="B20" s="41" t="s">
        <v>32</v>
      </c>
      <c r="C20" s="15">
        <v>130</v>
      </c>
      <c r="D20" s="15">
        <v>25</v>
      </c>
      <c r="E20" s="16">
        <f t="shared" si="3"/>
        <v>5.2</v>
      </c>
      <c r="F20" s="17">
        <v>5</v>
      </c>
      <c r="G20" s="16">
        <f t="shared" si="1"/>
        <v>26</v>
      </c>
      <c r="H20" s="16">
        <f t="shared" si="2"/>
        <v>29.9</v>
      </c>
      <c r="I20" s="18"/>
      <c r="J20" s="18"/>
      <c r="K20" s="18"/>
      <c r="L20" s="19"/>
      <c r="M20" s="18"/>
      <c r="N20" s="20"/>
    </row>
    <row r="21" spans="1:14" ht="15">
      <c r="A21" s="39" t="s">
        <v>14</v>
      </c>
      <c r="B21" s="41" t="s">
        <v>32</v>
      </c>
      <c r="C21" s="15">
        <v>130</v>
      </c>
      <c r="D21" s="15">
        <v>25</v>
      </c>
      <c r="E21" s="16">
        <f t="shared" si="3"/>
        <v>5.2</v>
      </c>
      <c r="F21" s="17">
        <v>10</v>
      </c>
      <c r="G21" s="16">
        <f t="shared" si="1"/>
        <v>52</v>
      </c>
      <c r="H21" s="16">
        <f t="shared" si="2"/>
        <v>59.8</v>
      </c>
      <c r="I21" s="18"/>
      <c r="J21" s="18"/>
      <c r="K21" s="18"/>
      <c r="L21" s="19"/>
      <c r="M21" s="18"/>
      <c r="N21" s="20"/>
    </row>
    <row r="22" spans="1:14" ht="15">
      <c r="A22" s="39" t="s">
        <v>9</v>
      </c>
      <c r="B22" s="41" t="s">
        <v>32</v>
      </c>
      <c r="C22" s="15">
        <v>130</v>
      </c>
      <c r="D22" s="15">
        <v>25</v>
      </c>
      <c r="E22" s="16">
        <f t="shared" si="3"/>
        <v>5.2</v>
      </c>
      <c r="F22" s="17">
        <v>10</v>
      </c>
      <c r="G22" s="16">
        <f t="shared" si="1"/>
        <v>52</v>
      </c>
      <c r="H22" s="16">
        <f t="shared" si="2"/>
        <v>59.8</v>
      </c>
      <c r="I22" s="18"/>
      <c r="J22" s="18"/>
      <c r="K22" s="18"/>
      <c r="L22" s="19"/>
      <c r="M22" s="18"/>
      <c r="N22" s="20"/>
    </row>
    <row r="23" spans="1:14" ht="15">
      <c r="A23" s="41" t="s">
        <v>14</v>
      </c>
      <c r="B23" s="41" t="s">
        <v>33</v>
      </c>
      <c r="C23" s="15">
        <v>130</v>
      </c>
      <c r="D23" s="15">
        <v>25</v>
      </c>
      <c r="E23" s="16">
        <f t="shared" si="3"/>
        <v>5.2</v>
      </c>
      <c r="F23" s="17">
        <v>5</v>
      </c>
      <c r="G23" s="16">
        <f t="shared" si="1"/>
        <v>26</v>
      </c>
      <c r="H23" s="16">
        <f t="shared" si="2"/>
        <v>29.9</v>
      </c>
      <c r="I23" s="18"/>
      <c r="J23" s="18"/>
      <c r="K23" s="18"/>
      <c r="L23" s="19"/>
      <c r="M23" s="18"/>
      <c r="N23" s="20"/>
    </row>
    <row r="24" spans="1:14" ht="15">
      <c r="A24" s="33" t="s">
        <v>9</v>
      </c>
      <c r="B24" s="41" t="s">
        <v>33</v>
      </c>
      <c r="C24" s="15">
        <v>130</v>
      </c>
      <c r="D24" s="15">
        <v>25</v>
      </c>
      <c r="E24" s="16">
        <f t="shared" si="3"/>
        <v>5.2</v>
      </c>
      <c r="F24" s="17">
        <v>5</v>
      </c>
      <c r="G24" s="16">
        <f t="shared" si="1"/>
        <v>26</v>
      </c>
      <c r="H24" s="16">
        <f t="shared" si="2"/>
        <v>29.9</v>
      </c>
      <c r="I24" s="18"/>
      <c r="J24" s="18"/>
      <c r="K24" s="18"/>
      <c r="L24" s="19"/>
      <c r="M24" s="18"/>
      <c r="N24" s="20"/>
    </row>
    <row r="25" spans="1:14" ht="15">
      <c r="A25" s="33" t="s">
        <v>21</v>
      </c>
      <c r="B25" s="41" t="s">
        <v>33</v>
      </c>
      <c r="C25" s="15">
        <v>130</v>
      </c>
      <c r="D25" s="15">
        <v>25</v>
      </c>
      <c r="E25" s="16">
        <f t="shared" si="3"/>
        <v>5.2</v>
      </c>
      <c r="F25" s="17">
        <v>5</v>
      </c>
      <c r="G25" s="16">
        <f t="shared" si="1"/>
        <v>26</v>
      </c>
      <c r="H25" s="16">
        <f t="shared" si="2"/>
        <v>29.9</v>
      </c>
      <c r="I25" s="18"/>
      <c r="J25" s="18"/>
      <c r="K25" s="18"/>
      <c r="L25" s="19"/>
      <c r="M25" s="18"/>
      <c r="N25" s="20"/>
    </row>
    <row r="26" spans="1:14" ht="15">
      <c r="A26" s="41" t="s">
        <v>15</v>
      </c>
      <c r="B26" s="41" t="s">
        <v>33</v>
      </c>
      <c r="C26" s="15">
        <v>130</v>
      </c>
      <c r="D26" s="15">
        <v>25</v>
      </c>
      <c r="E26" s="16">
        <f t="shared" si="3"/>
        <v>5.2</v>
      </c>
      <c r="F26" s="17">
        <v>5</v>
      </c>
      <c r="G26" s="16">
        <f t="shared" si="1"/>
        <v>26</v>
      </c>
      <c r="H26" s="16">
        <f t="shared" si="2"/>
        <v>29.9</v>
      </c>
      <c r="I26" s="18"/>
      <c r="J26" s="18"/>
      <c r="K26" s="18"/>
      <c r="L26" s="19"/>
      <c r="M26" s="18"/>
      <c r="N26" s="20"/>
    </row>
    <row r="27" spans="1:14" ht="15">
      <c r="A27" s="41" t="s">
        <v>23</v>
      </c>
      <c r="B27" s="41" t="s">
        <v>33</v>
      </c>
      <c r="C27" s="15">
        <v>130</v>
      </c>
      <c r="D27" s="15">
        <v>25</v>
      </c>
      <c r="E27" s="16">
        <f t="shared" si="3"/>
        <v>5.2</v>
      </c>
      <c r="F27" s="17">
        <v>5</v>
      </c>
      <c r="G27" s="16">
        <f t="shared" si="1"/>
        <v>26</v>
      </c>
      <c r="H27" s="16">
        <f t="shared" si="2"/>
        <v>29.9</v>
      </c>
      <c r="I27" s="18"/>
      <c r="J27" s="18"/>
      <c r="K27" s="18"/>
      <c r="L27" s="19"/>
      <c r="M27" s="18"/>
      <c r="N27" s="20"/>
    </row>
    <row r="28" spans="1:14" ht="15">
      <c r="A28" s="41" t="s">
        <v>14</v>
      </c>
      <c r="B28" s="41" t="s">
        <v>34</v>
      </c>
      <c r="C28" s="15">
        <v>130</v>
      </c>
      <c r="D28" s="15">
        <v>25</v>
      </c>
      <c r="E28" s="16">
        <f t="shared" si="3"/>
        <v>5.2</v>
      </c>
      <c r="F28" s="17">
        <v>5</v>
      </c>
      <c r="G28" s="16">
        <f>E28*F28</f>
        <v>26</v>
      </c>
      <c r="H28" s="16">
        <f t="shared" si="2"/>
        <v>29.9</v>
      </c>
      <c r="I28" s="18"/>
      <c r="J28" s="18"/>
      <c r="K28" s="18"/>
      <c r="L28" s="19"/>
      <c r="M28" s="18"/>
      <c r="N28" s="20"/>
    </row>
    <row r="29" spans="1:14" ht="15">
      <c r="A29" s="33" t="s">
        <v>21</v>
      </c>
      <c r="B29" s="41" t="s">
        <v>34</v>
      </c>
      <c r="C29" s="15">
        <v>130</v>
      </c>
      <c r="D29" s="15">
        <v>25</v>
      </c>
      <c r="E29" s="16">
        <f t="shared" si="3"/>
        <v>5.2</v>
      </c>
      <c r="F29" s="17">
        <v>5</v>
      </c>
      <c r="G29" s="16">
        <f t="shared" si="1"/>
        <v>26</v>
      </c>
      <c r="H29" s="16">
        <f t="shared" si="2"/>
        <v>29.9</v>
      </c>
      <c r="I29" s="18"/>
      <c r="J29" s="18"/>
      <c r="K29" s="18"/>
      <c r="L29" s="19"/>
      <c r="M29" s="18"/>
      <c r="N29" s="20"/>
    </row>
    <row r="30" spans="1:14" ht="15">
      <c r="A30" s="41" t="s">
        <v>15</v>
      </c>
      <c r="B30" s="41" t="s">
        <v>34</v>
      </c>
      <c r="C30" s="15">
        <v>130</v>
      </c>
      <c r="D30" s="15">
        <v>25</v>
      </c>
      <c r="E30" s="16">
        <f t="shared" si="3"/>
        <v>5.2</v>
      </c>
      <c r="F30" s="17">
        <v>5</v>
      </c>
      <c r="G30" s="16">
        <f t="shared" si="1"/>
        <v>26</v>
      </c>
      <c r="H30" s="16">
        <f t="shared" si="2"/>
        <v>29.9</v>
      </c>
      <c r="I30" s="18"/>
      <c r="J30" s="18"/>
      <c r="K30" s="18"/>
      <c r="L30" s="19"/>
      <c r="M30" s="18"/>
      <c r="N30" s="20"/>
    </row>
    <row r="31" spans="1:14" ht="15">
      <c r="A31" s="41" t="s">
        <v>23</v>
      </c>
      <c r="B31" s="41" t="s">
        <v>34</v>
      </c>
      <c r="C31" s="15">
        <v>130</v>
      </c>
      <c r="D31" s="15">
        <v>25</v>
      </c>
      <c r="E31" s="16">
        <f t="shared" si="3"/>
        <v>5.2</v>
      </c>
      <c r="F31" s="17">
        <v>5</v>
      </c>
      <c r="G31" s="16">
        <f t="shared" si="1"/>
        <v>26</v>
      </c>
      <c r="H31" s="16">
        <f t="shared" si="2"/>
        <v>29.9</v>
      </c>
      <c r="I31" s="18"/>
      <c r="J31" s="18"/>
      <c r="K31" s="18"/>
      <c r="L31" s="19"/>
      <c r="M31" s="18"/>
      <c r="N31" s="20"/>
    </row>
    <row r="32" spans="1:14" ht="15">
      <c r="A32" s="39" t="s">
        <v>9</v>
      </c>
      <c r="B32" s="41" t="s">
        <v>34</v>
      </c>
      <c r="C32" s="15">
        <v>130</v>
      </c>
      <c r="D32" s="15">
        <v>25</v>
      </c>
      <c r="E32" s="16">
        <f aca="true" t="shared" si="4" ref="E32:E59">C32/D32</f>
        <v>5.2</v>
      </c>
      <c r="F32" s="17">
        <v>5</v>
      </c>
      <c r="G32" s="16">
        <f t="shared" si="1"/>
        <v>26</v>
      </c>
      <c r="H32" s="16">
        <f t="shared" si="2"/>
        <v>29.9</v>
      </c>
      <c r="I32" s="18"/>
      <c r="J32" s="18"/>
      <c r="K32" s="18"/>
      <c r="L32" s="19"/>
      <c r="M32" s="18"/>
      <c r="N32" s="20"/>
    </row>
    <row r="33" spans="1:14" ht="15">
      <c r="A33" s="42" t="s">
        <v>14</v>
      </c>
      <c r="B33" s="41" t="s">
        <v>35</v>
      </c>
      <c r="C33" s="15">
        <v>120</v>
      </c>
      <c r="D33" s="15">
        <v>25</v>
      </c>
      <c r="E33" s="16">
        <f t="shared" si="4"/>
        <v>4.8</v>
      </c>
      <c r="F33" s="17">
        <v>12.5</v>
      </c>
      <c r="G33" s="16">
        <f t="shared" si="1"/>
        <v>60</v>
      </c>
      <c r="H33" s="16">
        <f t="shared" si="2"/>
        <v>69</v>
      </c>
      <c r="I33" s="18"/>
      <c r="J33" s="18"/>
      <c r="K33" s="18"/>
      <c r="L33" s="19"/>
      <c r="M33" s="18"/>
      <c r="N33" s="20"/>
    </row>
    <row r="34" spans="1:14" ht="15">
      <c r="A34" t="s">
        <v>81</v>
      </c>
      <c r="B34" s="41" t="s">
        <v>35</v>
      </c>
      <c r="C34" s="15">
        <v>120</v>
      </c>
      <c r="D34" s="15">
        <v>25</v>
      </c>
      <c r="E34" s="16">
        <f t="shared" si="4"/>
        <v>4.8</v>
      </c>
      <c r="F34" s="17">
        <v>5</v>
      </c>
      <c r="G34" s="16">
        <f t="shared" si="1"/>
        <v>24</v>
      </c>
      <c r="H34" s="16">
        <f t="shared" si="2"/>
        <v>27.599999999999998</v>
      </c>
      <c r="I34" s="18"/>
      <c r="J34" s="18"/>
      <c r="K34" s="18"/>
      <c r="L34" s="19"/>
      <c r="M34" s="18"/>
      <c r="N34" s="20"/>
    </row>
    <row r="35" spans="1:14" ht="15">
      <c r="A35" s="39" t="s">
        <v>9</v>
      </c>
      <c r="B35" s="41" t="s">
        <v>35</v>
      </c>
      <c r="C35" s="15">
        <v>120</v>
      </c>
      <c r="D35" s="15">
        <v>25</v>
      </c>
      <c r="E35" s="16">
        <f t="shared" si="4"/>
        <v>4.8</v>
      </c>
      <c r="F35" s="17">
        <v>7.5</v>
      </c>
      <c r="G35" s="16">
        <f t="shared" si="1"/>
        <v>36</v>
      </c>
      <c r="H35" s="16">
        <f t="shared" si="2"/>
        <v>41.4</v>
      </c>
      <c r="I35" s="18"/>
      <c r="J35" s="18"/>
      <c r="K35" s="18"/>
      <c r="L35" s="19"/>
      <c r="M35" s="18"/>
      <c r="N35" s="20"/>
    </row>
    <row r="36" spans="1:14" ht="15">
      <c r="A36" s="42" t="s">
        <v>14</v>
      </c>
      <c r="B36" s="41" t="s">
        <v>36</v>
      </c>
      <c r="C36" s="15">
        <v>120</v>
      </c>
      <c r="D36" s="15">
        <v>25</v>
      </c>
      <c r="E36" s="16">
        <f t="shared" si="4"/>
        <v>4.8</v>
      </c>
      <c r="F36" s="17">
        <v>12.5</v>
      </c>
      <c r="G36" s="16">
        <f t="shared" si="1"/>
        <v>60</v>
      </c>
      <c r="H36" s="16">
        <f t="shared" si="2"/>
        <v>69</v>
      </c>
      <c r="I36" s="18"/>
      <c r="J36" s="18"/>
      <c r="K36" s="18"/>
      <c r="L36" s="19"/>
      <c r="M36" s="18"/>
      <c r="N36" s="20"/>
    </row>
    <row r="37" spans="1:14" ht="15">
      <c r="A37" s="1"/>
      <c r="B37" s="41" t="s">
        <v>36</v>
      </c>
      <c r="C37" s="15">
        <v>120</v>
      </c>
      <c r="D37" s="15">
        <v>25</v>
      </c>
      <c r="E37" s="16">
        <f t="shared" si="4"/>
        <v>4.8</v>
      </c>
      <c r="F37" s="17">
        <v>12.5</v>
      </c>
      <c r="G37" s="16">
        <f t="shared" si="1"/>
        <v>60</v>
      </c>
      <c r="H37" s="16">
        <f t="shared" si="2"/>
        <v>69</v>
      </c>
      <c r="I37" s="18"/>
      <c r="J37" s="18"/>
      <c r="K37" s="18"/>
      <c r="L37" s="19"/>
      <c r="M37" s="18"/>
      <c r="N37" s="20"/>
    </row>
    <row r="38" spans="1:14" ht="15">
      <c r="A38" s="39" t="s">
        <v>16</v>
      </c>
      <c r="B38" s="41" t="s">
        <v>36</v>
      </c>
      <c r="C38" s="15">
        <v>120</v>
      </c>
      <c r="D38" s="15">
        <v>25</v>
      </c>
      <c r="E38" s="16">
        <f t="shared" si="4"/>
        <v>4.8</v>
      </c>
      <c r="F38" s="17">
        <v>12.5</v>
      </c>
      <c r="G38" s="16">
        <f t="shared" si="1"/>
        <v>60</v>
      </c>
      <c r="H38" s="16">
        <f t="shared" si="2"/>
        <v>69</v>
      </c>
      <c r="I38" s="18"/>
      <c r="J38" s="18"/>
      <c r="K38" s="18"/>
      <c r="L38" s="19"/>
      <c r="M38" s="18"/>
      <c r="N38" s="20"/>
    </row>
    <row r="39" spans="1:14" ht="15">
      <c r="A39" t="s">
        <v>81</v>
      </c>
      <c r="B39" s="41" t="s">
        <v>36</v>
      </c>
      <c r="C39" s="15">
        <v>120</v>
      </c>
      <c r="D39" s="15">
        <v>25</v>
      </c>
      <c r="E39" s="16">
        <f t="shared" si="4"/>
        <v>4.8</v>
      </c>
      <c r="F39" s="17">
        <v>5</v>
      </c>
      <c r="G39" s="16">
        <f t="shared" si="1"/>
        <v>24</v>
      </c>
      <c r="H39" s="16">
        <f t="shared" si="2"/>
        <v>27.599999999999998</v>
      </c>
      <c r="I39" s="18"/>
      <c r="J39" s="18"/>
      <c r="K39" s="18"/>
      <c r="L39" s="19"/>
      <c r="M39" s="18"/>
      <c r="N39" s="20"/>
    </row>
    <row r="40" spans="1:14" ht="15">
      <c r="A40" s="39" t="s">
        <v>9</v>
      </c>
      <c r="B40" s="41" t="s">
        <v>36</v>
      </c>
      <c r="C40" s="15">
        <v>120</v>
      </c>
      <c r="D40" s="15">
        <v>25</v>
      </c>
      <c r="E40" s="16">
        <f t="shared" si="4"/>
        <v>4.8</v>
      </c>
      <c r="F40" s="17">
        <v>7.5</v>
      </c>
      <c r="G40" s="16">
        <f t="shared" si="1"/>
        <v>36</v>
      </c>
      <c r="H40" s="16">
        <f t="shared" si="2"/>
        <v>41.4</v>
      </c>
      <c r="I40" s="18"/>
      <c r="J40" s="18"/>
      <c r="K40" s="18"/>
      <c r="L40" s="19"/>
      <c r="M40" s="18"/>
      <c r="N40" s="20"/>
    </row>
    <row r="41" spans="1:14" ht="15">
      <c r="A41" s="42" t="s">
        <v>14</v>
      </c>
      <c r="B41" t="s">
        <v>37</v>
      </c>
      <c r="C41" s="15">
        <v>120</v>
      </c>
      <c r="D41" s="15">
        <v>25</v>
      </c>
      <c r="E41" s="16">
        <f t="shared" si="4"/>
        <v>4.8</v>
      </c>
      <c r="F41" s="17">
        <v>12.5</v>
      </c>
      <c r="G41" s="16">
        <f t="shared" si="1"/>
        <v>60</v>
      </c>
      <c r="H41" s="16">
        <f t="shared" si="2"/>
        <v>69</v>
      </c>
      <c r="I41" s="18"/>
      <c r="J41" s="18"/>
      <c r="K41" s="18"/>
      <c r="L41" s="19"/>
      <c r="M41" s="18"/>
      <c r="N41" s="20"/>
    </row>
    <row r="42" spans="1:14" ht="15">
      <c r="A42" s="33" t="s">
        <v>9</v>
      </c>
      <c r="B42" t="s">
        <v>37</v>
      </c>
      <c r="C42" s="15">
        <v>120</v>
      </c>
      <c r="D42" s="15">
        <v>25</v>
      </c>
      <c r="E42" s="16">
        <f t="shared" si="4"/>
        <v>4.8</v>
      </c>
      <c r="F42" s="17">
        <v>7.5</v>
      </c>
      <c r="G42" s="16">
        <f t="shared" si="1"/>
        <v>36</v>
      </c>
      <c r="H42" s="16">
        <f t="shared" si="2"/>
        <v>41.4</v>
      </c>
      <c r="I42" s="18"/>
      <c r="J42" s="18"/>
      <c r="K42" s="18"/>
      <c r="L42" s="19"/>
      <c r="M42" s="18"/>
      <c r="N42" s="20"/>
    </row>
    <row r="43" spans="1:14" ht="15">
      <c r="A43" t="s">
        <v>81</v>
      </c>
      <c r="B43" t="s">
        <v>37</v>
      </c>
      <c r="C43" s="15">
        <v>120</v>
      </c>
      <c r="D43" s="15">
        <v>25</v>
      </c>
      <c r="E43" s="16">
        <f t="shared" si="4"/>
        <v>4.8</v>
      </c>
      <c r="F43" s="17">
        <v>5</v>
      </c>
      <c r="G43" s="16">
        <f t="shared" si="1"/>
        <v>24</v>
      </c>
      <c r="H43" s="16">
        <f t="shared" si="2"/>
        <v>27.599999999999998</v>
      </c>
      <c r="I43" s="18"/>
      <c r="J43" s="18"/>
      <c r="K43" s="18"/>
      <c r="L43" s="19"/>
      <c r="M43" s="18"/>
      <c r="N43" s="20"/>
    </row>
    <row r="44" spans="1:14" ht="15">
      <c r="A44" s="39" t="s">
        <v>9</v>
      </c>
      <c r="B44" s="41" t="s">
        <v>38</v>
      </c>
      <c r="C44" s="15">
        <v>160</v>
      </c>
      <c r="D44" s="15">
        <v>25</v>
      </c>
      <c r="E44" s="16">
        <f t="shared" si="4"/>
        <v>6.4</v>
      </c>
      <c r="F44" s="17">
        <v>12.5</v>
      </c>
      <c r="G44" s="16">
        <f t="shared" si="1"/>
        <v>80</v>
      </c>
      <c r="H44" s="16">
        <f t="shared" si="2"/>
        <v>92</v>
      </c>
      <c r="I44" s="18"/>
      <c r="J44" s="18"/>
      <c r="K44" s="18"/>
      <c r="L44" s="19"/>
      <c r="M44" s="18"/>
      <c r="N44" s="20"/>
    </row>
    <row r="45" spans="1:14" ht="15">
      <c r="A45" s="42" t="s">
        <v>14</v>
      </c>
      <c r="B45" s="41" t="s">
        <v>38</v>
      </c>
      <c r="C45" s="15">
        <v>160</v>
      </c>
      <c r="D45" s="15">
        <v>25</v>
      </c>
      <c r="E45" s="16">
        <f t="shared" si="4"/>
        <v>6.4</v>
      </c>
      <c r="F45" s="17">
        <v>12.5</v>
      </c>
      <c r="G45" s="16">
        <f>E45*F45</f>
        <v>80</v>
      </c>
      <c r="H45" s="16">
        <f t="shared" si="2"/>
        <v>92</v>
      </c>
      <c r="I45" s="18"/>
      <c r="J45" s="18"/>
      <c r="K45" s="18"/>
      <c r="L45" s="19"/>
      <c r="M45" s="18"/>
      <c r="N45" s="20"/>
    </row>
    <row r="46" spans="1:14" ht="15">
      <c r="A46" s="42" t="s">
        <v>14</v>
      </c>
      <c r="B46" s="41" t="s">
        <v>39</v>
      </c>
      <c r="C46" s="15">
        <v>160</v>
      </c>
      <c r="D46" s="15">
        <v>25</v>
      </c>
      <c r="E46" s="16">
        <f t="shared" si="4"/>
        <v>6.4</v>
      </c>
      <c r="F46" s="17">
        <v>6.25</v>
      </c>
      <c r="G46" s="16">
        <f t="shared" si="1"/>
        <v>40</v>
      </c>
      <c r="H46" s="16">
        <f t="shared" si="2"/>
        <v>46</v>
      </c>
      <c r="I46" s="18"/>
      <c r="J46" s="18"/>
      <c r="K46" s="18"/>
      <c r="L46" s="19"/>
      <c r="M46" s="18"/>
      <c r="N46" s="20"/>
    </row>
    <row r="47" spans="1:14" ht="15">
      <c r="A47" s="41" t="s">
        <v>23</v>
      </c>
      <c r="B47" s="41" t="s">
        <v>39</v>
      </c>
      <c r="C47" s="15">
        <v>160</v>
      </c>
      <c r="D47" s="15">
        <v>25</v>
      </c>
      <c r="E47" s="16">
        <f t="shared" si="4"/>
        <v>6.4</v>
      </c>
      <c r="F47" s="17">
        <v>6.25</v>
      </c>
      <c r="G47" s="16">
        <f t="shared" si="1"/>
        <v>40</v>
      </c>
      <c r="H47" s="16">
        <f t="shared" si="2"/>
        <v>46</v>
      </c>
      <c r="I47" s="18"/>
      <c r="J47" s="18"/>
      <c r="K47" s="18"/>
      <c r="L47" s="19"/>
      <c r="M47" s="18"/>
      <c r="N47" s="20"/>
    </row>
    <row r="48" spans="1:14" ht="15">
      <c r="A48" s="39" t="s">
        <v>16</v>
      </c>
      <c r="B48" s="41" t="s">
        <v>39</v>
      </c>
      <c r="C48" s="15">
        <v>160</v>
      </c>
      <c r="D48" s="15">
        <v>25</v>
      </c>
      <c r="E48" s="16">
        <f t="shared" si="4"/>
        <v>6.4</v>
      </c>
      <c r="F48" s="17">
        <v>12.5</v>
      </c>
      <c r="G48" s="16">
        <f t="shared" si="1"/>
        <v>80</v>
      </c>
      <c r="H48" s="16">
        <f t="shared" si="2"/>
        <v>92</v>
      </c>
      <c r="I48" s="18"/>
      <c r="J48" s="18"/>
      <c r="K48" s="18"/>
      <c r="L48" s="19"/>
      <c r="M48" s="18"/>
      <c r="N48" s="20"/>
    </row>
    <row r="49" spans="1:14" ht="15">
      <c r="A49" s="42" t="s">
        <v>14</v>
      </c>
      <c r="B49" s="41" t="s">
        <v>40</v>
      </c>
      <c r="C49" s="15">
        <v>160</v>
      </c>
      <c r="D49" s="15">
        <v>25</v>
      </c>
      <c r="E49" s="16">
        <f t="shared" si="4"/>
        <v>6.4</v>
      </c>
      <c r="F49" s="17">
        <v>12.5</v>
      </c>
      <c r="G49" s="16">
        <f t="shared" si="1"/>
        <v>80</v>
      </c>
      <c r="H49" s="16">
        <f t="shared" si="2"/>
        <v>92</v>
      </c>
      <c r="I49" s="18"/>
      <c r="J49" s="18"/>
      <c r="K49" s="18"/>
      <c r="L49" s="19"/>
      <c r="M49" s="18"/>
      <c r="N49" s="20"/>
    </row>
    <row r="50" spans="1:14" ht="15">
      <c r="A50" s="39" t="s">
        <v>9</v>
      </c>
      <c r="B50" s="41" t="s">
        <v>40</v>
      </c>
      <c r="C50" s="15">
        <v>160</v>
      </c>
      <c r="D50" s="15">
        <v>25</v>
      </c>
      <c r="E50" s="16">
        <f t="shared" si="4"/>
        <v>6.4</v>
      </c>
      <c r="F50" s="17">
        <v>12.5</v>
      </c>
      <c r="G50" s="16">
        <f>E50*F50</f>
        <v>80</v>
      </c>
      <c r="H50" s="16">
        <f t="shared" si="2"/>
        <v>92</v>
      </c>
      <c r="I50" s="18"/>
      <c r="J50" s="18"/>
      <c r="K50" s="18"/>
      <c r="L50" s="19"/>
      <c r="M50" s="18"/>
      <c r="N50" s="20"/>
    </row>
    <row r="51" spans="1:14" ht="15">
      <c r="A51" s="42" t="s">
        <v>14</v>
      </c>
      <c r="B51" s="41" t="s">
        <v>41</v>
      </c>
      <c r="C51" s="15">
        <v>120</v>
      </c>
      <c r="D51" s="15">
        <v>25</v>
      </c>
      <c r="E51" s="16">
        <f t="shared" si="4"/>
        <v>4.8</v>
      </c>
      <c r="F51" s="17">
        <v>7.5</v>
      </c>
      <c r="G51" s="16">
        <f t="shared" si="1"/>
        <v>36</v>
      </c>
      <c r="H51" s="16">
        <f t="shared" si="2"/>
        <v>41.4</v>
      </c>
      <c r="I51" s="18"/>
      <c r="J51" s="18"/>
      <c r="K51" s="18"/>
      <c r="L51" s="19"/>
      <c r="M51" s="18"/>
      <c r="N51" s="20"/>
    </row>
    <row r="52" spans="1:14" ht="15">
      <c r="A52" s="39" t="s">
        <v>16</v>
      </c>
      <c r="B52" s="41" t="s">
        <v>41</v>
      </c>
      <c r="C52" s="15">
        <v>120</v>
      </c>
      <c r="D52" s="15">
        <v>25</v>
      </c>
      <c r="E52" s="16">
        <f t="shared" si="4"/>
        <v>4.8</v>
      </c>
      <c r="F52" s="17">
        <v>12.5</v>
      </c>
      <c r="G52" s="16">
        <f t="shared" si="1"/>
        <v>60</v>
      </c>
      <c r="H52" s="16">
        <f t="shared" si="2"/>
        <v>69</v>
      </c>
      <c r="I52" s="18"/>
      <c r="J52" s="18"/>
      <c r="K52" s="18"/>
      <c r="L52" s="19"/>
      <c r="M52" s="18"/>
      <c r="N52" s="20"/>
    </row>
    <row r="53" spans="1:14" ht="15">
      <c r="A53" t="s">
        <v>81</v>
      </c>
      <c r="B53" s="41" t="s">
        <v>41</v>
      </c>
      <c r="C53" s="15">
        <v>120</v>
      </c>
      <c r="D53" s="15">
        <v>25</v>
      </c>
      <c r="E53" s="16">
        <f t="shared" si="4"/>
        <v>4.8</v>
      </c>
      <c r="F53" s="17">
        <v>5</v>
      </c>
      <c r="G53" s="16">
        <f t="shared" si="1"/>
        <v>24</v>
      </c>
      <c r="H53" s="16">
        <f t="shared" si="2"/>
        <v>27.599999999999998</v>
      </c>
      <c r="I53" s="18"/>
      <c r="J53" s="18"/>
      <c r="K53" s="18"/>
      <c r="L53" s="19"/>
      <c r="M53" s="18"/>
      <c r="N53" s="20"/>
    </row>
    <row r="54" spans="1:14" ht="15">
      <c r="A54" s="42" t="s">
        <v>14</v>
      </c>
      <c r="B54" s="41" t="s">
        <v>42</v>
      </c>
      <c r="C54" s="15">
        <v>160</v>
      </c>
      <c r="D54" s="15">
        <v>25</v>
      </c>
      <c r="E54" s="16">
        <f t="shared" si="4"/>
        <v>6.4</v>
      </c>
      <c r="F54" s="17">
        <v>6.25</v>
      </c>
      <c r="G54" s="16">
        <f t="shared" si="1"/>
        <v>40</v>
      </c>
      <c r="H54" s="16">
        <f t="shared" si="2"/>
        <v>46</v>
      </c>
      <c r="I54" s="18"/>
      <c r="J54" s="18"/>
      <c r="K54" s="18"/>
      <c r="L54" s="19"/>
      <c r="M54" s="18"/>
      <c r="N54" s="20"/>
    </row>
    <row r="55" spans="1:14" ht="15">
      <c r="A55" s="41" t="s">
        <v>23</v>
      </c>
      <c r="B55" s="41" t="s">
        <v>42</v>
      </c>
      <c r="C55" s="15">
        <v>160</v>
      </c>
      <c r="D55" s="15">
        <v>25</v>
      </c>
      <c r="E55" s="16">
        <f t="shared" si="4"/>
        <v>6.4</v>
      </c>
      <c r="F55" s="17">
        <v>6.25</v>
      </c>
      <c r="G55" s="16">
        <f t="shared" si="1"/>
        <v>40</v>
      </c>
      <c r="H55" s="16">
        <f t="shared" si="2"/>
        <v>46</v>
      </c>
      <c r="I55" s="18"/>
      <c r="J55" s="18"/>
      <c r="K55" s="18"/>
      <c r="L55" s="19"/>
      <c r="M55" s="18"/>
      <c r="N55" s="20"/>
    </row>
    <row r="56" spans="1:14" ht="15">
      <c r="A56" s="39" t="s">
        <v>16</v>
      </c>
      <c r="B56" s="41" t="s">
        <v>42</v>
      </c>
      <c r="C56" s="15">
        <v>160</v>
      </c>
      <c r="D56" s="15">
        <v>25</v>
      </c>
      <c r="E56" s="16">
        <f t="shared" si="4"/>
        <v>6.4</v>
      </c>
      <c r="F56" s="17">
        <v>12.5</v>
      </c>
      <c r="G56" s="16">
        <f t="shared" si="1"/>
        <v>80</v>
      </c>
      <c r="H56" s="16">
        <f t="shared" si="2"/>
        <v>92</v>
      </c>
      <c r="I56" s="18"/>
      <c r="J56" s="18"/>
      <c r="K56" s="18"/>
      <c r="L56" s="19"/>
      <c r="M56" s="18"/>
      <c r="N56" s="20"/>
    </row>
    <row r="57" spans="1:14" ht="15">
      <c r="A57" s="42" t="s">
        <v>14</v>
      </c>
      <c r="B57" s="41" t="s">
        <v>43</v>
      </c>
      <c r="C57" s="15">
        <v>160</v>
      </c>
      <c r="D57" s="15">
        <v>25</v>
      </c>
      <c r="E57" s="16">
        <f>C57/D57</f>
        <v>6.4</v>
      </c>
      <c r="F57" s="17">
        <v>12.5</v>
      </c>
      <c r="G57" s="16">
        <f t="shared" si="1"/>
        <v>80</v>
      </c>
      <c r="H57" s="16">
        <f t="shared" si="2"/>
        <v>92</v>
      </c>
      <c r="I57" s="18"/>
      <c r="J57" s="18"/>
      <c r="K57" s="18"/>
      <c r="L57" s="19"/>
      <c r="M57" s="18"/>
      <c r="N57" s="20"/>
    </row>
    <row r="58" spans="1:14" ht="15">
      <c r="A58" s="39" t="s">
        <v>9</v>
      </c>
      <c r="B58" s="41" t="s">
        <v>43</v>
      </c>
      <c r="C58" s="15">
        <v>160</v>
      </c>
      <c r="D58" s="15">
        <v>25</v>
      </c>
      <c r="E58" s="16">
        <f>C58/D58</f>
        <v>6.4</v>
      </c>
      <c r="F58" s="17">
        <v>12.5</v>
      </c>
      <c r="G58" s="16">
        <f t="shared" si="1"/>
        <v>80</v>
      </c>
      <c r="H58" s="16">
        <f t="shared" si="2"/>
        <v>92</v>
      </c>
      <c r="I58" s="18"/>
      <c r="J58" s="18"/>
      <c r="K58" s="18"/>
      <c r="L58" s="19"/>
      <c r="M58" s="18"/>
      <c r="N58" s="20"/>
    </row>
    <row r="59" spans="1:14" ht="15">
      <c r="A59" s="42" t="s">
        <v>14</v>
      </c>
      <c r="B59" s="41" t="s">
        <v>44</v>
      </c>
      <c r="C59" s="15">
        <v>120</v>
      </c>
      <c r="D59" s="15">
        <v>25</v>
      </c>
      <c r="E59" s="16">
        <f t="shared" si="4"/>
        <v>4.8</v>
      </c>
      <c r="F59" s="17">
        <v>5</v>
      </c>
      <c r="G59" s="16">
        <f t="shared" si="1"/>
        <v>24</v>
      </c>
      <c r="H59" s="16">
        <f t="shared" si="2"/>
        <v>27.599999999999998</v>
      </c>
      <c r="I59" s="18"/>
      <c r="J59" s="18"/>
      <c r="K59" s="18"/>
      <c r="L59" s="19"/>
      <c r="M59" s="18"/>
      <c r="N59" s="20"/>
    </row>
    <row r="60" spans="1:14" ht="15">
      <c r="A60" s="41" t="s">
        <v>23</v>
      </c>
      <c r="B60" s="41" t="s">
        <v>44</v>
      </c>
      <c r="C60" s="15">
        <v>120</v>
      </c>
      <c r="D60" s="15">
        <v>25</v>
      </c>
      <c r="E60" s="16">
        <f aca="true" t="shared" si="5" ref="E60:E112">C60/D60</f>
        <v>4.8</v>
      </c>
      <c r="F60" s="17">
        <v>5</v>
      </c>
      <c r="G60" s="16">
        <f aca="true" t="shared" si="6" ref="G60:G112">E60*F60</f>
        <v>24</v>
      </c>
      <c r="H60" s="16">
        <f aca="true" t="shared" si="7" ref="H60:H112">G60*1.15</f>
        <v>27.599999999999998</v>
      </c>
      <c r="I60" s="18"/>
      <c r="J60" s="18"/>
      <c r="K60" s="18"/>
      <c r="L60" s="19"/>
      <c r="M60" s="18"/>
      <c r="N60" s="20"/>
    </row>
    <row r="61" spans="1:14" ht="15">
      <c r="A61" s="33" t="s">
        <v>21</v>
      </c>
      <c r="B61" s="41" t="s">
        <v>44</v>
      </c>
      <c r="C61" s="15">
        <v>120</v>
      </c>
      <c r="D61" s="15">
        <v>25</v>
      </c>
      <c r="E61" s="16">
        <f t="shared" si="5"/>
        <v>4.8</v>
      </c>
      <c r="F61" s="17">
        <v>5</v>
      </c>
      <c r="G61" s="16">
        <f t="shared" si="6"/>
        <v>24</v>
      </c>
      <c r="H61" s="16">
        <f t="shared" si="7"/>
        <v>27.599999999999998</v>
      </c>
      <c r="I61" s="18"/>
      <c r="J61" s="18"/>
      <c r="K61" s="18"/>
      <c r="L61" s="19"/>
      <c r="M61" s="18"/>
      <c r="N61" s="20"/>
    </row>
    <row r="62" spans="1:14" ht="15">
      <c r="A62" s="39" t="s">
        <v>9</v>
      </c>
      <c r="B62" s="41" t="s">
        <v>44</v>
      </c>
      <c r="C62" s="15">
        <v>120</v>
      </c>
      <c r="D62" s="15">
        <v>25</v>
      </c>
      <c r="E62" s="16">
        <f t="shared" si="5"/>
        <v>4.8</v>
      </c>
      <c r="F62" s="17">
        <v>10</v>
      </c>
      <c r="G62" s="16">
        <f t="shared" si="6"/>
        <v>48</v>
      </c>
      <c r="H62" s="16">
        <f t="shared" si="7"/>
        <v>55.199999999999996</v>
      </c>
      <c r="I62" s="18"/>
      <c r="J62" s="18"/>
      <c r="K62" s="18"/>
      <c r="L62" s="19"/>
      <c r="M62" s="18"/>
      <c r="N62" s="20"/>
    </row>
    <row r="63" spans="1:14" ht="15">
      <c r="A63" s="42" t="s">
        <v>14</v>
      </c>
      <c r="B63" s="41" t="s">
        <v>45</v>
      </c>
      <c r="C63" s="15">
        <v>120</v>
      </c>
      <c r="D63" s="15">
        <v>25</v>
      </c>
      <c r="E63" s="16">
        <f t="shared" si="5"/>
        <v>4.8</v>
      </c>
      <c r="F63" s="17">
        <v>5</v>
      </c>
      <c r="G63" s="16">
        <f t="shared" si="6"/>
        <v>24</v>
      </c>
      <c r="H63" s="16">
        <f t="shared" si="7"/>
        <v>27.599999999999998</v>
      </c>
      <c r="I63" s="18"/>
      <c r="J63" s="18"/>
      <c r="K63" s="18"/>
      <c r="L63" s="19"/>
      <c r="M63" s="18"/>
      <c r="N63" s="20"/>
    </row>
    <row r="64" spans="1:14" ht="15">
      <c r="A64" s="41" t="s">
        <v>23</v>
      </c>
      <c r="B64" s="41" t="s">
        <v>45</v>
      </c>
      <c r="C64" s="15">
        <v>120</v>
      </c>
      <c r="D64" s="15">
        <v>25</v>
      </c>
      <c r="E64" s="16">
        <f t="shared" si="5"/>
        <v>4.8</v>
      </c>
      <c r="F64" s="17">
        <v>5</v>
      </c>
      <c r="G64" s="16">
        <f t="shared" si="6"/>
        <v>24</v>
      </c>
      <c r="H64" s="16">
        <f t="shared" si="7"/>
        <v>27.599999999999998</v>
      </c>
      <c r="I64" s="18"/>
      <c r="J64" s="18"/>
      <c r="K64" s="18"/>
      <c r="L64" s="19"/>
      <c r="M64" s="18"/>
      <c r="N64" s="20"/>
    </row>
    <row r="65" spans="1:14" ht="15">
      <c r="A65" s="33" t="s">
        <v>21</v>
      </c>
      <c r="B65" s="41" t="s">
        <v>45</v>
      </c>
      <c r="C65" s="15">
        <v>120</v>
      </c>
      <c r="D65" s="15">
        <v>25</v>
      </c>
      <c r="E65" s="16">
        <f t="shared" si="5"/>
        <v>4.8</v>
      </c>
      <c r="F65" s="17">
        <v>5</v>
      </c>
      <c r="G65" s="16">
        <f t="shared" si="6"/>
        <v>24</v>
      </c>
      <c r="H65" s="16">
        <f t="shared" si="7"/>
        <v>27.599999999999998</v>
      </c>
      <c r="I65" s="18"/>
      <c r="J65" s="18"/>
      <c r="K65" s="18"/>
      <c r="L65" s="19"/>
      <c r="M65" s="18"/>
      <c r="N65" s="20"/>
    </row>
    <row r="66" spans="1:14" ht="15">
      <c r="A66" s="39" t="s">
        <v>9</v>
      </c>
      <c r="B66" s="41" t="s">
        <v>45</v>
      </c>
      <c r="C66" s="15">
        <v>120</v>
      </c>
      <c r="D66" s="15">
        <v>25</v>
      </c>
      <c r="E66" s="16">
        <f t="shared" si="5"/>
        <v>4.8</v>
      </c>
      <c r="F66" s="17">
        <v>10</v>
      </c>
      <c r="G66" s="16">
        <f t="shared" si="6"/>
        <v>48</v>
      </c>
      <c r="H66" s="16">
        <f t="shared" si="7"/>
        <v>55.199999999999996</v>
      </c>
      <c r="I66" s="18"/>
      <c r="J66" s="18"/>
      <c r="K66" s="18"/>
      <c r="L66" s="19"/>
      <c r="M66" s="18"/>
      <c r="N66" s="20"/>
    </row>
    <row r="67" spans="1:14" ht="15">
      <c r="A67" s="39" t="s">
        <v>16</v>
      </c>
      <c r="B67" s="41" t="s">
        <v>46</v>
      </c>
      <c r="C67" s="15">
        <v>74</v>
      </c>
      <c r="D67" s="15">
        <v>25</v>
      </c>
      <c r="E67" s="16">
        <f t="shared" si="5"/>
        <v>2.96</v>
      </c>
      <c r="F67" s="17">
        <v>10</v>
      </c>
      <c r="G67" s="16">
        <f t="shared" si="6"/>
        <v>29.6</v>
      </c>
      <c r="H67" s="16">
        <f t="shared" si="7"/>
        <v>34.04</v>
      </c>
      <c r="I67" s="18"/>
      <c r="J67" s="18"/>
      <c r="K67" s="18"/>
      <c r="L67" s="19"/>
      <c r="M67" s="18"/>
      <c r="N67" s="20"/>
    </row>
    <row r="68" spans="1:14" ht="15">
      <c r="A68" s="42" t="s">
        <v>14</v>
      </c>
      <c r="B68" s="41" t="s">
        <v>46</v>
      </c>
      <c r="C68" s="15">
        <v>74</v>
      </c>
      <c r="D68" s="15">
        <v>25</v>
      </c>
      <c r="E68" s="16">
        <f t="shared" si="5"/>
        <v>2.96</v>
      </c>
      <c r="F68" s="17">
        <v>5</v>
      </c>
      <c r="G68" s="16">
        <f t="shared" si="6"/>
        <v>14.8</v>
      </c>
      <c r="H68" s="16">
        <f t="shared" si="7"/>
        <v>17.02</v>
      </c>
      <c r="I68" s="18"/>
      <c r="J68" s="18"/>
      <c r="K68" s="18"/>
      <c r="L68" s="19"/>
      <c r="M68" s="18"/>
      <c r="N68" s="20"/>
    </row>
    <row r="69" spans="1:14" ht="15">
      <c r="A69" s="39" t="s">
        <v>9</v>
      </c>
      <c r="B69" s="41" t="s">
        <v>46</v>
      </c>
      <c r="C69" s="15">
        <v>74</v>
      </c>
      <c r="D69" s="15">
        <v>25</v>
      </c>
      <c r="E69" s="16">
        <f t="shared" si="5"/>
        <v>2.96</v>
      </c>
      <c r="F69" s="17">
        <v>10</v>
      </c>
      <c r="G69" s="16">
        <f t="shared" si="6"/>
        <v>29.6</v>
      </c>
      <c r="H69" s="16">
        <f t="shared" si="7"/>
        <v>34.04</v>
      </c>
      <c r="I69" s="18"/>
      <c r="J69" s="18"/>
      <c r="K69" s="18"/>
      <c r="L69" s="19"/>
      <c r="M69" s="18"/>
      <c r="N69" s="20"/>
    </row>
    <row r="70" spans="1:14" ht="15">
      <c r="A70" s="39" t="s">
        <v>16</v>
      </c>
      <c r="B70" s="41" t="s">
        <v>47</v>
      </c>
      <c r="C70" s="15">
        <v>74</v>
      </c>
      <c r="D70" s="15">
        <v>25</v>
      </c>
      <c r="E70" s="16">
        <f t="shared" si="5"/>
        <v>2.96</v>
      </c>
      <c r="F70" s="17">
        <v>10</v>
      </c>
      <c r="G70" s="16">
        <f t="shared" si="6"/>
        <v>29.6</v>
      </c>
      <c r="H70" s="16">
        <f t="shared" si="7"/>
        <v>34.04</v>
      </c>
      <c r="I70" s="18"/>
      <c r="J70" s="18"/>
      <c r="K70" s="18"/>
      <c r="L70" s="19"/>
      <c r="M70" s="18"/>
      <c r="N70" s="20"/>
    </row>
    <row r="71" spans="1:14" ht="15">
      <c r="A71" s="42" t="s">
        <v>14</v>
      </c>
      <c r="B71" s="41" t="s">
        <v>47</v>
      </c>
      <c r="C71" s="15">
        <v>74</v>
      </c>
      <c r="D71" s="15">
        <v>25</v>
      </c>
      <c r="E71" s="16">
        <f t="shared" si="5"/>
        <v>2.96</v>
      </c>
      <c r="F71" s="17">
        <v>5</v>
      </c>
      <c r="G71" s="16">
        <f t="shared" si="6"/>
        <v>14.8</v>
      </c>
      <c r="H71" s="16">
        <f t="shared" si="7"/>
        <v>17.02</v>
      </c>
      <c r="I71" s="18"/>
      <c r="J71" s="18"/>
      <c r="K71" s="18"/>
      <c r="L71" s="19"/>
      <c r="M71" s="18"/>
      <c r="N71" s="20"/>
    </row>
    <row r="72" spans="1:14" ht="15">
      <c r="A72" s="41" t="s">
        <v>23</v>
      </c>
      <c r="B72" s="41" t="s">
        <v>47</v>
      </c>
      <c r="C72" s="15">
        <v>74</v>
      </c>
      <c r="D72" s="15">
        <v>25</v>
      </c>
      <c r="E72" s="16">
        <f t="shared" si="5"/>
        <v>2.96</v>
      </c>
      <c r="F72" s="17">
        <v>5</v>
      </c>
      <c r="G72" s="16">
        <f t="shared" si="6"/>
        <v>14.8</v>
      </c>
      <c r="H72" s="16">
        <f t="shared" si="7"/>
        <v>17.02</v>
      </c>
      <c r="I72" s="18"/>
      <c r="J72" s="18"/>
      <c r="K72" s="18"/>
      <c r="L72" s="19"/>
      <c r="M72" s="18"/>
      <c r="N72" s="20"/>
    </row>
    <row r="73" spans="1:14" ht="15">
      <c r="A73" s="39" t="s">
        <v>9</v>
      </c>
      <c r="B73" s="41" t="s">
        <v>47</v>
      </c>
      <c r="C73" s="15">
        <v>74</v>
      </c>
      <c r="D73" s="15">
        <v>25</v>
      </c>
      <c r="E73" s="16">
        <f t="shared" si="5"/>
        <v>2.96</v>
      </c>
      <c r="F73" s="17">
        <v>5</v>
      </c>
      <c r="G73" s="16">
        <f t="shared" si="6"/>
        <v>14.8</v>
      </c>
      <c r="H73" s="16">
        <f t="shared" si="7"/>
        <v>17.02</v>
      </c>
      <c r="I73" s="18"/>
      <c r="J73" s="18"/>
      <c r="K73" s="18"/>
      <c r="L73" s="19"/>
      <c r="M73" s="18"/>
      <c r="N73" s="20"/>
    </row>
    <row r="74" spans="1:14" ht="15">
      <c r="A74" s="39" t="s">
        <v>16</v>
      </c>
      <c r="B74" s="41" t="s">
        <v>48</v>
      </c>
      <c r="C74" s="15">
        <v>74</v>
      </c>
      <c r="D74" s="15">
        <v>25</v>
      </c>
      <c r="E74" s="16">
        <f t="shared" si="5"/>
        <v>2.96</v>
      </c>
      <c r="F74" s="17">
        <v>10</v>
      </c>
      <c r="G74" s="16">
        <f t="shared" si="6"/>
        <v>29.6</v>
      </c>
      <c r="H74" s="16">
        <f t="shared" si="7"/>
        <v>34.04</v>
      </c>
      <c r="I74" s="18"/>
      <c r="J74" s="18"/>
      <c r="K74" s="18"/>
      <c r="L74" s="19"/>
      <c r="M74" s="18"/>
      <c r="N74" s="20"/>
    </row>
    <row r="75" spans="1:14" ht="15">
      <c r="A75" s="42" t="s">
        <v>14</v>
      </c>
      <c r="B75" s="41" t="s">
        <v>48</v>
      </c>
      <c r="C75" s="15">
        <v>74</v>
      </c>
      <c r="D75" s="15">
        <v>25</v>
      </c>
      <c r="E75" s="16">
        <f t="shared" si="5"/>
        <v>2.96</v>
      </c>
      <c r="F75" s="17">
        <v>5</v>
      </c>
      <c r="G75" s="16">
        <f t="shared" si="6"/>
        <v>14.8</v>
      </c>
      <c r="H75" s="16">
        <f t="shared" si="7"/>
        <v>17.02</v>
      </c>
      <c r="I75" s="18"/>
      <c r="J75" s="18"/>
      <c r="K75" s="18"/>
      <c r="L75" s="19"/>
      <c r="M75" s="18"/>
      <c r="N75" s="20"/>
    </row>
    <row r="76" spans="1:14" ht="15">
      <c r="A76" s="41" t="s">
        <v>23</v>
      </c>
      <c r="B76" s="41" t="s">
        <v>48</v>
      </c>
      <c r="C76" s="15">
        <v>74</v>
      </c>
      <c r="D76" s="15">
        <v>25</v>
      </c>
      <c r="E76" s="16">
        <f t="shared" si="5"/>
        <v>2.96</v>
      </c>
      <c r="F76" s="17">
        <v>5</v>
      </c>
      <c r="G76" s="16">
        <f t="shared" si="6"/>
        <v>14.8</v>
      </c>
      <c r="H76" s="16">
        <f t="shared" si="7"/>
        <v>17.02</v>
      </c>
      <c r="I76" s="18"/>
      <c r="J76" s="18"/>
      <c r="K76" s="18"/>
      <c r="L76" s="19"/>
      <c r="M76" s="18"/>
      <c r="N76" s="20"/>
    </row>
    <row r="77" spans="1:14" ht="15">
      <c r="A77" s="39" t="s">
        <v>9</v>
      </c>
      <c r="B77" s="41" t="s">
        <v>48</v>
      </c>
      <c r="C77" s="15">
        <v>74</v>
      </c>
      <c r="D77" s="15">
        <v>25</v>
      </c>
      <c r="E77" s="16">
        <f t="shared" si="5"/>
        <v>2.96</v>
      </c>
      <c r="F77" s="17">
        <v>5</v>
      </c>
      <c r="G77" s="16">
        <f t="shared" si="6"/>
        <v>14.8</v>
      </c>
      <c r="H77" s="16">
        <f t="shared" si="7"/>
        <v>17.02</v>
      </c>
      <c r="I77" s="18"/>
      <c r="J77" s="18"/>
      <c r="K77" s="18"/>
      <c r="L77" s="19"/>
      <c r="M77" s="18"/>
      <c r="N77" s="20"/>
    </row>
    <row r="78" spans="1:14" ht="15">
      <c r="A78" s="39" t="s">
        <v>16</v>
      </c>
      <c r="B78" s="41" t="s">
        <v>49</v>
      </c>
      <c r="C78" s="15">
        <v>74</v>
      </c>
      <c r="D78" s="15">
        <v>25</v>
      </c>
      <c r="E78" s="16">
        <f t="shared" si="5"/>
        <v>2.96</v>
      </c>
      <c r="F78" s="17">
        <v>10</v>
      </c>
      <c r="G78" s="16">
        <f t="shared" si="6"/>
        <v>29.6</v>
      </c>
      <c r="H78" s="16">
        <f t="shared" si="7"/>
        <v>34.04</v>
      </c>
      <c r="I78" s="18"/>
      <c r="J78" s="18"/>
      <c r="K78" s="18"/>
      <c r="L78" s="19"/>
      <c r="M78" s="18"/>
      <c r="N78" s="20"/>
    </row>
    <row r="79" spans="1:14" ht="15">
      <c r="A79" s="42" t="s">
        <v>14</v>
      </c>
      <c r="B79" s="41" t="s">
        <v>49</v>
      </c>
      <c r="C79" s="15">
        <v>74</v>
      </c>
      <c r="D79" s="15">
        <v>25</v>
      </c>
      <c r="E79" s="16">
        <f>C79/D79</f>
        <v>2.96</v>
      </c>
      <c r="F79" s="17">
        <v>5</v>
      </c>
      <c r="G79" s="16">
        <f t="shared" si="6"/>
        <v>14.8</v>
      </c>
      <c r="H79" s="16">
        <f t="shared" si="7"/>
        <v>17.02</v>
      </c>
      <c r="I79" s="18"/>
      <c r="J79" s="18"/>
      <c r="K79" s="18"/>
      <c r="L79" s="19"/>
      <c r="M79" s="18"/>
      <c r="N79" s="20"/>
    </row>
    <row r="80" spans="1:14" ht="15">
      <c r="A80" s="41" t="s">
        <v>23</v>
      </c>
      <c r="B80" s="41" t="s">
        <v>49</v>
      </c>
      <c r="C80" s="15">
        <v>74</v>
      </c>
      <c r="D80" s="15">
        <v>25</v>
      </c>
      <c r="E80" s="16">
        <f>C80/D80</f>
        <v>2.96</v>
      </c>
      <c r="F80" s="17">
        <v>5</v>
      </c>
      <c r="G80" s="16">
        <f>E80*F80</f>
        <v>14.8</v>
      </c>
      <c r="H80" s="16">
        <f t="shared" si="7"/>
        <v>17.02</v>
      </c>
      <c r="I80" s="18"/>
      <c r="J80" s="18"/>
      <c r="K80" s="18"/>
      <c r="L80" s="19"/>
      <c r="M80" s="18"/>
      <c r="N80" s="20"/>
    </row>
    <row r="81" spans="1:14" ht="15">
      <c r="A81" s="39" t="s">
        <v>9</v>
      </c>
      <c r="B81" s="41" t="s">
        <v>49</v>
      </c>
      <c r="C81" s="15">
        <v>74</v>
      </c>
      <c r="D81" s="15">
        <v>25</v>
      </c>
      <c r="E81" s="16">
        <f t="shared" si="5"/>
        <v>2.96</v>
      </c>
      <c r="F81" s="17">
        <v>5</v>
      </c>
      <c r="G81" s="16">
        <f t="shared" si="6"/>
        <v>14.8</v>
      </c>
      <c r="H81" s="16">
        <f t="shared" si="7"/>
        <v>17.02</v>
      </c>
      <c r="I81" s="18"/>
      <c r="J81" s="18"/>
      <c r="K81" s="18"/>
      <c r="L81" s="19"/>
      <c r="M81" s="18"/>
      <c r="N81" s="20"/>
    </row>
    <row r="82" spans="1:14" ht="15">
      <c r="A82" s="39" t="s">
        <v>16</v>
      </c>
      <c r="B82" s="41" t="s">
        <v>50</v>
      </c>
      <c r="C82" s="15">
        <v>74</v>
      </c>
      <c r="D82" s="15">
        <v>25</v>
      </c>
      <c r="E82" s="16">
        <f t="shared" si="5"/>
        <v>2.96</v>
      </c>
      <c r="F82" s="17">
        <v>10</v>
      </c>
      <c r="G82" s="16">
        <f t="shared" si="6"/>
        <v>29.6</v>
      </c>
      <c r="H82" s="16">
        <f t="shared" si="7"/>
        <v>34.04</v>
      </c>
      <c r="I82" s="18"/>
      <c r="J82" s="18"/>
      <c r="K82" s="18"/>
      <c r="L82" s="19"/>
      <c r="M82" s="18"/>
      <c r="N82" s="20"/>
    </row>
    <row r="83" spans="1:14" ht="15">
      <c r="A83" s="42" t="s">
        <v>14</v>
      </c>
      <c r="B83" s="41" t="s">
        <v>50</v>
      </c>
      <c r="C83" s="15">
        <v>74</v>
      </c>
      <c r="D83" s="15">
        <v>25</v>
      </c>
      <c r="E83" s="16">
        <f t="shared" si="5"/>
        <v>2.96</v>
      </c>
      <c r="F83" s="17">
        <v>5</v>
      </c>
      <c r="G83" s="16">
        <f t="shared" si="6"/>
        <v>14.8</v>
      </c>
      <c r="H83" s="16">
        <f t="shared" si="7"/>
        <v>17.02</v>
      </c>
      <c r="I83" s="18"/>
      <c r="J83" s="18"/>
      <c r="K83" s="18"/>
      <c r="L83" s="19"/>
      <c r="M83" s="18"/>
      <c r="N83" s="20"/>
    </row>
    <row r="84" spans="1:14" ht="15">
      <c r="A84" s="41" t="s">
        <v>23</v>
      </c>
      <c r="B84" s="41" t="s">
        <v>50</v>
      </c>
      <c r="C84" s="15">
        <v>74</v>
      </c>
      <c r="D84" s="15">
        <v>25</v>
      </c>
      <c r="E84" s="16">
        <f t="shared" si="5"/>
        <v>2.96</v>
      </c>
      <c r="F84" s="17">
        <v>5</v>
      </c>
      <c r="G84" s="16">
        <f t="shared" si="6"/>
        <v>14.8</v>
      </c>
      <c r="H84" s="16">
        <f t="shared" si="7"/>
        <v>17.02</v>
      </c>
      <c r="I84" s="18"/>
      <c r="J84" s="18"/>
      <c r="K84" s="18"/>
      <c r="L84" s="19"/>
      <c r="M84" s="18"/>
      <c r="N84" s="20"/>
    </row>
    <row r="85" spans="1:14" ht="15">
      <c r="A85" s="39" t="s">
        <v>9</v>
      </c>
      <c r="B85" s="41" t="s">
        <v>50</v>
      </c>
      <c r="C85" s="15">
        <v>74</v>
      </c>
      <c r="D85" s="15">
        <v>25</v>
      </c>
      <c r="E85" s="16">
        <f t="shared" si="5"/>
        <v>2.96</v>
      </c>
      <c r="F85" s="17">
        <v>5</v>
      </c>
      <c r="G85" s="16">
        <f t="shared" si="6"/>
        <v>14.8</v>
      </c>
      <c r="H85" s="16">
        <f t="shared" si="7"/>
        <v>17.02</v>
      </c>
      <c r="I85" s="18"/>
      <c r="J85" s="18"/>
      <c r="K85" s="18"/>
      <c r="L85" s="19"/>
      <c r="M85" s="18"/>
      <c r="N85" s="20"/>
    </row>
    <row r="86" spans="1:14" ht="15">
      <c r="A86" s="33" t="s">
        <v>14</v>
      </c>
      <c r="B86" s="41" t="s">
        <v>51</v>
      </c>
      <c r="C86" s="15">
        <v>126</v>
      </c>
      <c r="D86" s="15">
        <v>100</v>
      </c>
      <c r="E86" s="16">
        <f t="shared" si="5"/>
        <v>1.26</v>
      </c>
      <c r="F86" s="17">
        <v>10</v>
      </c>
      <c r="G86" s="16">
        <f t="shared" si="6"/>
        <v>12.6</v>
      </c>
      <c r="H86" s="16">
        <f t="shared" si="7"/>
        <v>14.489999999999998</v>
      </c>
      <c r="I86" s="18"/>
      <c r="J86" s="18"/>
      <c r="K86" s="18"/>
      <c r="L86" s="19"/>
      <c r="M86" s="18"/>
      <c r="N86" s="20"/>
    </row>
    <row r="87" spans="1:14" ht="15">
      <c r="A87" s="41" t="s">
        <v>19</v>
      </c>
      <c r="B87" s="41" t="s">
        <v>51</v>
      </c>
      <c r="C87" s="15">
        <v>126</v>
      </c>
      <c r="D87" s="15">
        <v>100</v>
      </c>
      <c r="E87" s="16">
        <f t="shared" si="5"/>
        <v>1.26</v>
      </c>
      <c r="F87" s="17">
        <v>10</v>
      </c>
      <c r="G87" s="16">
        <f t="shared" si="6"/>
        <v>12.6</v>
      </c>
      <c r="H87" s="16">
        <f t="shared" si="7"/>
        <v>14.489999999999998</v>
      </c>
      <c r="I87" s="18"/>
      <c r="J87" s="18"/>
      <c r="K87" s="18"/>
      <c r="L87" s="19"/>
      <c r="M87" s="18"/>
      <c r="N87" s="20"/>
    </row>
    <row r="88" spans="1:14" ht="15">
      <c r="A88" s="41" t="s">
        <v>23</v>
      </c>
      <c r="B88" s="41" t="s">
        <v>51</v>
      </c>
      <c r="C88" s="15">
        <v>126</v>
      </c>
      <c r="D88" s="15">
        <v>100</v>
      </c>
      <c r="E88" s="16">
        <f t="shared" si="5"/>
        <v>1.26</v>
      </c>
      <c r="F88" s="17">
        <v>10</v>
      </c>
      <c r="G88" s="16">
        <f t="shared" si="6"/>
        <v>12.6</v>
      </c>
      <c r="H88" s="16">
        <f t="shared" si="7"/>
        <v>14.489999999999998</v>
      </c>
      <c r="I88" s="18"/>
      <c r="J88" s="18"/>
      <c r="K88" s="18"/>
      <c r="L88" s="19"/>
      <c r="M88" s="18"/>
      <c r="N88" s="20"/>
    </row>
    <row r="89" spans="1:14" ht="15">
      <c r="A89" s="39" t="s">
        <v>9</v>
      </c>
      <c r="B89" s="41" t="s">
        <v>51</v>
      </c>
      <c r="C89" s="15">
        <v>126</v>
      </c>
      <c r="D89" s="15">
        <v>100</v>
      </c>
      <c r="E89" s="16">
        <f t="shared" si="5"/>
        <v>1.26</v>
      </c>
      <c r="F89" s="17">
        <v>70</v>
      </c>
      <c r="G89" s="16">
        <f t="shared" si="6"/>
        <v>88.2</v>
      </c>
      <c r="H89" s="16">
        <f t="shared" si="7"/>
        <v>101.42999999999999</v>
      </c>
      <c r="I89" s="18"/>
      <c r="J89" s="18"/>
      <c r="K89" s="18"/>
      <c r="L89" s="19"/>
      <c r="M89" s="18"/>
      <c r="N89" s="20"/>
    </row>
    <row r="90" spans="1:14" ht="15">
      <c r="A90" s="39" t="s">
        <v>16</v>
      </c>
      <c r="B90" s="41" t="s">
        <v>52</v>
      </c>
      <c r="C90" s="15">
        <v>175</v>
      </c>
      <c r="D90" s="15">
        <v>100</v>
      </c>
      <c r="E90" s="16">
        <f t="shared" si="5"/>
        <v>1.75</v>
      </c>
      <c r="F90" s="17">
        <v>20</v>
      </c>
      <c r="G90" s="16">
        <f t="shared" si="6"/>
        <v>35</v>
      </c>
      <c r="H90" s="16">
        <f t="shared" si="7"/>
        <v>40.25</v>
      </c>
      <c r="I90" s="18"/>
      <c r="J90" s="18"/>
      <c r="K90" s="18"/>
      <c r="L90" s="19"/>
      <c r="M90" s="18"/>
      <c r="N90" s="20"/>
    </row>
    <row r="91" spans="1:14" ht="15">
      <c r="A91" s="41" t="s">
        <v>23</v>
      </c>
      <c r="B91" s="41" t="s">
        <v>52</v>
      </c>
      <c r="C91" s="15">
        <v>175</v>
      </c>
      <c r="D91" s="15">
        <v>100</v>
      </c>
      <c r="E91" s="16">
        <f t="shared" si="5"/>
        <v>1.75</v>
      </c>
      <c r="F91" s="17">
        <v>10</v>
      </c>
      <c r="G91" s="16">
        <f t="shared" si="6"/>
        <v>17.5</v>
      </c>
      <c r="H91" s="16">
        <f t="shared" si="7"/>
        <v>20.125</v>
      </c>
      <c r="I91" s="18"/>
      <c r="J91" s="18"/>
      <c r="K91" s="18"/>
      <c r="L91" s="19"/>
      <c r="M91" s="18"/>
      <c r="N91" s="20"/>
    </row>
    <row r="92" spans="1:14" ht="15">
      <c r="A92" s="33" t="s">
        <v>14</v>
      </c>
      <c r="B92" s="41" t="s">
        <v>52</v>
      </c>
      <c r="C92" s="15">
        <v>175</v>
      </c>
      <c r="D92" s="15">
        <v>100</v>
      </c>
      <c r="E92" s="16">
        <f>C92/D92</f>
        <v>1.75</v>
      </c>
      <c r="F92" s="17">
        <v>20</v>
      </c>
      <c r="G92" s="16">
        <f>E92*F92</f>
        <v>35</v>
      </c>
      <c r="H92" s="16">
        <f t="shared" si="7"/>
        <v>40.25</v>
      </c>
      <c r="I92" s="18"/>
      <c r="J92" s="18"/>
      <c r="K92" s="18"/>
      <c r="L92" s="19"/>
      <c r="M92" s="18"/>
      <c r="N92" s="20"/>
    </row>
    <row r="93" spans="1:14" ht="15">
      <c r="A93" s="39" t="s">
        <v>9</v>
      </c>
      <c r="B93" s="41" t="s">
        <v>52</v>
      </c>
      <c r="C93" s="15">
        <v>175</v>
      </c>
      <c r="D93" s="15">
        <v>100</v>
      </c>
      <c r="E93" s="16">
        <f>C93/D93</f>
        <v>1.75</v>
      </c>
      <c r="F93" s="17">
        <v>50</v>
      </c>
      <c r="G93" s="16">
        <f t="shared" si="6"/>
        <v>87.5</v>
      </c>
      <c r="H93" s="16">
        <f t="shared" si="7"/>
        <v>100.62499999999999</v>
      </c>
      <c r="I93" s="18"/>
      <c r="J93" s="18"/>
      <c r="K93" s="18"/>
      <c r="L93" s="19"/>
      <c r="M93" s="18"/>
      <c r="N93" s="20"/>
    </row>
    <row r="94" spans="1:14" ht="15">
      <c r="A94" s="41" t="s">
        <v>15</v>
      </c>
      <c r="B94" s="41" t="s">
        <v>53</v>
      </c>
      <c r="C94" s="15">
        <v>60</v>
      </c>
      <c r="D94" s="15">
        <v>10</v>
      </c>
      <c r="E94" s="16">
        <f>C94/D94</f>
        <v>6</v>
      </c>
      <c r="F94" s="17">
        <v>4</v>
      </c>
      <c r="G94" s="16">
        <f>E94*F94</f>
        <v>24</v>
      </c>
      <c r="H94" s="16">
        <f t="shared" si="7"/>
        <v>27.599999999999998</v>
      </c>
      <c r="I94" s="18"/>
      <c r="J94" s="18"/>
      <c r="K94" s="18"/>
      <c r="L94" s="19"/>
      <c r="M94" s="18"/>
      <c r="N94" s="20"/>
    </row>
    <row r="95" spans="1:14" ht="15">
      <c r="A95" s="33" t="s">
        <v>9</v>
      </c>
      <c r="B95" s="41" t="s">
        <v>53</v>
      </c>
      <c r="C95" s="15">
        <v>60</v>
      </c>
      <c r="D95" s="15">
        <v>10</v>
      </c>
      <c r="E95" s="16">
        <f>C95/D95</f>
        <v>6</v>
      </c>
      <c r="F95" s="17">
        <v>4</v>
      </c>
      <c r="G95" s="16">
        <f>E95*F95</f>
        <v>24</v>
      </c>
      <c r="H95" s="16">
        <f t="shared" si="7"/>
        <v>27.599999999999998</v>
      </c>
      <c r="I95" s="18"/>
      <c r="J95" s="18"/>
      <c r="K95" s="18"/>
      <c r="L95" s="19"/>
      <c r="M95" s="18"/>
      <c r="N95" s="20"/>
    </row>
    <row r="96" spans="1:14" ht="15">
      <c r="A96" s="33" t="s">
        <v>14</v>
      </c>
      <c r="B96" s="41" t="s">
        <v>53</v>
      </c>
      <c r="C96" s="15">
        <v>60</v>
      </c>
      <c r="D96" s="15">
        <v>10</v>
      </c>
      <c r="E96" s="16">
        <f>C96/D96</f>
        <v>6</v>
      </c>
      <c r="F96" s="17">
        <v>2</v>
      </c>
      <c r="G96" s="16">
        <f t="shared" si="6"/>
        <v>12</v>
      </c>
      <c r="H96" s="16">
        <f t="shared" si="7"/>
        <v>13.799999999999999</v>
      </c>
      <c r="I96" s="18"/>
      <c r="J96" s="18"/>
      <c r="K96" s="18"/>
      <c r="L96" s="19"/>
      <c r="M96" s="18"/>
      <c r="N96" s="20"/>
    </row>
    <row r="97" spans="1:14" ht="15">
      <c r="A97" s="41" t="s">
        <v>15</v>
      </c>
      <c r="B97" s="41" t="s">
        <v>54</v>
      </c>
      <c r="C97" s="15">
        <v>60</v>
      </c>
      <c r="D97" s="15">
        <v>10</v>
      </c>
      <c r="E97" s="16">
        <f t="shared" si="5"/>
        <v>6</v>
      </c>
      <c r="F97" s="17">
        <v>8</v>
      </c>
      <c r="G97" s="16">
        <f t="shared" si="6"/>
        <v>48</v>
      </c>
      <c r="H97" s="16">
        <f t="shared" si="7"/>
        <v>55.199999999999996</v>
      </c>
      <c r="I97" s="18"/>
      <c r="J97" s="18"/>
      <c r="K97" s="18"/>
      <c r="L97" s="19"/>
      <c r="M97" s="18"/>
      <c r="N97" s="20"/>
    </row>
    <row r="98" spans="1:14" ht="15">
      <c r="A98" s="33" t="s">
        <v>14</v>
      </c>
      <c r="B98" s="41" t="s">
        <v>54</v>
      </c>
      <c r="C98" s="15">
        <v>60</v>
      </c>
      <c r="D98" s="15">
        <v>10</v>
      </c>
      <c r="E98" s="16">
        <f t="shared" si="5"/>
        <v>6</v>
      </c>
      <c r="F98" s="17">
        <v>2</v>
      </c>
      <c r="G98" s="16">
        <f t="shared" si="6"/>
        <v>12</v>
      </c>
      <c r="H98" s="16">
        <f t="shared" si="7"/>
        <v>13.799999999999999</v>
      </c>
      <c r="I98" s="18"/>
      <c r="J98" s="18"/>
      <c r="K98" s="18"/>
      <c r="L98" s="19"/>
      <c r="M98" s="18"/>
      <c r="N98" s="20"/>
    </row>
    <row r="99" spans="1:14" ht="15">
      <c r="A99" s="41" t="s">
        <v>15</v>
      </c>
      <c r="B99" s="41" t="s">
        <v>55</v>
      </c>
      <c r="C99" s="15">
        <v>60</v>
      </c>
      <c r="D99" s="15">
        <v>10</v>
      </c>
      <c r="E99" s="16">
        <f t="shared" si="5"/>
        <v>6</v>
      </c>
      <c r="F99" s="17">
        <v>4</v>
      </c>
      <c r="G99" s="16">
        <f t="shared" si="6"/>
        <v>24</v>
      </c>
      <c r="H99" s="16">
        <f t="shared" si="7"/>
        <v>27.599999999999998</v>
      </c>
      <c r="I99" s="18"/>
      <c r="J99" s="18"/>
      <c r="K99" s="18"/>
      <c r="L99" s="19"/>
      <c r="M99" s="18"/>
      <c r="N99" s="20"/>
    </row>
    <row r="100" spans="1:14" ht="15">
      <c r="A100" s="41" t="s">
        <v>23</v>
      </c>
      <c r="B100" s="41" t="s">
        <v>55</v>
      </c>
      <c r="C100" s="15">
        <v>60</v>
      </c>
      <c r="D100" s="15">
        <v>10</v>
      </c>
      <c r="E100" s="16">
        <f t="shared" si="5"/>
        <v>6</v>
      </c>
      <c r="F100" s="17">
        <v>2</v>
      </c>
      <c r="G100" s="16">
        <f t="shared" si="6"/>
        <v>12</v>
      </c>
      <c r="H100" s="16">
        <f t="shared" si="7"/>
        <v>13.799999999999999</v>
      </c>
      <c r="I100" s="18"/>
      <c r="J100" s="18"/>
      <c r="K100" s="18"/>
      <c r="L100" s="19"/>
      <c r="M100" s="18"/>
      <c r="N100" s="20"/>
    </row>
    <row r="101" spans="1:14" ht="15">
      <c r="A101" s="39" t="s">
        <v>9</v>
      </c>
      <c r="B101" s="41" t="s">
        <v>55</v>
      </c>
      <c r="C101" s="15">
        <v>60</v>
      </c>
      <c r="D101" s="15">
        <v>10</v>
      </c>
      <c r="E101" s="16">
        <f t="shared" si="5"/>
        <v>6</v>
      </c>
      <c r="F101" s="17">
        <v>4</v>
      </c>
      <c r="G101" s="16">
        <f t="shared" si="6"/>
        <v>24</v>
      </c>
      <c r="H101" s="16">
        <f t="shared" si="7"/>
        <v>27.599999999999998</v>
      </c>
      <c r="I101" s="18"/>
      <c r="J101" s="18"/>
      <c r="K101" s="18"/>
      <c r="L101" s="19"/>
      <c r="M101" s="18"/>
      <c r="N101" s="20"/>
    </row>
    <row r="102" spans="1:14" ht="15">
      <c r="A102" s="41" t="s">
        <v>15</v>
      </c>
      <c r="B102" s="41" t="s">
        <v>56</v>
      </c>
      <c r="C102" s="15">
        <v>60</v>
      </c>
      <c r="D102" s="15">
        <v>10</v>
      </c>
      <c r="E102" s="16">
        <f>C102/D102</f>
        <v>6</v>
      </c>
      <c r="F102" s="17">
        <v>6</v>
      </c>
      <c r="G102" s="16">
        <f>E102*F102</f>
        <v>36</v>
      </c>
      <c r="H102" s="16">
        <f t="shared" si="7"/>
        <v>41.4</v>
      </c>
      <c r="I102" s="18"/>
      <c r="J102" s="18"/>
      <c r="K102" s="18"/>
      <c r="L102" s="19"/>
      <c r="M102" s="18"/>
      <c r="N102" s="20"/>
    </row>
    <row r="103" spans="1:14" ht="15">
      <c r="A103" s="39" t="s">
        <v>16</v>
      </c>
      <c r="B103" s="41" t="s">
        <v>56</v>
      </c>
      <c r="C103" s="15">
        <v>60</v>
      </c>
      <c r="D103" s="15">
        <v>10</v>
      </c>
      <c r="E103" s="16">
        <f t="shared" si="5"/>
        <v>6</v>
      </c>
      <c r="F103" s="17">
        <v>4</v>
      </c>
      <c r="G103" s="16">
        <f t="shared" si="6"/>
        <v>24</v>
      </c>
      <c r="H103" s="16">
        <f t="shared" si="7"/>
        <v>27.599999999999998</v>
      </c>
      <c r="I103" s="18"/>
      <c r="J103" s="18"/>
      <c r="K103" s="18"/>
      <c r="L103" s="19"/>
      <c r="M103" s="18"/>
      <c r="N103" s="20"/>
    </row>
    <row r="104" spans="1:14" ht="15">
      <c r="A104" s="41" t="s">
        <v>15</v>
      </c>
      <c r="B104" s="41" t="s">
        <v>57</v>
      </c>
      <c r="C104" s="15">
        <v>60</v>
      </c>
      <c r="D104" s="15">
        <v>10</v>
      </c>
      <c r="E104" s="16">
        <f t="shared" si="5"/>
        <v>6</v>
      </c>
      <c r="F104" s="17">
        <v>8</v>
      </c>
      <c r="G104" s="16">
        <f t="shared" si="6"/>
        <v>48</v>
      </c>
      <c r="H104" s="16">
        <f t="shared" si="7"/>
        <v>55.199999999999996</v>
      </c>
      <c r="I104" s="18"/>
      <c r="J104" s="18"/>
      <c r="K104" s="18"/>
      <c r="L104" s="19"/>
      <c r="M104" s="18"/>
      <c r="N104" s="20"/>
    </row>
    <row r="105" spans="1:14" ht="15">
      <c r="A105" s="33" t="s">
        <v>14</v>
      </c>
      <c r="B105" s="41" t="s">
        <v>57</v>
      </c>
      <c r="C105" s="15">
        <v>60</v>
      </c>
      <c r="D105" s="15">
        <v>10</v>
      </c>
      <c r="E105" s="16">
        <f t="shared" si="5"/>
        <v>6</v>
      </c>
      <c r="F105" s="17">
        <v>2</v>
      </c>
      <c r="G105" s="16">
        <f t="shared" si="6"/>
        <v>12</v>
      </c>
      <c r="H105" s="16">
        <f t="shared" si="7"/>
        <v>13.799999999999999</v>
      </c>
      <c r="I105" s="18"/>
      <c r="J105" s="18"/>
      <c r="K105" s="18"/>
      <c r="L105" s="19"/>
      <c r="M105" s="18"/>
      <c r="N105" s="20"/>
    </row>
    <row r="106" spans="1:14" ht="15">
      <c r="A106" s="41" t="s">
        <v>15</v>
      </c>
      <c r="B106" s="41" t="s">
        <v>58</v>
      </c>
      <c r="C106" s="15">
        <v>70</v>
      </c>
      <c r="D106" s="15">
        <v>50</v>
      </c>
      <c r="E106" s="16">
        <f t="shared" si="5"/>
        <v>1.4</v>
      </c>
      <c r="F106" s="17">
        <v>10</v>
      </c>
      <c r="G106" s="16">
        <f t="shared" si="6"/>
        <v>14</v>
      </c>
      <c r="H106" s="16">
        <f t="shared" si="7"/>
        <v>16.099999999999998</v>
      </c>
      <c r="I106" s="18"/>
      <c r="J106" s="18"/>
      <c r="K106" s="18"/>
      <c r="L106" s="19"/>
      <c r="M106" s="18"/>
      <c r="N106" s="20"/>
    </row>
    <row r="107" spans="1:14" ht="15">
      <c r="A107" s="39" t="s">
        <v>16</v>
      </c>
      <c r="B107" s="41" t="s">
        <v>59</v>
      </c>
      <c r="C107" s="15">
        <v>70</v>
      </c>
      <c r="D107" s="15">
        <v>50</v>
      </c>
      <c r="E107" s="16">
        <f t="shared" si="5"/>
        <v>1.4</v>
      </c>
      <c r="F107" s="17">
        <v>10</v>
      </c>
      <c r="G107" s="16">
        <f t="shared" si="6"/>
        <v>14</v>
      </c>
      <c r="H107" s="16">
        <f t="shared" si="7"/>
        <v>16.099999999999998</v>
      </c>
      <c r="I107" s="18"/>
      <c r="J107" s="18"/>
      <c r="K107" s="18"/>
      <c r="L107" s="19"/>
      <c r="M107" s="18"/>
      <c r="N107" s="20"/>
    </row>
    <row r="108" spans="1:14" ht="15">
      <c r="A108" s="39" t="s">
        <v>9</v>
      </c>
      <c r="B108" s="41" t="s">
        <v>60</v>
      </c>
      <c r="C108" s="15">
        <v>70</v>
      </c>
      <c r="D108" s="15">
        <v>50</v>
      </c>
      <c r="E108" s="16">
        <f t="shared" si="5"/>
        <v>1.4</v>
      </c>
      <c r="F108" s="17">
        <v>30</v>
      </c>
      <c r="G108" s="16">
        <f t="shared" si="6"/>
        <v>42</v>
      </c>
      <c r="H108" s="16">
        <f t="shared" si="7"/>
        <v>48.3</v>
      </c>
      <c r="I108" s="18"/>
      <c r="J108" s="18"/>
      <c r="K108" s="18"/>
      <c r="L108" s="19"/>
      <c r="M108" s="18"/>
      <c r="N108" s="20"/>
    </row>
    <row r="109" spans="1:14" ht="15">
      <c r="A109" s="39" t="s">
        <v>16</v>
      </c>
      <c r="B109" s="41" t="s">
        <v>61</v>
      </c>
      <c r="C109" s="15">
        <v>100</v>
      </c>
      <c r="D109" s="15">
        <v>5</v>
      </c>
      <c r="E109" s="16">
        <f t="shared" si="5"/>
        <v>20</v>
      </c>
      <c r="F109" s="17">
        <v>5</v>
      </c>
      <c r="G109" s="16">
        <f t="shared" si="6"/>
        <v>100</v>
      </c>
      <c r="H109" s="16">
        <f t="shared" si="7"/>
        <v>114.99999999999999</v>
      </c>
      <c r="I109" s="18"/>
      <c r="J109" s="18"/>
      <c r="K109" s="18"/>
      <c r="L109" s="19"/>
      <c r="M109" s="18"/>
      <c r="N109" s="20"/>
    </row>
    <row r="110" spans="1:14" ht="15">
      <c r="A110" s="39" t="s">
        <v>16</v>
      </c>
      <c r="B110" s="41" t="s">
        <v>62</v>
      </c>
      <c r="C110" s="15">
        <v>100</v>
      </c>
      <c r="D110" s="15">
        <v>5</v>
      </c>
      <c r="E110" s="16">
        <f>C110/D110</f>
        <v>20</v>
      </c>
      <c r="F110" s="17">
        <v>3</v>
      </c>
      <c r="G110" s="16">
        <f t="shared" si="6"/>
        <v>60</v>
      </c>
      <c r="H110" s="16">
        <f t="shared" si="7"/>
        <v>69</v>
      </c>
      <c r="I110" s="18"/>
      <c r="J110" s="18"/>
      <c r="K110" s="18"/>
      <c r="L110" s="19"/>
      <c r="M110" s="18"/>
      <c r="N110" s="20"/>
    </row>
    <row r="111" spans="1:14" ht="15">
      <c r="A111" s="41" t="s">
        <v>23</v>
      </c>
      <c r="B111" s="41" t="s">
        <v>62</v>
      </c>
      <c r="C111" s="15">
        <v>100</v>
      </c>
      <c r="D111" s="15">
        <v>5</v>
      </c>
      <c r="E111" s="16">
        <f>C111/D111</f>
        <v>20</v>
      </c>
      <c r="F111" s="17">
        <v>2</v>
      </c>
      <c r="G111" s="16">
        <f t="shared" si="6"/>
        <v>40</v>
      </c>
      <c r="H111" s="16">
        <f t="shared" si="7"/>
        <v>46</v>
      </c>
      <c r="I111" s="18"/>
      <c r="J111" s="18"/>
      <c r="K111" s="18"/>
      <c r="L111" s="19"/>
      <c r="M111" s="18"/>
      <c r="N111" s="20"/>
    </row>
    <row r="112" spans="1:14" ht="15">
      <c r="A112" s="41" t="s">
        <v>15</v>
      </c>
      <c r="B112" s="41" t="s">
        <v>63</v>
      </c>
      <c r="C112" s="15">
        <v>140</v>
      </c>
      <c r="D112" s="15">
        <v>5</v>
      </c>
      <c r="E112" s="16">
        <f t="shared" si="5"/>
        <v>28</v>
      </c>
      <c r="F112" s="17">
        <v>3</v>
      </c>
      <c r="G112" s="16">
        <f t="shared" si="6"/>
        <v>84</v>
      </c>
      <c r="H112" s="16">
        <f t="shared" si="7"/>
        <v>96.6</v>
      </c>
      <c r="I112" s="18"/>
      <c r="J112" s="18"/>
      <c r="K112" s="18"/>
      <c r="L112" s="19"/>
      <c r="M112" s="18"/>
      <c r="N112" s="20"/>
    </row>
    <row r="113" spans="1:14" ht="15">
      <c r="A113" s="33" t="s">
        <v>14</v>
      </c>
      <c r="B113" s="41" t="s">
        <v>63</v>
      </c>
      <c r="C113" s="15">
        <v>140</v>
      </c>
      <c r="D113" s="15">
        <v>5</v>
      </c>
      <c r="E113" s="16">
        <f aca="true" t="shared" si="8" ref="E113:E119">C113/D113</f>
        <v>28</v>
      </c>
      <c r="F113" s="17">
        <v>2</v>
      </c>
      <c r="G113" s="16">
        <f aca="true" t="shared" si="9" ref="G113:G119">E113*F113</f>
        <v>56</v>
      </c>
      <c r="H113" s="16">
        <f aca="true" t="shared" si="10" ref="H113:H119">G113*1.15</f>
        <v>64.39999999999999</v>
      </c>
      <c r="I113" s="18"/>
      <c r="J113" s="18"/>
      <c r="K113" s="18"/>
      <c r="L113" s="19"/>
      <c r="M113" s="18"/>
      <c r="N113" s="20"/>
    </row>
    <row r="114" spans="1:14" ht="15">
      <c r="A114" s="41" t="s">
        <v>15</v>
      </c>
      <c r="B114" s="41" t="s">
        <v>64</v>
      </c>
      <c r="C114" s="15">
        <v>140</v>
      </c>
      <c r="D114" s="15">
        <v>5</v>
      </c>
      <c r="E114" s="16">
        <f t="shared" si="8"/>
        <v>28</v>
      </c>
      <c r="F114" s="17">
        <v>3</v>
      </c>
      <c r="G114" s="16">
        <f t="shared" si="9"/>
        <v>84</v>
      </c>
      <c r="H114" s="16">
        <f t="shared" si="10"/>
        <v>96.6</v>
      </c>
      <c r="I114" s="18"/>
      <c r="J114" s="18"/>
      <c r="K114" s="18"/>
      <c r="L114" s="19"/>
      <c r="M114" s="18"/>
      <c r="N114" s="20"/>
    </row>
    <row r="115" spans="1:14" ht="15">
      <c r="A115" s="33" t="s">
        <v>14</v>
      </c>
      <c r="B115" s="41" t="s">
        <v>64</v>
      </c>
      <c r="C115" s="15">
        <v>140</v>
      </c>
      <c r="D115" s="15">
        <v>5</v>
      </c>
      <c r="E115" s="16">
        <f t="shared" si="8"/>
        <v>28</v>
      </c>
      <c r="F115" s="17">
        <v>2</v>
      </c>
      <c r="G115" s="16">
        <f t="shared" si="9"/>
        <v>56</v>
      </c>
      <c r="H115" s="16">
        <f t="shared" si="10"/>
        <v>64.39999999999999</v>
      </c>
      <c r="I115" s="18"/>
      <c r="J115" s="18"/>
      <c r="K115" s="18"/>
      <c r="L115" s="19"/>
      <c r="M115" s="18"/>
      <c r="N115" s="20"/>
    </row>
    <row r="116" spans="1:14" ht="15">
      <c r="A116" s="39" t="s">
        <v>16</v>
      </c>
      <c r="B116" s="41" t="s">
        <v>64</v>
      </c>
      <c r="C116" s="15">
        <v>140</v>
      </c>
      <c r="D116" s="15">
        <v>5</v>
      </c>
      <c r="E116" s="16">
        <f t="shared" si="8"/>
        <v>28</v>
      </c>
      <c r="F116" s="17">
        <v>5</v>
      </c>
      <c r="G116" s="16">
        <f t="shared" si="9"/>
        <v>140</v>
      </c>
      <c r="H116" s="16">
        <f t="shared" si="10"/>
        <v>161</v>
      </c>
      <c r="I116" s="18"/>
      <c r="J116" s="18"/>
      <c r="K116" s="18"/>
      <c r="L116" s="19"/>
      <c r="M116" s="18"/>
      <c r="N116" s="20"/>
    </row>
    <row r="117" spans="1:14" ht="15">
      <c r="A117" s="39" t="s">
        <v>16</v>
      </c>
      <c r="B117" s="41" t="s">
        <v>65</v>
      </c>
      <c r="C117" s="15">
        <v>140</v>
      </c>
      <c r="D117" s="15">
        <v>5</v>
      </c>
      <c r="E117" s="16">
        <f t="shared" si="8"/>
        <v>28</v>
      </c>
      <c r="F117" s="17">
        <v>3</v>
      </c>
      <c r="G117" s="16">
        <f t="shared" si="9"/>
        <v>84</v>
      </c>
      <c r="H117" s="16">
        <f t="shared" si="10"/>
        <v>96.6</v>
      </c>
      <c r="I117" s="18"/>
      <c r="J117" s="18"/>
      <c r="K117" s="18"/>
      <c r="L117" s="19"/>
      <c r="M117" s="18"/>
      <c r="N117" s="20"/>
    </row>
    <row r="118" spans="1:14" ht="15">
      <c r="A118" s="41" t="s">
        <v>23</v>
      </c>
      <c r="B118" s="41" t="s">
        <v>65</v>
      </c>
      <c r="C118" s="15">
        <v>140</v>
      </c>
      <c r="D118" s="15">
        <v>5</v>
      </c>
      <c r="E118" s="16">
        <f>C118/D118</f>
        <v>28</v>
      </c>
      <c r="F118" s="17">
        <v>2</v>
      </c>
      <c r="G118" s="16">
        <f>E118*F118</f>
        <v>56</v>
      </c>
      <c r="H118" s="16">
        <f t="shared" si="10"/>
        <v>64.39999999999999</v>
      </c>
      <c r="I118" s="18"/>
      <c r="J118" s="18"/>
      <c r="K118" s="18"/>
      <c r="L118" s="19"/>
      <c r="M118" s="18"/>
      <c r="N118" s="20"/>
    </row>
    <row r="119" spans="1:14" ht="15">
      <c r="A119" s="39" t="s">
        <v>16</v>
      </c>
      <c r="B119" s="41" t="s">
        <v>66</v>
      </c>
      <c r="C119" s="15">
        <v>75</v>
      </c>
      <c r="D119" s="15">
        <v>5</v>
      </c>
      <c r="E119" s="16">
        <f t="shared" si="8"/>
        <v>15</v>
      </c>
      <c r="F119" s="17">
        <v>5</v>
      </c>
      <c r="G119" s="16">
        <f t="shared" si="9"/>
        <v>75</v>
      </c>
      <c r="H119" s="16">
        <f t="shared" si="10"/>
        <v>86.25</v>
      </c>
      <c r="I119" s="18"/>
      <c r="J119" s="18"/>
      <c r="K119" s="18"/>
      <c r="L119" s="19"/>
      <c r="M119" s="18"/>
      <c r="N119" s="20"/>
    </row>
    <row r="120" spans="1:14" ht="15">
      <c r="A120" s="43" t="s">
        <v>14</v>
      </c>
      <c r="B120" s="41" t="s">
        <v>67</v>
      </c>
      <c r="C120" s="45">
        <v>330</v>
      </c>
      <c r="D120" s="45">
        <v>10</v>
      </c>
      <c r="E120" s="46">
        <f aca="true" t="shared" si="11" ref="E120:E125">C120/D120</f>
        <v>33</v>
      </c>
      <c r="F120" s="47">
        <v>2</v>
      </c>
      <c r="G120" s="46">
        <f aca="true" t="shared" si="12" ref="G120:G125">E120*F120</f>
        <v>66</v>
      </c>
      <c r="H120" s="46">
        <f aca="true" t="shared" si="13" ref="H120:H144">G120*1.15</f>
        <v>75.89999999999999</v>
      </c>
      <c r="I120" s="48"/>
      <c r="J120" s="48"/>
      <c r="K120" s="48"/>
      <c r="L120" s="49"/>
      <c r="M120" s="48"/>
      <c r="N120" s="50"/>
    </row>
    <row r="121" spans="1:14" ht="15">
      <c r="A121" s="41" t="s">
        <v>19</v>
      </c>
      <c r="B121" s="41" t="s">
        <v>67</v>
      </c>
      <c r="C121" s="45">
        <v>330</v>
      </c>
      <c r="D121" s="45">
        <v>10</v>
      </c>
      <c r="E121" s="46">
        <f t="shared" si="11"/>
        <v>33</v>
      </c>
      <c r="F121" s="47">
        <v>2</v>
      </c>
      <c r="G121" s="46">
        <f t="shared" si="12"/>
        <v>66</v>
      </c>
      <c r="H121" s="46">
        <f t="shared" si="13"/>
        <v>75.89999999999999</v>
      </c>
      <c r="I121" s="48"/>
      <c r="J121" s="48"/>
      <c r="K121" s="48"/>
      <c r="L121" s="49"/>
      <c r="M121" s="48"/>
      <c r="N121" s="50"/>
    </row>
    <row r="122" spans="1:14" ht="15">
      <c r="A122" s="41" t="s">
        <v>68</v>
      </c>
      <c r="B122" s="41" t="s">
        <v>67</v>
      </c>
      <c r="C122" s="45">
        <v>330</v>
      </c>
      <c r="D122" s="45">
        <v>10</v>
      </c>
      <c r="E122" s="46">
        <f t="shared" si="11"/>
        <v>33</v>
      </c>
      <c r="F122" s="47">
        <v>2</v>
      </c>
      <c r="G122" s="46">
        <f t="shared" si="12"/>
        <v>66</v>
      </c>
      <c r="H122" s="46">
        <f t="shared" si="13"/>
        <v>75.89999999999999</v>
      </c>
      <c r="I122" s="48"/>
      <c r="J122" s="48"/>
      <c r="K122" s="48"/>
      <c r="L122" s="49"/>
      <c r="M122" s="48"/>
      <c r="N122" s="50"/>
    </row>
    <row r="123" spans="1:14" ht="15">
      <c r="A123" s="39" t="s">
        <v>9</v>
      </c>
      <c r="B123" s="41" t="s">
        <v>67</v>
      </c>
      <c r="C123" s="45">
        <v>330</v>
      </c>
      <c r="D123" s="45">
        <v>10</v>
      </c>
      <c r="E123" s="46">
        <f>C123/D123</f>
        <v>33</v>
      </c>
      <c r="F123" s="47">
        <v>4</v>
      </c>
      <c r="G123" s="46">
        <f>E123*F123</f>
        <v>132</v>
      </c>
      <c r="H123" s="46">
        <f t="shared" si="13"/>
        <v>151.79999999999998</v>
      </c>
      <c r="I123" s="48"/>
      <c r="J123" s="48"/>
      <c r="K123" s="48"/>
      <c r="L123" s="49"/>
      <c r="M123" s="48"/>
      <c r="N123" s="50"/>
    </row>
    <row r="124" spans="1:14" ht="15">
      <c r="A124" s="41" t="s">
        <v>15</v>
      </c>
      <c r="B124" s="41" t="s">
        <v>69</v>
      </c>
      <c r="C124" s="45">
        <v>280</v>
      </c>
      <c r="D124" s="45">
        <v>25</v>
      </c>
      <c r="E124" s="46">
        <f>C124/D124</f>
        <v>11.2</v>
      </c>
      <c r="F124" s="47">
        <v>10</v>
      </c>
      <c r="G124" s="46">
        <f>E124*F124</f>
        <v>112</v>
      </c>
      <c r="H124" s="46">
        <f t="shared" si="13"/>
        <v>128.79999999999998</v>
      </c>
      <c r="I124" s="48"/>
      <c r="J124" s="48"/>
      <c r="K124" s="48"/>
      <c r="L124" s="49"/>
      <c r="M124" s="48"/>
      <c r="N124" s="50"/>
    </row>
    <row r="125" spans="1:14" ht="15">
      <c r="A125" s="33" t="s">
        <v>14</v>
      </c>
      <c r="B125" s="41" t="s">
        <v>69</v>
      </c>
      <c r="C125" s="45">
        <v>280</v>
      </c>
      <c r="D125" s="45">
        <v>25</v>
      </c>
      <c r="E125" s="46">
        <f t="shared" si="11"/>
        <v>11.2</v>
      </c>
      <c r="F125" s="47">
        <v>5</v>
      </c>
      <c r="G125" s="46">
        <f t="shared" si="12"/>
        <v>56</v>
      </c>
      <c r="H125" s="46">
        <f t="shared" si="13"/>
        <v>64.39999999999999</v>
      </c>
      <c r="I125" s="48"/>
      <c r="J125" s="48"/>
      <c r="K125" s="48"/>
      <c r="L125" s="49"/>
      <c r="M125" s="48"/>
      <c r="N125" s="50"/>
    </row>
    <row r="126" spans="1:14" ht="15">
      <c r="A126" s="39" t="s">
        <v>16</v>
      </c>
      <c r="B126" s="41" t="s">
        <v>69</v>
      </c>
      <c r="C126" s="45">
        <v>280</v>
      </c>
      <c r="D126" s="45">
        <v>25</v>
      </c>
      <c r="E126" s="46">
        <f aca="true" t="shared" si="14" ref="E126:E136">C126/D126</f>
        <v>11.2</v>
      </c>
      <c r="F126" s="47">
        <v>5</v>
      </c>
      <c r="G126" s="46">
        <f aca="true" t="shared" si="15" ref="G126:G144">E126*F126</f>
        <v>56</v>
      </c>
      <c r="H126" s="46">
        <f t="shared" si="13"/>
        <v>64.39999999999999</v>
      </c>
      <c r="I126" s="48"/>
      <c r="J126" s="48"/>
      <c r="K126" s="48"/>
      <c r="L126" s="49"/>
      <c r="M126" s="48"/>
      <c r="N126" s="50"/>
    </row>
    <row r="127" spans="1:14" ht="15">
      <c r="A127" s="41" t="s">
        <v>23</v>
      </c>
      <c r="B127" s="41" t="s">
        <v>69</v>
      </c>
      <c r="C127" s="45">
        <v>280</v>
      </c>
      <c r="D127" s="45">
        <v>25</v>
      </c>
      <c r="E127" s="46">
        <f t="shared" si="14"/>
        <v>11.2</v>
      </c>
      <c r="F127" s="47">
        <v>5</v>
      </c>
      <c r="G127" s="46">
        <f t="shared" si="15"/>
        <v>56</v>
      </c>
      <c r="H127" s="46">
        <f t="shared" si="13"/>
        <v>64.39999999999999</v>
      </c>
      <c r="I127" s="48"/>
      <c r="J127" s="48"/>
      <c r="K127" s="48"/>
      <c r="L127" s="49"/>
      <c r="M127" s="48"/>
      <c r="N127" s="50"/>
    </row>
    <row r="128" spans="1:14" ht="15">
      <c r="A128" s="33" t="s">
        <v>14</v>
      </c>
      <c r="B128" s="41" t="s">
        <v>20</v>
      </c>
      <c r="C128" s="45">
        <v>75</v>
      </c>
      <c r="D128" s="45">
        <v>5</v>
      </c>
      <c r="E128" s="46">
        <f t="shared" si="14"/>
        <v>15</v>
      </c>
      <c r="F128" s="47">
        <v>5</v>
      </c>
      <c r="G128" s="46">
        <f t="shared" si="15"/>
        <v>75</v>
      </c>
      <c r="H128" s="46">
        <f t="shared" si="13"/>
        <v>86.25</v>
      </c>
      <c r="I128" s="48"/>
      <c r="J128" s="48"/>
      <c r="K128" s="48"/>
      <c r="L128" s="49"/>
      <c r="M128" s="48"/>
      <c r="N128" s="50"/>
    </row>
    <row r="129" spans="1:14" ht="15">
      <c r="A129" s="41" t="s">
        <v>70</v>
      </c>
      <c r="B129" s="41" t="s">
        <v>71</v>
      </c>
      <c r="C129" s="45">
        <v>100</v>
      </c>
      <c r="D129" s="45">
        <v>1</v>
      </c>
      <c r="E129" s="46">
        <f t="shared" si="14"/>
        <v>100</v>
      </c>
      <c r="F129" s="47">
        <v>1</v>
      </c>
      <c r="G129" s="46">
        <f t="shared" si="15"/>
        <v>100</v>
      </c>
      <c r="H129" s="46">
        <f t="shared" si="13"/>
        <v>114.99999999999999</v>
      </c>
      <c r="I129" s="48"/>
      <c r="J129" s="48"/>
      <c r="K129" s="48"/>
      <c r="L129" s="49"/>
      <c r="M129" s="48"/>
      <c r="N129" s="50"/>
    </row>
    <row r="130" spans="1:14" ht="15">
      <c r="A130" s="33" t="s">
        <v>21</v>
      </c>
      <c r="B130" s="41" t="s">
        <v>72</v>
      </c>
      <c r="C130" s="45">
        <v>25</v>
      </c>
      <c r="D130" s="45">
        <v>1</v>
      </c>
      <c r="E130" s="46">
        <f t="shared" si="14"/>
        <v>25</v>
      </c>
      <c r="F130" s="47">
        <v>2</v>
      </c>
      <c r="G130" s="46">
        <f t="shared" si="15"/>
        <v>50</v>
      </c>
      <c r="H130" s="46">
        <f t="shared" si="13"/>
        <v>57.49999999999999</v>
      </c>
      <c r="I130" s="48"/>
      <c r="J130" s="48"/>
      <c r="K130" s="48"/>
      <c r="L130" s="49"/>
      <c r="M130" s="48"/>
      <c r="N130" s="50"/>
    </row>
    <row r="131" spans="1:14" ht="15">
      <c r="A131" s="41" t="s">
        <v>23</v>
      </c>
      <c r="B131" s="41" t="s">
        <v>72</v>
      </c>
      <c r="C131" s="45">
        <v>25</v>
      </c>
      <c r="D131" s="45">
        <v>1</v>
      </c>
      <c r="E131" s="46">
        <f>C131/D131</f>
        <v>25</v>
      </c>
      <c r="F131" s="47">
        <v>1</v>
      </c>
      <c r="G131" s="46">
        <f t="shared" si="15"/>
        <v>25</v>
      </c>
      <c r="H131" s="46">
        <f t="shared" si="13"/>
        <v>28.749999999999996</v>
      </c>
      <c r="I131" s="48"/>
      <c r="J131" s="48"/>
      <c r="K131" s="48"/>
      <c r="L131" s="49"/>
      <c r="M131" s="48"/>
      <c r="N131" s="50"/>
    </row>
    <row r="132" spans="1:14" ht="15">
      <c r="A132" s="41" t="s">
        <v>15</v>
      </c>
      <c r="B132" s="41" t="s">
        <v>74</v>
      </c>
      <c r="C132" s="45">
        <v>80</v>
      </c>
      <c r="D132" s="45">
        <v>4</v>
      </c>
      <c r="E132" s="46">
        <f t="shared" si="14"/>
        <v>20</v>
      </c>
      <c r="F132" s="47">
        <v>4</v>
      </c>
      <c r="G132" s="46">
        <f t="shared" si="15"/>
        <v>80</v>
      </c>
      <c r="H132" s="46">
        <f t="shared" si="13"/>
        <v>92</v>
      </c>
      <c r="I132" s="48"/>
      <c r="J132" s="48"/>
      <c r="K132" s="48"/>
      <c r="L132" s="49"/>
      <c r="M132" s="48"/>
      <c r="N132" s="50"/>
    </row>
    <row r="133" spans="1:14" ht="15">
      <c r="A133" s="41" t="s">
        <v>15</v>
      </c>
      <c r="B133" s="41" t="s">
        <v>73</v>
      </c>
      <c r="C133" s="45">
        <v>85</v>
      </c>
      <c r="D133" s="45">
        <v>6</v>
      </c>
      <c r="E133" s="46">
        <f t="shared" si="14"/>
        <v>14.166666666666666</v>
      </c>
      <c r="F133" s="47">
        <v>6</v>
      </c>
      <c r="G133" s="46">
        <f t="shared" si="15"/>
        <v>85</v>
      </c>
      <c r="H133" s="46">
        <f t="shared" si="13"/>
        <v>97.74999999999999</v>
      </c>
      <c r="I133" s="48"/>
      <c r="J133" s="48"/>
      <c r="K133" s="48"/>
      <c r="L133" s="49"/>
      <c r="M133" s="48"/>
      <c r="N133" s="50"/>
    </row>
    <row r="134" spans="1:14" ht="15">
      <c r="A134" s="41" t="s">
        <v>15</v>
      </c>
      <c r="B134" s="41" t="s">
        <v>75</v>
      </c>
      <c r="C134" s="45">
        <v>60</v>
      </c>
      <c r="D134" s="45">
        <v>3</v>
      </c>
      <c r="E134" s="46">
        <f t="shared" si="14"/>
        <v>20</v>
      </c>
      <c r="F134" s="47">
        <v>3</v>
      </c>
      <c r="G134" s="46">
        <f t="shared" si="15"/>
        <v>60</v>
      </c>
      <c r="H134" s="46">
        <f t="shared" si="13"/>
        <v>69</v>
      </c>
      <c r="I134" s="48"/>
      <c r="J134" s="48"/>
      <c r="K134" s="48"/>
      <c r="L134" s="49"/>
      <c r="M134" s="48"/>
      <c r="N134" s="50"/>
    </row>
    <row r="135" spans="1:14" ht="15">
      <c r="A135" s="39" t="s">
        <v>16</v>
      </c>
      <c r="B135" s="41" t="s">
        <v>76</v>
      </c>
      <c r="C135" s="45">
        <v>41</v>
      </c>
      <c r="D135" s="45">
        <v>3</v>
      </c>
      <c r="E135" s="46">
        <f t="shared" si="14"/>
        <v>13.666666666666666</v>
      </c>
      <c r="F135" s="47">
        <v>3</v>
      </c>
      <c r="G135" s="46">
        <f t="shared" si="15"/>
        <v>41</v>
      </c>
      <c r="H135" s="46">
        <f t="shared" si="13"/>
        <v>47.15</v>
      </c>
      <c r="I135" s="48"/>
      <c r="J135" s="48"/>
      <c r="K135" s="48"/>
      <c r="L135" s="49"/>
      <c r="M135" s="48"/>
      <c r="N135" s="50"/>
    </row>
    <row r="136" spans="1:14" ht="15">
      <c r="A136" s="57" t="s">
        <v>15</v>
      </c>
      <c r="B136" s="41" t="s">
        <v>77</v>
      </c>
      <c r="C136" s="45">
        <v>280</v>
      </c>
      <c r="D136" s="45">
        <v>25</v>
      </c>
      <c r="E136" s="46">
        <f t="shared" si="14"/>
        <v>11.2</v>
      </c>
      <c r="F136" s="47">
        <v>10</v>
      </c>
      <c r="G136" s="46">
        <f t="shared" si="15"/>
        <v>112</v>
      </c>
      <c r="H136" s="46">
        <f t="shared" si="13"/>
        <v>128.79999999999998</v>
      </c>
      <c r="I136" s="48"/>
      <c r="J136" s="48"/>
      <c r="K136" s="48"/>
      <c r="L136" s="49"/>
      <c r="M136" s="48"/>
      <c r="N136" s="50"/>
    </row>
    <row r="137" spans="1:14" ht="15">
      <c r="A137" s="57" t="s">
        <v>23</v>
      </c>
      <c r="B137" s="41" t="s">
        <v>77</v>
      </c>
      <c r="C137" s="45">
        <v>280</v>
      </c>
      <c r="D137" s="45">
        <v>25</v>
      </c>
      <c r="E137" s="46">
        <f aca="true" t="shared" si="16" ref="E137:E144">C137/D137</f>
        <v>11.2</v>
      </c>
      <c r="F137" s="47">
        <v>5</v>
      </c>
      <c r="G137" s="46">
        <f t="shared" si="15"/>
        <v>56</v>
      </c>
      <c r="H137" s="46">
        <f t="shared" si="13"/>
        <v>64.39999999999999</v>
      </c>
      <c r="I137" s="48"/>
      <c r="J137" s="48"/>
      <c r="K137" s="48"/>
      <c r="L137" s="49"/>
      <c r="M137" s="48"/>
      <c r="N137" s="50"/>
    </row>
    <row r="138" spans="1:14" ht="15">
      <c r="A138" s="39" t="s">
        <v>16</v>
      </c>
      <c r="B138" s="41" t="s">
        <v>77</v>
      </c>
      <c r="C138" s="45">
        <v>280</v>
      </c>
      <c r="D138" s="45">
        <v>25</v>
      </c>
      <c r="E138" s="46">
        <f t="shared" si="16"/>
        <v>11.2</v>
      </c>
      <c r="F138" s="47">
        <v>5</v>
      </c>
      <c r="G138" s="46">
        <f t="shared" si="15"/>
        <v>56</v>
      </c>
      <c r="H138" s="46">
        <f t="shared" si="13"/>
        <v>64.39999999999999</v>
      </c>
      <c r="I138" s="48"/>
      <c r="J138" s="48"/>
      <c r="K138" s="48"/>
      <c r="L138" s="49"/>
      <c r="M138" s="48"/>
      <c r="N138" s="50"/>
    </row>
    <row r="139" spans="1:14" ht="15">
      <c r="A139" s="57" t="s">
        <v>14</v>
      </c>
      <c r="B139" s="41" t="s">
        <v>77</v>
      </c>
      <c r="C139" s="45">
        <v>280</v>
      </c>
      <c r="D139" s="45">
        <v>25</v>
      </c>
      <c r="E139" s="46">
        <f t="shared" si="16"/>
        <v>11.2</v>
      </c>
      <c r="F139" s="47">
        <v>5</v>
      </c>
      <c r="G139" s="46">
        <f t="shared" si="15"/>
        <v>56</v>
      </c>
      <c r="H139" s="46">
        <f t="shared" si="13"/>
        <v>64.39999999999999</v>
      </c>
      <c r="I139" s="48"/>
      <c r="J139" s="48"/>
      <c r="K139" s="48"/>
      <c r="L139" s="49"/>
      <c r="M139" s="48"/>
      <c r="N139" s="50"/>
    </row>
    <row r="140" spans="1:14" ht="15">
      <c r="A140" s="57" t="s">
        <v>15</v>
      </c>
      <c r="B140" s="41" t="s">
        <v>78</v>
      </c>
      <c r="C140" s="45">
        <v>48</v>
      </c>
      <c r="D140" s="45">
        <v>1</v>
      </c>
      <c r="E140" s="46">
        <f t="shared" si="16"/>
        <v>48</v>
      </c>
      <c r="F140" s="47">
        <v>2</v>
      </c>
      <c r="G140" s="46">
        <f t="shared" si="15"/>
        <v>96</v>
      </c>
      <c r="H140" s="46">
        <f t="shared" si="13"/>
        <v>110.39999999999999</v>
      </c>
      <c r="I140" s="48"/>
      <c r="J140" s="48"/>
      <c r="K140" s="48"/>
      <c r="L140" s="49"/>
      <c r="M140" s="48"/>
      <c r="N140" s="50"/>
    </row>
    <row r="141" spans="1:14" ht="15">
      <c r="A141" s="57" t="s">
        <v>15</v>
      </c>
      <c r="B141" s="41" t="s">
        <v>79</v>
      </c>
      <c r="C141" s="45">
        <v>40</v>
      </c>
      <c r="D141" s="45">
        <v>1</v>
      </c>
      <c r="E141" s="46">
        <f t="shared" si="16"/>
        <v>40</v>
      </c>
      <c r="F141" s="47">
        <v>1</v>
      </c>
      <c r="G141" s="46">
        <f t="shared" si="15"/>
        <v>40</v>
      </c>
      <c r="H141" s="46">
        <f t="shared" si="13"/>
        <v>46</v>
      </c>
      <c r="I141" s="48"/>
      <c r="J141" s="48"/>
      <c r="K141" s="48"/>
      <c r="L141" s="49"/>
      <c r="M141" s="48"/>
      <c r="N141" s="50"/>
    </row>
    <row r="142" spans="1:14" ht="15">
      <c r="A142" s="57" t="s">
        <v>15</v>
      </c>
      <c r="B142" s="41" t="s">
        <v>41</v>
      </c>
      <c r="C142" s="15">
        <v>120</v>
      </c>
      <c r="D142" s="15">
        <v>25</v>
      </c>
      <c r="E142" s="16">
        <f t="shared" si="16"/>
        <v>4.8</v>
      </c>
      <c r="F142" s="17">
        <v>25</v>
      </c>
      <c r="G142" s="16">
        <f t="shared" si="15"/>
        <v>120</v>
      </c>
      <c r="H142" s="16">
        <f t="shared" si="13"/>
        <v>138</v>
      </c>
      <c r="I142" s="48"/>
      <c r="J142" s="48"/>
      <c r="K142" s="48"/>
      <c r="L142" s="49"/>
      <c r="M142" s="48"/>
      <c r="N142" s="50"/>
    </row>
    <row r="143" spans="1:14" ht="15">
      <c r="A143" t="s">
        <v>81</v>
      </c>
      <c r="B143" s="41" t="s">
        <v>80</v>
      </c>
      <c r="C143" s="45">
        <v>40</v>
      </c>
      <c r="D143" s="45">
        <v>1</v>
      </c>
      <c r="E143" s="46">
        <f t="shared" si="16"/>
        <v>40</v>
      </c>
      <c r="F143" s="47">
        <v>1</v>
      </c>
      <c r="G143" s="46">
        <f t="shared" si="15"/>
        <v>40</v>
      </c>
      <c r="H143" s="46">
        <f t="shared" si="13"/>
        <v>46</v>
      </c>
      <c r="I143" s="48"/>
      <c r="J143" s="48"/>
      <c r="K143" s="48"/>
      <c r="L143" s="49"/>
      <c r="M143" s="48"/>
      <c r="N143" s="50"/>
    </row>
    <row r="144" spans="1:14" ht="15">
      <c r="A144" t="s">
        <v>81</v>
      </c>
      <c r="B144" s="41" t="s">
        <v>82</v>
      </c>
      <c r="C144" s="45">
        <v>50</v>
      </c>
      <c r="D144" s="45">
        <v>1</v>
      </c>
      <c r="E144" s="46">
        <f t="shared" si="16"/>
        <v>50</v>
      </c>
      <c r="F144" s="47">
        <v>1</v>
      </c>
      <c r="G144" s="46">
        <f t="shared" si="15"/>
        <v>50</v>
      </c>
      <c r="H144" s="46">
        <f t="shared" si="13"/>
        <v>57.49999999999999</v>
      </c>
      <c r="I144" s="48"/>
      <c r="J144" s="48"/>
      <c r="K144" s="48"/>
      <c r="L144" s="49"/>
      <c r="M144" s="48"/>
      <c r="N144" s="50"/>
    </row>
    <row r="145" spans="1:14" ht="15.75" thickBot="1">
      <c r="A145" s="36"/>
      <c r="B145" s="40"/>
      <c r="C145" s="37"/>
      <c r="D145" s="37"/>
      <c r="E145" s="38"/>
      <c r="F145" s="26"/>
      <c r="G145" s="38"/>
      <c r="H145" s="38">
        <f>G145*1.15</f>
        <v>0</v>
      </c>
      <c r="I145" s="24"/>
      <c r="J145" s="24"/>
      <c r="K145" s="24"/>
      <c r="L145" s="21"/>
      <c r="M145" s="24"/>
      <c r="N145" s="25"/>
    </row>
    <row r="146" spans="7:8" ht="15">
      <c r="G146" s="5">
        <f>SUM(G2:G145)</f>
        <v>8258.000000000005</v>
      </c>
      <c r="H146" s="5">
        <f>SUM(H2:H145)</f>
        <v>9496.700000000006</v>
      </c>
    </row>
    <row r="149" ht="15">
      <c r="G149" s="23"/>
    </row>
    <row r="151" spans="6:7" ht="15">
      <c r="F151" s="6" t="s">
        <v>18</v>
      </c>
      <c r="G151" s="23" t="e">
        <f>500/G148</f>
        <v>#DIV/0!</v>
      </c>
    </row>
  </sheetData>
  <sheetProtection/>
  <autoFilter ref="A1:B149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0"/>
  <sheetViews>
    <sheetView tabSelected="1" zoomScalePageLayoutView="0" workbookViewId="0" topLeftCell="A1">
      <pane ySplit="1" topLeftCell="BM104" activePane="bottomLeft" state="frozen"/>
      <selection pane="topLeft" activeCell="E30" sqref="E30"/>
      <selection pane="bottomLeft" activeCell="B123" sqref="B123"/>
    </sheetView>
  </sheetViews>
  <sheetFormatPr defaultColWidth="9.140625" defaultRowHeight="15"/>
  <cols>
    <col min="1" max="1" width="16.140625" style="28" customWidth="1"/>
    <col min="2" max="2" width="71.00390625" style="1" customWidth="1"/>
    <col min="3" max="3" width="7.140625" style="2" customWidth="1"/>
    <col min="4" max="4" width="9.7109375" style="2" customWidth="1"/>
    <col min="5" max="5" width="10.00390625" style="3" customWidth="1"/>
    <col min="6" max="6" width="7.00390625" style="6" customWidth="1"/>
    <col min="7" max="7" width="9.140625" style="5" customWidth="1"/>
    <col min="8" max="8" width="9.140625" style="3" customWidth="1"/>
    <col min="9" max="9" width="9.140625" style="199" customWidth="1"/>
    <col min="10" max="10" width="9.140625" style="4" customWidth="1"/>
    <col min="11" max="11" width="9.28125" style="4" bestFit="1" customWidth="1"/>
    <col min="12" max="12" width="9.140625" style="7" customWidth="1"/>
    <col min="13" max="13" width="9.140625" style="4" customWidth="1"/>
    <col min="14" max="14" width="9.140625" style="2" customWidth="1"/>
    <col min="15" max="16384" width="9.140625" style="1" customWidth="1"/>
  </cols>
  <sheetData>
    <row r="1" spans="1:14" ht="15.75" thickBot="1">
      <c r="A1" s="27" t="s">
        <v>13</v>
      </c>
      <c r="B1" s="22" t="s">
        <v>0</v>
      </c>
      <c r="C1" s="8" t="s">
        <v>1</v>
      </c>
      <c r="D1" s="8" t="s">
        <v>2</v>
      </c>
      <c r="E1" s="9" t="s">
        <v>3</v>
      </c>
      <c r="F1" s="10" t="s">
        <v>4</v>
      </c>
      <c r="G1" s="11" t="s">
        <v>5</v>
      </c>
      <c r="H1" s="9" t="s">
        <v>6</v>
      </c>
      <c r="I1" s="187" t="s">
        <v>10</v>
      </c>
      <c r="J1" s="12" t="s">
        <v>17</v>
      </c>
      <c r="K1" s="12" t="s">
        <v>11</v>
      </c>
      <c r="L1" s="13" t="s">
        <v>12</v>
      </c>
      <c r="M1" s="12" t="s">
        <v>7</v>
      </c>
      <c r="N1" s="14" t="s">
        <v>8</v>
      </c>
    </row>
    <row r="2" spans="1:14" ht="15">
      <c r="A2" s="184" t="s">
        <v>16</v>
      </c>
      <c r="B2" s="133" t="s">
        <v>26</v>
      </c>
      <c r="C2" s="126">
        <v>400</v>
      </c>
      <c r="D2" s="126">
        <v>50</v>
      </c>
      <c r="E2" s="127">
        <f aca="true" t="shared" si="0" ref="E2:E49">C2/D2</f>
        <v>8</v>
      </c>
      <c r="F2" s="128">
        <v>10</v>
      </c>
      <c r="G2" s="127">
        <f aca="true" t="shared" si="1" ref="G2:G49">E2*F2</f>
        <v>80</v>
      </c>
      <c r="H2" s="127">
        <f aca="true" t="shared" si="2" ref="H2:H49">G2*1.15</f>
        <v>92</v>
      </c>
      <c r="I2" s="188"/>
      <c r="J2" s="129"/>
      <c r="K2" s="129"/>
      <c r="L2" s="130"/>
      <c r="M2" s="129"/>
      <c r="N2" s="131"/>
    </row>
    <row r="3" spans="1:14" ht="15">
      <c r="A3" s="174" t="s">
        <v>16</v>
      </c>
      <c r="B3" s="185" t="s">
        <v>36</v>
      </c>
      <c r="C3" s="134">
        <v>120</v>
      </c>
      <c r="D3" s="134">
        <v>25</v>
      </c>
      <c r="E3" s="135">
        <f t="shared" si="0"/>
        <v>4.8</v>
      </c>
      <c r="F3" s="136">
        <v>12.5</v>
      </c>
      <c r="G3" s="135">
        <f t="shared" si="1"/>
        <v>60</v>
      </c>
      <c r="H3" s="135">
        <f t="shared" si="2"/>
        <v>69</v>
      </c>
      <c r="I3" s="189"/>
      <c r="J3" s="137"/>
      <c r="K3" s="137"/>
      <c r="L3" s="138"/>
      <c r="M3" s="137"/>
      <c r="N3" s="139"/>
    </row>
    <row r="4" spans="1:14" ht="15">
      <c r="A4" s="174" t="s">
        <v>16</v>
      </c>
      <c r="B4" s="185" t="s">
        <v>39</v>
      </c>
      <c r="C4" s="134">
        <v>160</v>
      </c>
      <c r="D4" s="134">
        <v>25</v>
      </c>
      <c r="E4" s="135">
        <f t="shared" si="0"/>
        <v>6.4</v>
      </c>
      <c r="F4" s="136">
        <v>12.5</v>
      </c>
      <c r="G4" s="135">
        <f t="shared" si="1"/>
        <v>80</v>
      </c>
      <c r="H4" s="135">
        <f t="shared" si="2"/>
        <v>92</v>
      </c>
      <c r="I4" s="189"/>
      <c r="J4" s="137"/>
      <c r="K4" s="137"/>
      <c r="L4" s="138"/>
      <c r="M4" s="137"/>
      <c r="N4" s="139"/>
    </row>
    <row r="5" spans="1:14" ht="15">
      <c r="A5" s="174" t="s">
        <v>16</v>
      </c>
      <c r="B5" s="133" t="s">
        <v>41</v>
      </c>
      <c r="C5" s="134">
        <v>120</v>
      </c>
      <c r="D5" s="134">
        <v>25</v>
      </c>
      <c r="E5" s="135">
        <f t="shared" si="0"/>
        <v>4.8</v>
      </c>
      <c r="F5" s="136">
        <v>12.5</v>
      </c>
      <c r="G5" s="135">
        <f t="shared" si="1"/>
        <v>60</v>
      </c>
      <c r="H5" s="135">
        <f t="shared" si="2"/>
        <v>69</v>
      </c>
      <c r="I5" s="189"/>
      <c r="J5" s="137"/>
      <c r="K5" s="137"/>
      <c r="L5" s="138"/>
      <c r="M5" s="137"/>
      <c r="N5" s="139"/>
    </row>
    <row r="6" spans="1:14" ht="15">
      <c r="A6" s="174" t="s">
        <v>16</v>
      </c>
      <c r="B6" s="133" t="s">
        <v>42</v>
      </c>
      <c r="C6" s="134">
        <v>160</v>
      </c>
      <c r="D6" s="134">
        <v>25</v>
      </c>
      <c r="E6" s="135">
        <f t="shared" si="0"/>
        <v>6.4</v>
      </c>
      <c r="F6" s="136">
        <v>12.5</v>
      </c>
      <c r="G6" s="135">
        <f t="shared" si="1"/>
        <v>80</v>
      </c>
      <c r="H6" s="135">
        <f t="shared" si="2"/>
        <v>92</v>
      </c>
      <c r="I6" s="189"/>
      <c r="J6" s="137"/>
      <c r="K6" s="137"/>
      <c r="L6" s="138"/>
      <c r="M6" s="137"/>
      <c r="N6" s="139"/>
    </row>
    <row r="7" spans="1:14" ht="15">
      <c r="A7" s="174" t="s">
        <v>16</v>
      </c>
      <c r="B7" s="133" t="s">
        <v>46</v>
      </c>
      <c r="C7" s="134">
        <v>74</v>
      </c>
      <c r="D7" s="134">
        <v>25</v>
      </c>
      <c r="E7" s="135">
        <f t="shared" si="0"/>
        <v>2.96</v>
      </c>
      <c r="F7" s="136">
        <v>10</v>
      </c>
      <c r="G7" s="135">
        <f t="shared" si="1"/>
        <v>29.6</v>
      </c>
      <c r="H7" s="135">
        <f t="shared" si="2"/>
        <v>34.04</v>
      </c>
      <c r="I7" s="189"/>
      <c r="J7" s="137"/>
      <c r="K7" s="137"/>
      <c r="L7" s="138"/>
      <c r="M7" s="137"/>
      <c r="N7" s="139"/>
    </row>
    <row r="8" spans="1:14" ht="15">
      <c r="A8" s="174" t="s">
        <v>16</v>
      </c>
      <c r="B8" s="133" t="s">
        <v>47</v>
      </c>
      <c r="C8" s="134">
        <v>74</v>
      </c>
      <c r="D8" s="134">
        <v>25</v>
      </c>
      <c r="E8" s="135">
        <f t="shared" si="0"/>
        <v>2.96</v>
      </c>
      <c r="F8" s="136">
        <v>10</v>
      </c>
      <c r="G8" s="135">
        <f t="shared" si="1"/>
        <v>29.6</v>
      </c>
      <c r="H8" s="135">
        <f t="shared" si="2"/>
        <v>34.04</v>
      </c>
      <c r="I8" s="189"/>
      <c r="J8" s="137"/>
      <c r="K8" s="137"/>
      <c r="L8" s="138"/>
      <c r="M8" s="137"/>
      <c r="N8" s="139"/>
    </row>
    <row r="9" spans="1:14" ht="15">
      <c r="A9" s="174" t="s">
        <v>16</v>
      </c>
      <c r="B9" s="133" t="s">
        <v>48</v>
      </c>
      <c r="C9" s="134">
        <v>74</v>
      </c>
      <c r="D9" s="134">
        <v>25</v>
      </c>
      <c r="E9" s="135">
        <f t="shared" si="0"/>
        <v>2.96</v>
      </c>
      <c r="F9" s="136">
        <v>10</v>
      </c>
      <c r="G9" s="135">
        <f t="shared" si="1"/>
        <v>29.6</v>
      </c>
      <c r="H9" s="135">
        <f t="shared" si="2"/>
        <v>34.04</v>
      </c>
      <c r="I9" s="189"/>
      <c r="J9" s="137"/>
      <c r="K9" s="137"/>
      <c r="L9" s="138"/>
      <c r="M9" s="137"/>
      <c r="N9" s="139"/>
    </row>
    <row r="10" spans="1:14" ht="15">
      <c r="A10" s="174" t="s">
        <v>16</v>
      </c>
      <c r="B10" s="133" t="s">
        <v>49</v>
      </c>
      <c r="C10" s="134">
        <v>74</v>
      </c>
      <c r="D10" s="134">
        <v>25</v>
      </c>
      <c r="E10" s="135">
        <f t="shared" si="0"/>
        <v>2.96</v>
      </c>
      <c r="F10" s="136">
        <v>10</v>
      </c>
      <c r="G10" s="135">
        <f t="shared" si="1"/>
        <v>29.6</v>
      </c>
      <c r="H10" s="135">
        <f t="shared" si="2"/>
        <v>34.04</v>
      </c>
      <c r="I10" s="189"/>
      <c r="J10" s="137"/>
      <c r="K10" s="137"/>
      <c r="L10" s="138"/>
      <c r="M10" s="137"/>
      <c r="N10" s="139"/>
    </row>
    <row r="11" spans="1:14" ht="15">
      <c r="A11" s="174" t="s">
        <v>16</v>
      </c>
      <c r="B11" s="133" t="s">
        <v>50</v>
      </c>
      <c r="C11" s="134">
        <v>74</v>
      </c>
      <c r="D11" s="134">
        <v>25</v>
      </c>
      <c r="E11" s="135">
        <f t="shared" si="0"/>
        <v>2.96</v>
      </c>
      <c r="F11" s="136">
        <v>10</v>
      </c>
      <c r="G11" s="135">
        <f t="shared" si="1"/>
        <v>29.6</v>
      </c>
      <c r="H11" s="135">
        <f t="shared" si="2"/>
        <v>34.04</v>
      </c>
      <c r="I11" s="189"/>
      <c r="J11" s="137"/>
      <c r="K11" s="137"/>
      <c r="L11" s="138"/>
      <c r="M11" s="137"/>
      <c r="N11" s="139"/>
    </row>
    <row r="12" spans="1:14" ht="15">
      <c r="A12" s="174" t="s">
        <v>16</v>
      </c>
      <c r="B12" s="133" t="s">
        <v>56</v>
      </c>
      <c r="C12" s="134">
        <v>60</v>
      </c>
      <c r="D12" s="134">
        <v>10</v>
      </c>
      <c r="E12" s="135">
        <f t="shared" si="0"/>
        <v>6</v>
      </c>
      <c r="F12" s="136">
        <v>4</v>
      </c>
      <c r="G12" s="135">
        <f t="shared" si="1"/>
        <v>24</v>
      </c>
      <c r="H12" s="135">
        <f t="shared" si="2"/>
        <v>27.599999999999998</v>
      </c>
      <c r="I12" s="189"/>
      <c r="J12" s="137"/>
      <c r="K12" s="137"/>
      <c r="L12" s="138"/>
      <c r="M12" s="137"/>
      <c r="N12" s="139"/>
    </row>
    <row r="13" spans="1:14" ht="15">
      <c r="A13" s="174" t="s">
        <v>16</v>
      </c>
      <c r="B13" s="133" t="s">
        <v>58</v>
      </c>
      <c r="C13" s="134">
        <v>70</v>
      </c>
      <c r="D13" s="134">
        <v>50</v>
      </c>
      <c r="E13" s="135">
        <f t="shared" si="0"/>
        <v>1.4</v>
      </c>
      <c r="F13" s="136">
        <v>10</v>
      </c>
      <c r="G13" s="135">
        <f t="shared" si="1"/>
        <v>14</v>
      </c>
      <c r="H13" s="135">
        <f t="shared" si="2"/>
        <v>16.099999999999998</v>
      </c>
      <c r="I13" s="189"/>
      <c r="J13" s="137"/>
      <c r="K13" s="137"/>
      <c r="L13" s="138"/>
      <c r="M13" s="137"/>
      <c r="N13" s="139"/>
    </row>
    <row r="14" spans="1:14" ht="15">
      <c r="A14" s="174" t="s">
        <v>16</v>
      </c>
      <c r="B14" s="133" t="s">
        <v>61</v>
      </c>
      <c r="C14" s="134">
        <v>100</v>
      </c>
      <c r="D14" s="134">
        <v>5</v>
      </c>
      <c r="E14" s="135">
        <f t="shared" si="0"/>
        <v>20</v>
      </c>
      <c r="F14" s="136">
        <v>5</v>
      </c>
      <c r="G14" s="135">
        <f t="shared" si="1"/>
        <v>100</v>
      </c>
      <c r="H14" s="135">
        <f t="shared" si="2"/>
        <v>114.99999999999999</v>
      </c>
      <c r="I14" s="189"/>
      <c r="J14" s="137"/>
      <c r="K14" s="137"/>
      <c r="L14" s="138"/>
      <c r="M14" s="137"/>
      <c r="N14" s="139"/>
    </row>
    <row r="15" spans="1:14" ht="15">
      <c r="A15" s="174" t="s">
        <v>16</v>
      </c>
      <c r="B15" s="133" t="s">
        <v>62</v>
      </c>
      <c r="C15" s="134">
        <v>100</v>
      </c>
      <c r="D15" s="134">
        <v>5</v>
      </c>
      <c r="E15" s="135">
        <f t="shared" si="0"/>
        <v>20</v>
      </c>
      <c r="F15" s="136">
        <v>3</v>
      </c>
      <c r="G15" s="135">
        <f t="shared" si="1"/>
        <v>60</v>
      </c>
      <c r="H15" s="135">
        <f t="shared" si="2"/>
        <v>69</v>
      </c>
      <c r="I15" s="189"/>
      <c r="J15" s="137"/>
      <c r="K15" s="137"/>
      <c r="L15" s="138"/>
      <c r="M15" s="137"/>
      <c r="N15" s="139"/>
    </row>
    <row r="16" spans="1:14" ht="15">
      <c r="A16" s="174" t="s">
        <v>16</v>
      </c>
      <c r="B16" s="133" t="s">
        <v>64</v>
      </c>
      <c r="C16" s="134">
        <v>140</v>
      </c>
      <c r="D16" s="134">
        <v>5</v>
      </c>
      <c r="E16" s="135">
        <f t="shared" si="0"/>
        <v>28</v>
      </c>
      <c r="F16" s="136">
        <v>5</v>
      </c>
      <c r="G16" s="135">
        <f t="shared" si="1"/>
        <v>140</v>
      </c>
      <c r="H16" s="135">
        <f t="shared" si="2"/>
        <v>161</v>
      </c>
      <c r="I16" s="189"/>
      <c r="J16" s="137"/>
      <c r="K16" s="137"/>
      <c r="L16" s="138"/>
      <c r="M16" s="137"/>
      <c r="N16" s="139"/>
    </row>
    <row r="17" spans="1:14" ht="15">
      <c r="A17" s="174" t="s">
        <v>16</v>
      </c>
      <c r="B17" s="133" t="s">
        <v>65</v>
      </c>
      <c r="C17" s="134">
        <v>140</v>
      </c>
      <c r="D17" s="134">
        <v>5</v>
      </c>
      <c r="E17" s="135">
        <f t="shared" si="0"/>
        <v>28</v>
      </c>
      <c r="F17" s="136">
        <v>3</v>
      </c>
      <c r="G17" s="135">
        <f t="shared" si="1"/>
        <v>84</v>
      </c>
      <c r="H17" s="135">
        <f t="shared" si="2"/>
        <v>96.6</v>
      </c>
      <c r="I17" s="189"/>
      <c r="J17" s="137"/>
      <c r="K17" s="137"/>
      <c r="L17" s="138"/>
      <c r="M17" s="137"/>
      <c r="N17" s="139"/>
    </row>
    <row r="18" spans="1:14" ht="15">
      <c r="A18" s="174" t="s">
        <v>16</v>
      </c>
      <c r="B18" s="133" t="s">
        <v>66</v>
      </c>
      <c r="C18" s="134">
        <v>75</v>
      </c>
      <c r="D18" s="134">
        <v>5</v>
      </c>
      <c r="E18" s="135">
        <f t="shared" si="0"/>
        <v>15</v>
      </c>
      <c r="F18" s="136">
        <v>5</v>
      </c>
      <c r="G18" s="135">
        <f t="shared" si="1"/>
        <v>75</v>
      </c>
      <c r="H18" s="135">
        <f t="shared" si="2"/>
        <v>86.25</v>
      </c>
      <c r="I18" s="189"/>
      <c r="J18" s="137"/>
      <c r="K18" s="137"/>
      <c r="L18" s="138"/>
      <c r="M18" s="137"/>
      <c r="N18" s="139"/>
    </row>
    <row r="19" spans="1:14" ht="15">
      <c r="A19" s="174" t="s">
        <v>16</v>
      </c>
      <c r="B19" s="186" t="s">
        <v>100</v>
      </c>
      <c r="C19" s="134">
        <v>280</v>
      </c>
      <c r="D19" s="134">
        <v>25</v>
      </c>
      <c r="E19" s="135">
        <f t="shared" si="0"/>
        <v>11.2</v>
      </c>
      <c r="F19" s="136">
        <v>3</v>
      </c>
      <c r="G19" s="135">
        <f t="shared" si="1"/>
        <v>33.599999999999994</v>
      </c>
      <c r="H19" s="135">
        <f t="shared" si="2"/>
        <v>38.63999999999999</v>
      </c>
      <c r="I19" s="189"/>
      <c r="J19" s="137"/>
      <c r="K19" s="137"/>
      <c r="L19" s="138"/>
      <c r="M19" s="137"/>
      <c r="N19" s="139"/>
    </row>
    <row r="20" spans="1:14" ht="15">
      <c r="A20" s="174" t="s">
        <v>16</v>
      </c>
      <c r="B20" s="133" t="s">
        <v>69</v>
      </c>
      <c r="C20" s="134">
        <v>280</v>
      </c>
      <c r="D20" s="134">
        <v>25</v>
      </c>
      <c r="E20" s="135">
        <f t="shared" si="0"/>
        <v>11.2</v>
      </c>
      <c r="F20" s="136">
        <v>5</v>
      </c>
      <c r="G20" s="135">
        <f t="shared" si="1"/>
        <v>56</v>
      </c>
      <c r="H20" s="135">
        <f t="shared" si="2"/>
        <v>64.39999999999999</v>
      </c>
      <c r="I20" s="189"/>
      <c r="J20" s="137"/>
      <c r="K20" s="137"/>
      <c r="L20" s="138"/>
      <c r="M20" s="137"/>
      <c r="N20" s="139"/>
    </row>
    <row r="21" spans="1:14" ht="15">
      <c r="A21" s="174" t="s">
        <v>16</v>
      </c>
      <c r="B21" s="133" t="s">
        <v>94</v>
      </c>
      <c r="C21" s="134">
        <v>54</v>
      </c>
      <c r="D21" s="134">
        <v>4</v>
      </c>
      <c r="E21" s="135">
        <f t="shared" si="0"/>
        <v>13.5</v>
      </c>
      <c r="F21" s="136">
        <v>4</v>
      </c>
      <c r="G21" s="135">
        <f t="shared" si="1"/>
        <v>54</v>
      </c>
      <c r="H21" s="135">
        <f t="shared" si="2"/>
        <v>62.099999999999994</v>
      </c>
      <c r="I21" s="189"/>
      <c r="J21" s="137"/>
      <c r="K21" s="137"/>
      <c r="L21" s="138"/>
      <c r="M21" s="137"/>
      <c r="N21" s="139"/>
    </row>
    <row r="22" spans="1:14" ht="15.75" thickBot="1">
      <c r="A22" s="164" t="s">
        <v>16</v>
      </c>
      <c r="B22" s="165" t="s">
        <v>77</v>
      </c>
      <c r="C22" s="166">
        <v>280</v>
      </c>
      <c r="D22" s="166">
        <v>25</v>
      </c>
      <c r="E22" s="167">
        <f t="shared" si="0"/>
        <v>11.2</v>
      </c>
      <c r="F22" s="168">
        <v>5</v>
      </c>
      <c r="G22" s="167">
        <f t="shared" si="1"/>
        <v>56</v>
      </c>
      <c r="H22" s="167">
        <f t="shared" si="2"/>
        <v>64.39999999999999</v>
      </c>
      <c r="I22" s="190">
        <f>SUM(H2:H22)</f>
        <v>1385.2900000000002</v>
      </c>
      <c r="J22" s="169"/>
      <c r="K22" s="169"/>
      <c r="L22" s="170"/>
      <c r="M22" s="169"/>
      <c r="N22" s="171"/>
    </row>
    <row r="23" spans="1:14" ht="15">
      <c r="A23" s="237" t="s">
        <v>68</v>
      </c>
      <c r="B23" s="238" t="s">
        <v>67</v>
      </c>
      <c r="C23" s="239">
        <v>330</v>
      </c>
      <c r="D23" s="239">
        <v>10</v>
      </c>
      <c r="E23" s="240">
        <f t="shared" si="0"/>
        <v>33</v>
      </c>
      <c r="F23" s="241">
        <v>2</v>
      </c>
      <c r="G23" s="240">
        <f t="shared" si="1"/>
        <v>66</v>
      </c>
      <c r="H23" s="240">
        <f t="shared" si="2"/>
        <v>75.89999999999999</v>
      </c>
      <c r="I23" s="242"/>
      <c r="J23" s="243"/>
      <c r="K23" s="243"/>
      <c r="L23" s="244"/>
      <c r="M23" s="243"/>
      <c r="N23" s="245"/>
    </row>
    <row r="24" spans="1:14" ht="15">
      <c r="A24" s="210" t="s">
        <v>68</v>
      </c>
      <c r="B24" s="211" t="s">
        <v>85</v>
      </c>
      <c r="C24" s="212">
        <v>60</v>
      </c>
      <c r="D24" s="212">
        <v>10</v>
      </c>
      <c r="E24" s="213">
        <f t="shared" si="0"/>
        <v>6</v>
      </c>
      <c r="F24" s="214">
        <v>2</v>
      </c>
      <c r="G24" s="213">
        <f t="shared" si="1"/>
        <v>12</v>
      </c>
      <c r="H24" s="213">
        <f t="shared" si="2"/>
        <v>13.799999999999999</v>
      </c>
      <c r="I24" s="215"/>
      <c r="J24" s="216"/>
      <c r="K24" s="216"/>
      <c r="L24" s="217"/>
      <c r="M24" s="216"/>
      <c r="N24" s="218"/>
    </row>
    <row r="25" spans="1:14" ht="15">
      <c r="A25" s="210" t="s">
        <v>68</v>
      </c>
      <c r="B25" s="211" t="s">
        <v>46</v>
      </c>
      <c r="C25" s="212">
        <v>74</v>
      </c>
      <c r="D25" s="212">
        <v>25</v>
      </c>
      <c r="E25" s="213">
        <f t="shared" si="0"/>
        <v>2.96</v>
      </c>
      <c r="F25" s="214">
        <v>5</v>
      </c>
      <c r="G25" s="213">
        <f t="shared" si="1"/>
        <v>14.8</v>
      </c>
      <c r="H25" s="213">
        <f t="shared" si="2"/>
        <v>17.02</v>
      </c>
      <c r="I25" s="215"/>
      <c r="J25" s="216"/>
      <c r="K25" s="216"/>
      <c r="L25" s="217"/>
      <c r="M25" s="216"/>
      <c r="N25" s="218"/>
    </row>
    <row r="26" spans="1:14" ht="15">
      <c r="A26" s="210" t="s">
        <v>68</v>
      </c>
      <c r="B26" s="211" t="s">
        <v>47</v>
      </c>
      <c r="C26" s="212">
        <v>74</v>
      </c>
      <c r="D26" s="212">
        <v>25</v>
      </c>
      <c r="E26" s="213">
        <f t="shared" si="0"/>
        <v>2.96</v>
      </c>
      <c r="F26" s="214">
        <v>5</v>
      </c>
      <c r="G26" s="213">
        <f t="shared" si="1"/>
        <v>14.8</v>
      </c>
      <c r="H26" s="213">
        <f t="shared" si="2"/>
        <v>17.02</v>
      </c>
      <c r="I26" s="215"/>
      <c r="J26" s="216"/>
      <c r="K26" s="216"/>
      <c r="L26" s="217"/>
      <c r="M26" s="216"/>
      <c r="N26" s="218"/>
    </row>
    <row r="27" spans="1:14" ht="15">
      <c r="A27" s="210" t="s">
        <v>68</v>
      </c>
      <c r="B27" s="211" t="s">
        <v>48</v>
      </c>
      <c r="C27" s="212">
        <v>74</v>
      </c>
      <c r="D27" s="212">
        <v>25</v>
      </c>
      <c r="E27" s="213">
        <f t="shared" si="0"/>
        <v>2.96</v>
      </c>
      <c r="F27" s="214">
        <v>5</v>
      </c>
      <c r="G27" s="213">
        <f t="shared" si="1"/>
        <v>14.8</v>
      </c>
      <c r="H27" s="213">
        <f t="shared" si="2"/>
        <v>17.02</v>
      </c>
      <c r="I27" s="215"/>
      <c r="J27" s="216"/>
      <c r="K27" s="216"/>
      <c r="L27" s="217"/>
      <c r="M27" s="216"/>
      <c r="N27" s="218"/>
    </row>
    <row r="28" spans="1:14" ht="15">
      <c r="A28" s="210" t="s">
        <v>68</v>
      </c>
      <c r="B28" s="211" t="s">
        <v>49</v>
      </c>
      <c r="C28" s="212">
        <v>74</v>
      </c>
      <c r="D28" s="212">
        <v>25</v>
      </c>
      <c r="E28" s="213">
        <f t="shared" si="0"/>
        <v>2.96</v>
      </c>
      <c r="F28" s="214">
        <v>5</v>
      </c>
      <c r="G28" s="213">
        <f t="shared" si="1"/>
        <v>14.8</v>
      </c>
      <c r="H28" s="213">
        <f t="shared" si="2"/>
        <v>17.02</v>
      </c>
      <c r="I28" s="215"/>
      <c r="J28" s="216"/>
      <c r="K28" s="216"/>
      <c r="L28" s="217"/>
      <c r="M28" s="216"/>
      <c r="N28" s="218"/>
    </row>
    <row r="29" spans="1:14" ht="15.75" thickBot="1">
      <c r="A29" s="219" t="s">
        <v>68</v>
      </c>
      <c r="B29" s="220" t="s">
        <v>50</v>
      </c>
      <c r="C29" s="221">
        <v>74</v>
      </c>
      <c r="D29" s="221">
        <v>25</v>
      </c>
      <c r="E29" s="222">
        <f t="shared" si="0"/>
        <v>2.96</v>
      </c>
      <c r="F29" s="223">
        <v>5</v>
      </c>
      <c r="G29" s="222">
        <f t="shared" si="1"/>
        <v>14.8</v>
      </c>
      <c r="H29" s="222">
        <f t="shared" si="2"/>
        <v>17.02</v>
      </c>
      <c r="I29" s="224">
        <f>SUM(H23:H29)</f>
        <v>174.8</v>
      </c>
      <c r="J29" s="225"/>
      <c r="K29" s="225"/>
      <c r="L29" s="226"/>
      <c r="M29" s="225"/>
      <c r="N29" s="227"/>
    </row>
    <row r="30" spans="1:14" ht="15.75" thickBot="1">
      <c r="A30" s="176" t="s">
        <v>70</v>
      </c>
      <c r="B30" s="177" t="s">
        <v>71</v>
      </c>
      <c r="C30" s="178">
        <v>100</v>
      </c>
      <c r="D30" s="178">
        <v>1</v>
      </c>
      <c r="E30" s="179">
        <f t="shared" si="0"/>
        <v>100</v>
      </c>
      <c r="F30" s="180">
        <v>1</v>
      </c>
      <c r="G30" s="179">
        <f t="shared" si="1"/>
        <v>100</v>
      </c>
      <c r="H30" s="179">
        <f t="shared" si="2"/>
        <v>114.99999999999999</v>
      </c>
      <c r="I30" s="194">
        <f>H30</f>
        <v>114.99999999999999</v>
      </c>
      <c r="J30" s="181"/>
      <c r="K30" s="181"/>
      <c r="L30" s="182"/>
      <c r="M30" s="181"/>
      <c r="N30" s="183"/>
    </row>
    <row r="31" spans="1:14" ht="15">
      <c r="A31" s="255" t="s">
        <v>88</v>
      </c>
      <c r="B31" s="238" t="s">
        <v>87</v>
      </c>
      <c r="C31" s="239">
        <v>80</v>
      </c>
      <c r="D31" s="239">
        <v>1</v>
      </c>
      <c r="E31" s="240">
        <f t="shared" si="0"/>
        <v>80</v>
      </c>
      <c r="F31" s="241">
        <v>2</v>
      </c>
      <c r="G31" s="240">
        <f t="shared" si="1"/>
        <v>160</v>
      </c>
      <c r="H31" s="240">
        <f>G31*1.01</f>
        <v>161.6</v>
      </c>
      <c r="I31" s="242"/>
      <c r="J31" s="243"/>
      <c r="K31" s="243"/>
      <c r="L31" s="244"/>
      <c r="M31" s="243"/>
      <c r="N31" s="245"/>
    </row>
    <row r="32" spans="1:14" ht="15">
      <c r="A32" s="256" t="s">
        <v>88</v>
      </c>
      <c r="B32" s="202" t="s">
        <v>24</v>
      </c>
      <c r="C32" s="203">
        <v>1450</v>
      </c>
      <c r="D32" s="203">
        <v>50</v>
      </c>
      <c r="E32" s="204">
        <f t="shared" si="0"/>
        <v>29</v>
      </c>
      <c r="F32" s="205">
        <v>7</v>
      </c>
      <c r="G32" s="204">
        <f t="shared" si="1"/>
        <v>203</v>
      </c>
      <c r="H32" s="204">
        <f>G32*1.01</f>
        <v>205.03</v>
      </c>
      <c r="I32" s="206"/>
      <c r="J32" s="207"/>
      <c r="K32" s="207"/>
      <c r="L32" s="208"/>
      <c r="M32" s="207"/>
      <c r="N32" s="209"/>
    </row>
    <row r="33" spans="1:14" ht="15">
      <c r="A33" s="257" t="s">
        <v>88</v>
      </c>
      <c r="B33" s="211" t="s">
        <v>90</v>
      </c>
      <c r="C33" s="212">
        <v>135</v>
      </c>
      <c r="D33" s="212">
        <v>12</v>
      </c>
      <c r="E33" s="213">
        <f t="shared" si="0"/>
        <v>11.25</v>
      </c>
      <c r="F33" s="214">
        <v>24</v>
      </c>
      <c r="G33" s="213">
        <f t="shared" si="1"/>
        <v>270</v>
      </c>
      <c r="H33" s="213">
        <f>G33*1.01</f>
        <v>272.7</v>
      </c>
      <c r="I33" s="215"/>
      <c r="J33" s="216"/>
      <c r="K33" s="216"/>
      <c r="L33" s="217"/>
      <c r="M33" s="216"/>
      <c r="N33" s="218"/>
    </row>
    <row r="34" spans="1:14" ht="15.75" thickBot="1">
      <c r="A34" s="258" t="s">
        <v>88</v>
      </c>
      <c r="B34" s="220" t="s">
        <v>89</v>
      </c>
      <c r="C34" s="221">
        <v>135</v>
      </c>
      <c r="D34" s="221">
        <v>12</v>
      </c>
      <c r="E34" s="222">
        <f t="shared" si="0"/>
        <v>11.25</v>
      </c>
      <c r="F34" s="223">
        <v>24</v>
      </c>
      <c r="G34" s="222">
        <f t="shared" si="1"/>
        <v>270</v>
      </c>
      <c r="H34" s="222">
        <f>G34*1.01</f>
        <v>272.7</v>
      </c>
      <c r="I34" s="224">
        <f>SUM(H31:H34)</f>
        <v>912.03</v>
      </c>
      <c r="J34" s="225"/>
      <c r="K34" s="225"/>
      <c r="L34" s="226"/>
      <c r="M34" s="225"/>
      <c r="N34" s="227"/>
    </row>
    <row r="35" spans="1:14" ht="15">
      <c r="A35" s="172" t="s">
        <v>81</v>
      </c>
      <c r="B35" s="173" t="s">
        <v>35</v>
      </c>
      <c r="C35" s="158">
        <v>120</v>
      </c>
      <c r="D35" s="158">
        <v>25</v>
      </c>
      <c r="E35" s="159">
        <f t="shared" si="0"/>
        <v>4.8</v>
      </c>
      <c r="F35" s="160">
        <v>5</v>
      </c>
      <c r="G35" s="159">
        <f t="shared" si="1"/>
        <v>24</v>
      </c>
      <c r="H35" s="159">
        <f t="shared" si="2"/>
        <v>27.599999999999998</v>
      </c>
      <c r="I35" s="195"/>
      <c r="J35" s="161"/>
      <c r="K35" s="161"/>
      <c r="L35" s="162"/>
      <c r="M35" s="161"/>
      <c r="N35" s="163"/>
    </row>
    <row r="36" spans="1:14" ht="15">
      <c r="A36" s="174" t="s">
        <v>81</v>
      </c>
      <c r="B36" s="133" t="s">
        <v>36</v>
      </c>
      <c r="C36" s="134">
        <v>120</v>
      </c>
      <c r="D36" s="134">
        <v>25</v>
      </c>
      <c r="E36" s="135">
        <f t="shared" si="0"/>
        <v>4.8</v>
      </c>
      <c r="F36" s="136">
        <v>5</v>
      </c>
      <c r="G36" s="135">
        <f t="shared" si="1"/>
        <v>24</v>
      </c>
      <c r="H36" s="135">
        <f t="shared" si="2"/>
        <v>27.599999999999998</v>
      </c>
      <c r="I36" s="189"/>
      <c r="J36" s="137"/>
      <c r="K36" s="137"/>
      <c r="L36" s="138"/>
      <c r="M36" s="137"/>
      <c r="N36" s="139"/>
    </row>
    <row r="37" spans="1:14" ht="15">
      <c r="A37" s="174" t="s">
        <v>81</v>
      </c>
      <c r="B37" s="175" t="s">
        <v>37</v>
      </c>
      <c r="C37" s="134">
        <v>120</v>
      </c>
      <c r="D37" s="134">
        <v>25</v>
      </c>
      <c r="E37" s="135">
        <f t="shared" si="0"/>
        <v>4.8</v>
      </c>
      <c r="F37" s="136">
        <v>5</v>
      </c>
      <c r="G37" s="135">
        <f t="shared" si="1"/>
        <v>24</v>
      </c>
      <c r="H37" s="135">
        <f t="shared" si="2"/>
        <v>27.599999999999998</v>
      </c>
      <c r="I37" s="189"/>
      <c r="J37" s="137"/>
      <c r="K37" s="137"/>
      <c r="L37" s="138"/>
      <c r="M37" s="137"/>
      <c r="N37" s="139"/>
    </row>
    <row r="38" spans="1:14" ht="15">
      <c r="A38" s="174" t="s">
        <v>81</v>
      </c>
      <c r="B38" s="133" t="s">
        <v>41</v>
      </c>
      <c r="C38" s="134">
        <v>120</v>
      </c>
      <c r="D38" s="134">
        <v>25</v>
      </c>
      <c r="E38" s="135">
        <f t="shared" si="0"/>
        <v>4.8</v>
      </c>
      <c r="F38" s="136">
        <v>5</v>
      </c>
      <c r="G38" s="135">
        <f t="shared" si="1"/>
        <v>24</v>
      </c>
      <c r="H38" s="135">
        <f t="shared" si="2"/>
        <v>27.599999999999998</v>
      </c>
      <c r="I38" s="189"/>
      <c r="J38" s="137"/>
      <c r="K38" s="137"/>
      <c r="L38" s="138"/>
      <c r="M38" s="137"/>
      <c r="N38" s="139"/>
    </row>
    <row r="39" spans="1:14" ht="15">
      <c r="A39" s="174" t="s">
        <v>81</v>
      </c>
      <c r="B39" s="133" t="s">
        <v>51</v>
      </c>
      <c r="C39" s="134">
        <v>126</v>
      </c>
      <c r="D39" s="134">
        <v>100</v>
      </c>
      <c r="E39" s="135">
        <f t="shared" si="0"/>
        <v>1.26</v>
      </c>
      <c r="F39" s="136">
        <v>10</v>
      </c>
      <c r="G39" s="135">
        <f t="shared" si="1"/>
        <v>12.6</v>
      </c>
      <c r="H39" s="135">
        <f t="shared" si="2"/>
        <v>14.489999999999998</v>
      </c>
      <c r="I39" s="189"/>
      <c r="J39" s="137"/>
      <c r="K39" s="137"/>
      <c r="L39" s="138"/>
      <c r="M39" s="137"/>
      <c r="N39" s="139"/>
    </row>
    <row r="40" spans="1:14" ht="15">
      <c r="A40" s="174" t="s">
        <v>81</v>
      </c>
      <c r="B40" s="133" t="s">
        <v>34</v>
      </c>
      <c r="C40" s="134">
        <v>130</v>
      </c>
      <c r="D40" s="134">
        <v>25</v>
      </c>
      <c r="E40" s="135">
        <f t="shared" si="0"/>
        <v>5.2</v>
      </c>
      <c r="F40" s="136">
        <v>3</v>
      </c>
      <c r="G40" s="135">
        <f t="shared" si="1"/>
        <v>15.600000000000001</v>
      </c>
      <c r="H40" s="135">
        <f t="shared" si="2"/>
        <v>17.94</v>
      </c>
      <c r="I40" s="189"/>
      <c r="J40" s="137"/>
      <c r="K40" s="137"/>
      <c r="L40" s="138"/>
      <c r="M40" s="137"/>
      <c r="N40" s="139"/>
    </row>
    <row r="41" spans="1:14" ht="15">
      <c r="A41" s="174" t="s">
        <v>81</v>
      </c>
      <c r="B41" s="133" t="s">
        <v>32</v>
      </c>
      <c r="C41" s="134">
        <v>130</v>
      </c>
      <c r="D41" s="134">
        <v>25</v>
      </c>
      <c r="E41" s="135">
        <f t="shared" si="0"/>
        <v>5.2</v>
      </c>
      <c r="F41" s="136">
        <v>3</v>
      </c>
      <c r="G41" s="135">
        <f t="shared" si="1"/>
        <v>15.600000000000001</v>
      </c>
      <c r="H41" s="135">
        <f t="shared" si="2"/>
        <v>17.94</v>
      </c>
      <c r="I41" s="189"/>
      <c r="J41" s="137"/>
      <c r="K41" s="137"/>
      <c r="L41" s="138"/>
      <c r="M41" s="137"/>
      <c r="N41" s="139"/>
    </row>
    <row r="42" spans="1:14" ht="15">
      <c r="A42" s="174" t="s">
        <v>81</v>
      </c>
      <c r="B42" s="173" t="s">
        <v>83</v>
      </c>
      <c r="C42" s="134">
        <v>55</v>
      </c>
      <c r="D42" s="134">
        <v>1</v>
      </c>
      <c r="E42" s="135">
        <f t="shared" si="0"/>
        <v>55</v>
      </c>
      <c r="F42" s="136">
        <v>1</v>
      </c>
      <c r="G42" s="135">
        <f t="shared" si="1"/>
        <v>55</v>
      </c>
      <c r="H42" s="135">
        <f t="shared" si="2"/>
        <v>63.24999999999999</v>
      </c>
      <c r="I42" s="189"/>
      <c r="J42" s="137"/>
      <c r="K42" s="137"/>
      <c r="L42" s="138"/>
      <c r="M42" s="137"/>
      <c r="N42" s="139"/>
    </row>
    <row r="43" spans="1:14" ht="15">
      <c r="A43" s="174" t="s">
        <v>81</v>
      </c>
      <c r="B43" s="173" t="s">
        <v>84</v>
      </c>
      <c r="C43" s="134">
        <v>65</v>
      </c>
      <c r="D43" s="134">
        <v>1</v>
      </c>
      <c r="E43" s="135">
        <f t="shared" si="0"/>
        <v>65</v>
      </c>
      <c r="F43" s="136">
        <v>1</v>
      </c>
      <c r="G43" s="135">
        <f t="shared" si="1"/>
        <v>65</v>
      </c>
      <c r="H43" s="135">
        <f t="shared" si="2"/>
        <v>74.75</v>
      </c>
      <c r="I43" s="189"/>
      <c r="J43" s="137"/>
      <c r="K43" s="137"/>
      <c r="L43" s="138"/>
      <c r="M43" s="137"/>
      <c r="N43" s="139"/>
    </row>
    <row r="44" spans="1:14" ht="15">
      <c r="A44" s="174" t="s">
        <v>81</v>
      </c>
      <c r="B44" s="133" t="s">
        <v>80</v>
      </c>
      <c r="C44" s="134">
        <v>40</v>
      </c>
      <c r="D44" s="134">
        <v>1</v>
      </c>
      <c r="E44" s="135">
        <f t="shared" si="0"/>
        <v>40</v>
      </c>
      <c r="F44" s="136">
        <v>1</v>
      </c>
      <c r="G44" s="135">
        <f t="shared" si="1"/>
        <v>40</v>
      </c>
      <c r="H44" s="135">
        <f t="shared" si="2"/>
        <v>46</v>
      </c>
      <c r="I44" s="189"/>
      <c r="J44" s="137"/>
      <c r="K44" s="137"/>
      <c r="L44" s="138"/>
      <c r="M44" s="137"/>
      <c r="N44" s="139"/>
    </row>
    <row r="45" spans="1:14" ht="15.75" thickBot="1">
      <c r="A45" s="164" t="s">
        <v>81</v>
      </c>
      <c r="B45" s="165" t="s">
        <v>82</v>
      </c>
      <c r="C45" s="166">
        <v>50</v>
      </c>
      <c r="D45" s="166">
        <v>1</v>
      </c>
      <c r="E45" s="167">
        <f t="shared" si="0"/>
        <v>50</v>
      </c>
      <c r="F45" s="168">
        <v>1</v>
      </c>
      <c r="G45" s="167">
        <f t="shared" si="1"/>
        <v>50</v>
      </c>
      <c r="H45" s="167">
        <f t="shared" si="2"/>
        <v>57.49999999999999</v>
      </c>
      <c r="I45" s="190">
        <f>SUM(H35:H45)</f>
        <v>402.27</v>
      </c>
      <c r="J45" s="169"/>
      <c r="K45" s="169"/>
      <c r="L45" s="170"/>
      <c r="M45" s="169"/>
      <c r="N45" s="171"/>
    </row>
    <row r="46" spans="1:14" ht="15.75" thickBot="1">
      <c r="A46" s="246" t="s">
        <v>102</v>
      </c>
      <c r="B46" s="247" t="s">
        <v>55</v>
      </c>
      <c r="C46" s="248">
        <v>60</v>
      </c>
      <c r="D46" s="248">
        <v>10</v>
      </c>
      <c r="E46" s="249">
        <f t="shared" si="0"/>
        <v>6</v>
      </c>
      <c r="F46" s="250">
        <v>4</v>
      </c>
      <c r="G46" s="249">
        <f t="shared" si="1"/>
        <v>24</v>
      </c>
      <c r="H46" s="249">
        <f t="shared" si="2"/>
        <v>27.599999999999998</v>
      </c>
      <c r="I46" s="251">
        <f>H46</f>
        <v>27.599999999999998</v>
      </c>
      <c r="J46" s="252"/>
      <c r="K46" s="252"/>
      <c r="L46" s="253"/>
      <c r="M46" s="252"/>
      <c r="N46" s="254"/>
    </row>
    <row r="47" spans="1:14" ht="15">
      <c r="A47" s="156" t="s">
        <v>23</v>
      </c>
      <c r="B47" s="157" t="s">
        <v>22</v>
      </c>
      <c r="C47" s="158">
        <v>330</v>
      </c>
      <c r="D47" s="158">
        <v>25</v>
      </c>
      <c r="E47" s="159">
        <f t="shared" si="0"/>
        <v>13.2</v>
      </c>
      <c r="F47" s="160">
        <v>5</v>
      </c>
      <c r="G47" s="159">
        <f t="shared" si="1"/>
        <v>66</v>
      </c>
      <c r="H47" s="159">
        <f t="shared" si="2"/>
        <v>75.89999999999999</v>
      </c>
      <c r="I47" s="195"/>
      <c r="J47" s="161"/>
      <c r="K47" s="161"/>
      <c r="L47" s="162"/>
      <c r="M47" s="161"/>
      <c r="N47" s="163"/>
    </row>
    <row r="48" spans="1:14" ht="15">
      <c r="A48" s="132" t="s">
        <v>23</v>
      </c>
      <c r="B48" s="133" t="s">
        <v>24</v>
      </c>
      <c r="C48" s="134">
        <v>1450</v>
      </c>
      <c r="D48" s="134">
        <v>50</v>
      </c>
      <c r="E48" s="135">
        <f t="shared" si="0"/>
        <v>29</v>
      </c>
      <c r="F48" s="136">
        <v>3</v>
      </c>
      <c r="G48" s="135">
        <f t="shared" si="1"/>
        <v>87</v>
      </c>
      <c r="H48" s="135">
        <f t="shared" si="2"/>
        <v>100.05</v>
      </c>
      <c r="I48" s="189"/>
      <c r="J48" s="137"/>
      <c r="K48" s="137"/>
      <c r="L48" s="138"/>
      <c r="M48" s="137"/>
      <c r="N48" s="139"/>
    </row>
    <row r="49" spans="1:14" ht="15">
      <c r="A49" s="132" t="s">
        <v>23</v>
      </c>
      <c r="B49" s="133" t="s">
        <v>26</v>
      </c>
      <c r="C49" s="134">
        <v>400</v>
      </c>
      <c r="D49" s="134">
        <v>50</v>
      </c>
      <c r="E49" s="135">
        <f t="shared" si="0"/>
        <v>8</v>
      </c>
      <c r="F49" s="136">
        <v>10</v>
      </c>
      <c r="G49" s="135">
        <f t="shared" si="1"/>
        <v>80</v>
      </c>
      <c r="H49" s="135">
        <f t="shared" si="2"/>
        <v>92</v>
      </c>
      <c r="I49" s="189"/>
      <c r="J49" s="137"/>
      <c r="K49" s="137"/>
      <c r="L49" s="138"/>
      <c r="M49" s="137"/>
      <c r="N49" s="139"/>
    </row>
    <row r="50" spans="1:14" ht="15">
      <c r="A50" s="132" t="s">
        <v>23</v>
      </c>
      <c r="B50" s="133" t="s">
        <v>33</v>
      </c>
      <c r="C50" s="134">
        <v>130</v>
      </c>
      <c r="D50" s="134">
        <v>25</v>
      </c>
      <c r="E50" s="135">
        <f aca="true" t="shared" si="3" ref="E50:E84">C50/D50</f>
        <v>5.2</v>
      </c>
      <c r="F50" s="136">
        <v>5</v>
      </c>
      <c r="G50" s="135">
        <f aca="true" t="shared" si="4" ref="G50:G84">E50*F50</f>
        <v>26</v>
      </c>
      <c r="H50" s="135">
        <f aca="true" t="shared" si="5" ref="H50:H84">G50*1.15</f>
        <v>29.9</v>
      </c>
      <c r="I50" s="189"/>
      <c r="J50" s="137"/>
      <c r="K50" s="137"/>
      <c r="L50" s="138"/>
      <c r="M50" s="137"/>
      <c r="N50" s="139"/>
    </row>
    <row r="51" spans="1:14" ht="15">
      <c r="A51" s="132" t="s">
        <v>23</v>
      </c>
      <c r="B51" s="133" t="s">
        <v>34</v>
      </c>
      <c r="C51" s="134">
        <v>130</v>
      </c>
      <c r="D51" s="134">
        <v>25</v>
      </c>
      <c r="E51" s="135">
        <f t="shared" si="3"/>
        <v>5.2</v>
      </c>
      <c r="F51" s="136">
        <v>5</v>
      </c>
      <c r="G51" s="135">
        <f t="shared" si="4"/>
        <v>26</v>
      </c>
      <c r="H51" s="135">
        <f t="shared" si="5"/>
        <v>29.9</v>
      </c>
      <c r="I51" s="189"/>
      <c r="J51" s="137"/>
      <c r="K51" s="137"/>
      <c r="L51" s="138"/>
      <c r="M51" s="137"/>
      <c r="N51" s="139"/>
    </row>
    <row r="52" spans="1:14" ht="15">
      <c r="A52" s="132" t="s">
        <v>23</v>
      </c>
      <c r="B52" s="133" t="s">
        <v>39</v>
      </c>
      <c r="C52" s="134">
        <v>160</v>
      </c>
      <c r="D52" s="134">
        <v>25</v>
      </c>
      <c r="E52" s="135">
        <f t="shared" si="3"/>
        <v>6.4</v>
      </c>
      <c r="F52" s="136">
        <v>6.25</v>
      </c>
      <c r="G52" s="135">
        <f t="shared" si="4"/>
        <v>40</v>
      </c>
      <c r="H52" s="135">
        <f t="shared" si="5"/>
        <v>46</v>
      </c>
      <c r="I52" s="189"/>
      <c r="J52" s="137"/>
      <c r="K52" s="137"/>
      <c r="L52" s="138"/>
      <c r="M52" s="137"/>
      <c r="N52" s="139"/>
    </row>
    <row r="53" spans="1:14" ht="15">
      <c r="A53" s="132" t="s">
        <v>23</v>
      </c>
      <c r="B53" s="133" t="s">
        <v>42</v>
      </c>
      <c r="C53" s="134">
        <v>160</v>
      </c>
      <c r="D53" s="134">
        <v>25</v>
      </c>
      <c r="E53" s="135">
        <f t="shared" si="3"/>
        <v>6.4</v>
      </c>
      <c r="F53" s="136">
        <v>6.25</v>
      </c>
      <c r="G53" s="135">
        <f t="shared" si="4"/>
        <v>40</v>
      </c>
      <c r="H53" s="135">
        <f t="shared" si="5"/>
        <v>46</v>
      </c>
      <c r="I53" s="189"/>
      <c r="J53" s="137"/>
      <c r="K53" s="137"/>
      <c r="L53" s="138"/>
      <c r="M53" s="137"/>
      <c r="N53" s="139"/>
    </row>
    <row r="54" spans="1:14" ht="15">
      <c r="A54" s="132" t="s">
        <v>23</v>
      </c>
      <c r="B54" s="133" t="s">
        <v>44</v>
      </c>
      <c r="C54" s="134">
        <v>120</v>
      </c>
      <c r="D54" s="134">
        <v>25</v>
      </c>
      <c r="E54" s="135">
        <f t="shared" si="3"/>
        <v>4.8</v>
      </c>
      <c r="F54" s="136">
        <v>5</v>
      </c>
      <c r="G54" s="135">
        <f t="shared" si="4"/>
        <v>24</v>
      </c>
      <c r="H54" s="135">
        <f t="shared" si="5"/>
        <v>27.599999999999998</v>
      </c>
      <c r="I54" s="189"/>
      <c r="J54" s="137"/>
      <c r="K54" s="137"/>
      <c r="L54" s="138"/>
      <c r="M54" s="137"/>
      <c r="N54" s="139"/>
    </row>
    <row r="55" spans="1:14" ht="15">
      <c r="A55" s="132" t="s">
        <v>23</v>
      </c>
      <c r="B55" s="133" t="s">
        <v>45</v>
      </c>
      <c r="C55" s="134">
        <v>120</v>
      </c>
      <c r="D55" s="134">
        <v>25</v>
      </c>
      <c r="E55" s="135">
        <f t="shared" si="3"/>
        <v>4.8</v>
      </c>
      <c r="F55" s="136">
        <v>5</v>
      </c>
      <c r="G55" s="135">
        <f t="shared" si="4"/>
        <v>24</v>
      </c>
      <c r="H55" s="135">
        <f t="shared" si="5"/>
        <v>27.599999999999998</v>
      </c>
      <c r="I55" s="189"/>
      <c r="J55" s="137"/>
      <c r="K55" s="137"/>
      <c r="L55" s="138"/>
      <c r="M55" s="137"/>
      <c r="N55" s="139"/>
    </row>
    <row r="56" spans="1:14" ht="15">
      <c r="A56" s="132" t="s">
        <v>23</v>
      </c>
      <c r="B56" s="133" t="s">
        <v>47</v>
      </c>
      <c r="C56" s="134">
        <v>74</v>
      </c>
      <c r="D56" s="134">
        <v>25</v>
      </c>
      <c r="E56" s="135">
        <f t="shared" si="3"/>
        <v>2.96</v>
      </c>
      <c r="F56" s="136">
        <v>5</v>
      </c>
      <c r="G56" s="135">
        <f t="shared" si="4"/>
        <v>14.8</v>
      </c>
      <c r="H56" s="135">
        <f t="shared" si="5"/>
        <v>17.02</v>
      </c>
      <c r="I56" s="189"/>
      <c r="J56" s="137"/>
      <c r="K56" s="137"/>
      <c r="L56" s="138"/>
      <c r="M56" s="137"/>
      <c r="N56" s="139"/>
    </row>
    <row r="57" spans="1:14" ht="15">
      <c r="A57" s="132" t="s">
        <v>23</v>
      </c>
      <c r="B57" s="133" t="s">
        <v>48</v>
      </c>
      <c r="C57" s="134">
        <v>74</v>
      </c>
      <c r="D57" s="134">
        <v>25</v>
      </c>
      <c r="E57" s="135">
        <f t="shared" si="3"/>
        <v>2.96</v>
      </c>
      <c r="F57" s="136">
        <v>5</v>
      </c>
      <c r="G57" s="135">
        <f t="shared" si="4"/>
        <v>14.8</v>
      </c>
      <c r="H57" s="135">
        <f t="shared" si="5"/>
        <v>17.02</v>
      </c>
      <c r="I57" s="189"/>
      <c r="J57" s="137"/>
      <c r="K57" s="137"/>
      <c r="L57" s="138"/>
      <c r="M57" s="137"/>
      <c r="N57" s="139"/>
    </row>
    <row r="58" spans="1:14" ht="15">
      <c r="A58" s="132" t="s">
        <v>23</v>
      </c>
      <c r="B58" s="133" t="s">
        <v>49</v>
      </c>
      <c r="C58" s="134">
        <v>74</v>
      </c>
      <c r="D58" s="134">
        <v>25</v>
      </c>
      <c r="E58" s="135">
        <f t="shared" si="3"/>
        <v>2.96</v>
      </c>
      <c r="F58" s="136">
        <v>5</v>
      </c>
      <c r="G58" s="135">
        <f t="shared" si="4"/>
        <v>14.8</v>
      </c>
      <c r="H58" s="135">
        <f t="shared" si="5"/>
        <v>17.02</v>
      </c>
      <c r="I58" s="189"/>
      <c r="J58" s="137"/>
      <c r="K58" s="137"/>
      <c r="L58" s="138"/>
      <c r="M58" s="137"/>
      <c r="N58" s="139"/>
    </row>
    <row r="59" spans="1:14" ht="15">
      <c r="A59" s="132" t="s">
        <v>23</v>
      </c>
      <c r="B59" s="133" t="s">
        <v>50</v>
      </c>
      <c r="C59" s="134">
        <v>74</v>
      </c>
      <c r="D59" s="134">
        <v>25</v>
      </c>
      <c r="E59" s="135">
        <f t="shared" si="3"/>
        <v>2.96</v>
      </c>
      <c r="F59" s="136">
        <v>5</v>
      </c>
      <c r="G59" s="135">
        <f t="shared" si="4"/>
        <v>14.8</v>
      </c>
      <c r="H59" s="135">
        <f t="shared" si="5"/>
        <v>17.02</v>
      </c>
      <c r="I59" s="189"/>
      <c r="J59" s="137"/>
      <c r="K59" s="137"/>
      <c r="L59" s="138"/>
      <c r="M59" s="137"/>
      <c r="N59" s="139"/>
    </row>
    <row r="60" spans="1:14" ht="15">
      <c r="A60" s="132" t="s">
        <v>23</v>
      </c>
      <c r="B60" s="133" t="s">
        <v>51</v>
      </c>
      <c r="C60" s="134">
        <v>126</v>
      </c>
      <c r="D60" s="134">
        <v>100</v>
      </c>
      <c r="E60" s="135">
        <f t="shared" si="3"/>
        <v>1.26</v>
      </c>
      <c r="F60" s="136">
        <v>10</v>
      </c>
      <c r="G60" s="135">
        <f t="shared" si="4"/>
        <v>12.6</v>
      </c>
      <c r="H60" s="135">
        <f t="shared" si="5"/>
        <v>14.489999999999998</v>
      </c>
      <c r="I60" s="189"/>
      <c r="J60" s="137"/>
      <c r="K60" s="137"/>
      <c r="L60" s="138"/>
      <c r="M60" s="137"/>
      <c r="N60" s="139"/>
    </row>
    <row r="61" spans="1:14" ht="15">
      <c r="A61" s="132" t="s">
        <v>23</v>
      </c>
      <c r="B61" s="133" t="s">
        <v>55</v>
      </c>
      <c r="C61" s="134">
        <v>60</v>
      </c>
      <c r="D61" s="134">
        <v>10</v>
      </c>
      <c r="E61" s="135">
        <f t="shared" si="3"/>
        <v>6</v>
      </c>
      <c r="F61" s="136">
        <v>2</v>
      </c>
      <c r="G61" s="135">
        <f t="shared" si="4"/>
        <v>12</v>
      </c>
      <c r="H61" s="135">
        <f t="shared" si="5"/>
        <v>13.799999999999999</v>
      </c>
      <c r="I61" s="189"/>
      <c r="J61" s="137"/>
      <c r="K61" s="137"/>
      <c r="L61" s="138"/>
      <c r="M61" s="137"/>
      <c r="N61" s="139"/>
    </row>
    <row r="62" spans="1:14" ht="15">
      <c r="A62" s="132" t="s">
        <v>23</v>
      </c>
      <c r="B62" s="133" t="s">
        <v>62</v>
      </c>
      <c r="C62" s="134">
        <v>100</v>
      </c>
      <c r="D62" s="134">
        <v>5</v>
      </c>
      <c r="E62" s="135">
        <f t="shared" si="3"/>
        <v>20</v>
      </c>
      <c r="F62" s="136">
        <v>2</v>
      </c>
      <c r="G62" s="135">
        <f t="shared" si="4"/>
        <v>40</v>
      </c>
      <c r="H62" s="135">
        <f t="shared" si="5"/>
        <v>46</v>
      </c>
      <c r="I62" s="189"/>
      <c r="J62" s="137"/>
      <c r="K62" s="137"/>
      <c r="L62" s="138"/>
      <c r="M62" s="137"/>
      <c r="N62" s="139"/>
    </row>
    <row r="63" spans="1:14" ht="15">
      <c r="A63" s="132" t="s">
        <v>23</v>
      </c>
      <c r="B63" s="133" t="s">
        <v>65</v>
      </c>
      <c r="C63" s="134">
        <v>140</v>
      </c>
      <c r="D63" s="134">
        <v>5</v>
      </c>
      <c r="E63" s="135">
        <f t="shared" si="3"/>
        <v>28</v>
      </c>
      <c r="F63" s="136">
        <v>2</v>
      </c>
      <c r="G63" s="135">
        <f t="shared" si="4"/>
        <v>56</v>
      </c>
      <c r="H63" s="135">
        <f t="shared" si="5"/>
        <v>64.39999999999999</v>
      </c>
      <c r="I63" s="189"/>
      <c r="J63" s="137"/>
      <c r="K63" s="137"/>
      <c r="L63" s="138"/>
      <c r="M63" s="137"/>
      <c r="N63" s="139"/>
    </row>
    <row r="64" spans="1:14" ht="15">
      <c r="A64" s="132" t="s">
        <v>23</v>
      </c>
      <c r="B64" s="133" t="s">
        <v>69</v>
      </c>
      <c r="C64" s="134">
        <v>280</v>
      </c>
      <c r="D64" s="134">
        <v>25</v>
      </c>
      <c r="E64" s="135">
        <f t="shared" si="3"/>
        <v>11.2</v>
      </c>
      <c r="F64" s="136">
        <v>5</v>
      </c>
      <c r="G64" s="135">
        <f t="shared" si="4"/>
        <v>56</v>
      </c>
      <c r="H64" s="135">
        <f t="shared" si="5"/>
        <v>64.39999999999999</v>
      </c>
      <c r="I64" s="189"/>
      <c r="J64" s="137"/>
      <c r="K64" s="137"/>
      <c r="L64" s="138"/>
      <c r="M64" s="137"/>
      <c r="N64" s="139"/>
    </row>
    <row r="65" spans="1:14" ht="15">
      <c r="A65" s="132" t="s">
        <v>23</v>
      </c>
      <c r="B65" s="133" t="s">
        <v>72</v>
      </c>
      <c r="C65" s="134">
        <v>25</v>
      </c>
      <c r="D65" s="134">
        <v>1</v>
      </c>
      <c r="E65" s="135">
        <f t="shared" si="3"/>
        <v>25</v>
      </c>
      <c r="F65" s="136">
        <v>1</v>
      </c>
      <c r="G65" s="135">
        <f t="shared" si="4"/>
        <v>25</v>
      </c>
      <c r="H65" s="135">
        <f t="shared" si="5"/>
        <v>28.749999999999996</v>
      </c>
      <c r="I65" s="189"/>
      <c r="J65" s="137"/>
      <c r="K65" s="137"/>
      <c r="L65" s="138"/>
      <c r="M65" s="137"/>
      <c r="N65" s="139"/>
    </row>
    <row r="66" spans="1:14" ht="15.75" thickBot="1">
      <c r="A66" s="164" t="s">
        <v>23</v>
      </c>
      <c r="B66" s="165" t="s">
        <v>77</v>
      </c>
      <c r="C66" s="166">
        <v>280</v>
      </c>
      <c r="D66" s="166">
        <v>25</v>
      </c>
      <c r="E66" s="167">
        <f t="shared" si="3"/>
        <v>11.2</v>
      </c>
      <c r="F66" s="168">
        <v>5</v>
      </c>
      <c r="G66" s="167">
        <f t="shared" si="4"/>
        <v>56</v>
      </c>
      <c r="H66" s="167">
        <f t="shared" si="5"/>
        <v>64.39999999999999</v>
      </c>
      <c r="I66" s="190">
        <f>SUM(H47:H66)</f>
        <v>839.2699999999999</v>
      </c>
      <c r="J66" s="169"/>
      <c r="K66" s="169"/>
      <c r="L66" s="170"/>
      <c r="M66" s="169"/>
      <c r="N66" s="171"/>
    </row>
    <row r="67" spans="1:14" ht="15">
      <c r="A67" s="237" t="s">
        <v>21</v>
      </c>
      <c r="B67" s="238" t="s">
        <v>33</v>
      </c>
      <c r="C67" s="239">
        <v>130</v>
      </c>
      <c r="D67" s="239">
        <v>25</v>
      </c>
      <c r="E67" s="240">
        <f t="shared" si="3"/>
        <v>5.2</v>
      </c>
      <c r="F67" s="241">
        <v>5</v>
      </c>
      <c r="G67" s="240">
        <f t="shared" si="4"/>
        <v>26</v>
      </c>
      <c r="H67" s="240">
        <f t="shared" si="5"/>
        <v>29.9</v>
      </c>
      <c r="I67" s="242"/>
      <c r="J67" s="243"/>
      <c r="K67" s="243"/>
      <c r="L67" s="244"/>
      <c r="M67" s="243"/>
      <c r="N67" s="245"/>
    </row>
    <row r="68" spans="1:14" ht="15">
      <c r="A68" s="210" t="s">
        <v>21</v>
      </c>
      <c r="B68" s="211" t="s">
        <v>34</v>
      </c>
      <c r="C68" s="212">
        <v>130</v>
      </c>
      <c r="D68" s="212">
        <v>25</v>
      </c>
      <c r="E68" s="213">
        <f t="shared" si="3"/>
        <v>5.2</v>
      </c>
      <c r="F68" s="214">
        <v>5</v>
      </c>
      <c r="G68" s="213">
        <f t="shared" si="4"/>
        <v>26</v>
      </c>
      <c r="H68" s="213">
        <f t="shared" si="5"/>
        <v>29.9</v>
      </c>
      <c r="I68" s="215"/>
      <c r="J68" s="216"/>
      <c r="K68" s="216"/>
      <c r="L68" s="217"/>
      <c r="M68" s="216"/>
      <c r="N68" s="218"/>
    </row>
    <row r="69" spans="1:14" ht="15">
      <c r="A69" s="210" t="s">
        <v>21</v>
      </c>
      <c r="B69" s="211" t="s">
        <v>44</v>
      </c>
      <c r="C69" s="212">
        <v>120</v>
      </c>
      <c r="D69" s="212">
        <v>25</v>
      </c>
      <c r="E69" s="213">
        <f t="shared" si="3"/>
        <v>4.8</v>
      </c>
      <c r="F69" s="214">
        <v>5</v>
      </c>
      <c r="G69" s="213">
        <f t="shared" si="4"/>
        <v>24</v>
      </c>
      <c r="H69" s="213">
        <f t="shared" si="5"/>
        <v>27.599999999999998</v>
      </c>
      <c r="I69" s="215"/>
      <c r="J69" s="216"/>
      <c r="K69" s="216"/>
      <c r="L69" s="217"/>
      <c r="M69" s="216"/>
      <c r="N69" s="218"/>
    </row>
    <row r="70" spans="1:14" ht="15">
      <c r="A70" s="210" t="s">
        <v>21</v>
      </c>
      <c r="B70" s="211" t="s">
        <v>45</v>
      </c>
      <c r="C70" s="212">
        <v>120</v>
      </c>
      <c r="D70" s="212">
        <v>25</v>
      </c>
      <c r="E70" s="213">
        <f t="shared" si="3"/>
        <v>4.8</v>
      </c>
      <c r="F70" s="214">
        <v>5</v>
      </c>
      <c r="G70" s="213">
        <f t="shared" si="4"/>
        <v>24</v>
      </c>
      <c r="H70" s="213">
        <f t="shared" si="5"/>
        <v>27.599999999999998</v>
      </c>
      <c r="I70" s="215"/>
      <c r="J70" s="216"/>
      <c r="K70" s="216"/>
      <c r="L70" s="217"/>
      <c r="M70" s="216"/>
      <c r="N70" s="218"/>
    </row>
    <row r="71" spans="1:14" ht="15">
      <c r="A71" s="210" t="s">
        <v>21</v>
      </c>
      <c r="B71" s="211" t="s">
        <v>32</v>
      </c>
      <c r="C71" s="212">
        <v>130</v>
      </c>
      <c r="D71" s="212">
        <v>25</v>
      </c>
      <c r="E71" s="213">
        <f t="shared" si="3"/>
        <v>5.2</v>
      </c>
      <c r="F71" s="214">
        <v>5</v>
      </c>
      <c r="G71" s="213">
        <f t="shared" si="4"/>
        <v>26</v>
      </c>
      <c r="H71" s="213">
        <f t="shared" si="5"/>
        <v>29.9</v>
      </c>
      <c r="I71" s="233"/>
      <c r="J71" s="234"/>
      <c r="K71" s="234"/>
      <c r="L71" s="235"/>
      <c r="M71" s="234"/>
      <c r="N71" s="236"/>
    </row>
    <row r="72" spans="1:14" ht="15">
      <c r="A72" s="210" t="s">
        <v>21</v>
      </c>
      <c r="B72" s="211" t="s">
        <v>38</v>
      </c>
      <c r="C72" s="212">
        <v>160</v>
      </c>
      <c r="D72" s="212">
        <v>25</v>
      </c>
      <c r="E72" s="213">
        <f t="shared" si="3"/>
        <v>6.4</v>
      </c>
      <c r="F72" s="214">
        <v>5</v>
      </c>
      <c r="G72" s="213">
        <f t="shared" si="4"/>
        <v>32</v>
      </c>
      <c r="H72" s="213">
        <f t="shared" si="5"/>
        <v>36.8</v>
      </c>
      <c r="I72" s="233"/>
      <c r="J72" s="234"/>
      <c r="K72" s="234"/>
      <c r="L72" s="235"/>
      <c r="M72" s="234"/>
      <c r="N72" s="236"/>
    </row>
    <row r="73" spans="1:14" ht="15">
      <c r="A73" s="210" t="s">
        <v>21</v>
      </c>
      <c r="B73" s="211" t="s">
        <v>43</v>
      </c>
      <c r="C73" s="212">
        <v>160</v>
      </c>
      <c r="D73" s="212">
        <v>25</v>
      </c>
      <c r="E73" s="213">
        <f t="shared" si="3"/>
        <v>6.4</v>
      </c>
      <c r="F73" s="214">
        <v>5</v>
      </c>
      <c r="G73" s="213">
        <f t="shared" si="4"/>
        <v>32</v>
      </c>
      <c r="H73" s="213">
        <f t="shared" si="5"/>
        <v>36.8</v>
      </c>
      <c r="I73" s="233"/>
      <c r="J73" s="234"/>
      <c r="K73" s="234"/>
      <c r="L73" s="235"/>
      <c r="M73" s="234"/>
      <c r="N73" s="236"/>
    </row>
    <row r="74" spans="1:14" ht="15.75" thickBot="1">
      <c r="A74" s="219" t="s">
        <v>21</v>
      </c>
      <c r="B74" s="220" t="s">
        <v>72</v>
      </c>
      <c r="C74" s="221">
        <v>25</v>
      </c>
      <c r="D74" s="221">
        <v>1</v>
      </c>
      <c r="E74" s="222">
        <f t="shared" si="3"/>
        <v>25</v>
      </c>
      <c r="F74" s="223">
        <v>2</v>
      </c>
      <c r="G74" s="222">
        <f t="shared" si="4"/>
        <v>50</v>
      </c>
      <c r="H74" s="222">
        <f t="shared" si="5"/>
        <v>57.49999999999999</v>
      </c>
      <c r="I74" s="224">
        <f>SUM(H67:H74)</f>
        <v>276</v>
      </c>
      <c r="J74" s="225"/>
      <c r="K74" s="225"/>
      <c r="L74" s="226"/>
      <c r="M74" s="225"/>
      <c r="N74" s="227"/>
    </row>
    <row r="75" spans="1:14" ht="15.75" thickBot="1">
      <c r="A75" s="148" t="s">
        <v>86</v>
      </c>
      <c r="B75" s="149" t="s">
        <v>85</v>
      </c>
      <c r="C75" s="150">
        <v>60</v>
      </c>
      <c r="D75" s="150">
        <v>10</v>
      </c>
      <c r="E75" s="151">
        <f t="shared" si="3"/>
        <v>6</v>
      </c>
      <c r="F75" s="152">
        <v>3</v>
      </c>
      <c r="G75" s="151">
        <f t="shared" si="4"/>
        <v>18</v>
      </c>
      <c r="H75" s="151">
        <f t="shared" si="5"/>
        <v>20.7</v>
      </c>
      <c r="I75" s="196">
        <f>H75</f>
        <v>20.7</v>
      </c>
      <c r="J75" s="153"/>
      <c r="K75" s="153"/>
      <c r="L75" s="154"/>
      <c r="M75" s="153"/>
      <c r="N75" s="155"/>
    </row>
    <row r="76" spans="1:14" ht="15">
      <c r="A76" s="201" t="s">
        <v>19</v>
      </c>
      <c r="B76" s="202" t="s">
        <v>51</v>
      </c>
      <c r="C76" s="203">
        <v>126</v>
      </c>
      <c r="D76" s="203">
        <v>100</v>
      </c>
      <c r="E76" s="204">
        <f t="shared" si="3"/>
        <v>1.26</v>
      </c>
      <c r="F76" s="205">
        <v>10</v>
      </c>
      <c r="G76" s="204">
        <f t="shared" si="4"/>
        <v>12.6</v>
      </c>
      <c r="H76" s="204">
        <f t="shared" si="5"/>
        <v>14.489999999999998</v>
      </c>
      <c r="I76" s="206"/>
      <c r="J76" s="207"/>
      <c r="K76" s="207"/>
      <c r="L76" s="208"/>
      <c r="M76" s="207"/>
      <c r="N76" s="209"/>
    </row>
    <row r="77" spans="1:14" ht="15.75" thickBot="1">
      <c r="A77" s="228" t="s">
        <v>19</v>
      </c>
      <c r="B77" s="229" t="s">
        <v>67</v>
      </c>
      <c r="C77" s="230">
        <v>330</v>
      </c>
      <c r="D77" s="230">
        <v>10</v>
      </c>
      <c r="E77" s="231">
        <f t="shared" si="3"/>
        <v>33</v>
      </c>
      <c r="F77" s="232">
        <v>2</v>
      </c>
      <c r="G77" s="231">
        <f t="shared" si="4"/>
        <v>66</v>
      </c>
      <c r="H77" s="231">
        <f t="shared" si="5"/>
        <v>75.89999999999999</v>
      </c>
      <c r="I77" s="233">
        <f>H77+H76</f>
        <v>90.38999999999999</v>
      </c>
      <c r="J77" s="234"/>
      <c r="K77" s="234"/>
      <c r="L77" s="235"/>
      <c r="M77" s="234"/>
      <c r="N77" s="236"/>
    </row>
    <row r="78" spans="1:14" ht="15">
      <c r="A78" s="124" t="s">
        <v>15</v>
      </c>
      <c r="B78" s="125" t="s">
        <v>22</v>
      </c>
      <c r="C78" s="126">
        <v>330</v>
      </c>
      <c r="D78" s="126">
        <v>25</v>
      </c>
      <c r="E78" s="127">
        <f t="shared" si="3"/>
        <v>13.2</v>
      </c>
      <c r="F78" s="128">
        <v>10</v>
      </c>
      <c r="G78" s="127">
        <f t="shared" si="4"/>
        <v>132</v>
      </c>
      <c r="H78" s="127">
        <f>G78*1.1</f>
        <v>145.20000000000002</v>
      </c>
      <c r="I78" s="188"/>
      <c r="J78" s="129"/>
      <c r="K78" s="129"/>
      <c r="L78" s="130"/>
      <c r="M78" s="129"/>
      <c r="N78" s="131"/>
    </row>
    <row r="79" spans="1:14" ht="15">
      <c r="A79" s="132" t="s">
        <v>15</v>
      </c>
      <c r="B79" s="133" t="s">
        <v>24</v>
      </c>
      <c r="C79" s="134">
        <v>1450</v>
      </c>
      <c r="D79" s="134">
        <v>50</v>
      </c>
      <c r="E79" s="135">
        <f t="shared" si="3"/>
        <v>29</v>
      </c>
      <c r="F79" s="136">
        <v>5</v>
      </c>
      <c r="G79" s="135">
        <f t="shared" si="4"/>
        <v>145</v>
      </c>
      <c r="H79" s="135">
        <f aca="true" t="shared" si="6" ref="H79:H108">G79*1.1</f>
        <v>159.5</v>
      </c>
      <c r="I79" s="189"/>
      <c r="J79" s="137"/>
      <c r="K79" s="137"/>
      <c r="L79" s="138"/>
      <c r="M79" s="137"/>
      <c r="N79" s="139"/>
    </row>
    <row r="80" spans="1:14" ht="15">
      <c r="A80" s="132" t="s">
        <v>15</v>
      </c>
      <c r="B80" s="133" t="s">
        <v>25</v>
      </c>
      <c r="C80" s="134">
        <v>300</v>
      </c>
      <c r="D80" s="134">
        <v>50</v>
      </c>
      <c r="E80" s="135">
        <f t="shared" si="3"/>
        <v>6</v>
      </c>
      <c r="F80" s="136">
        <v>6</v>
      </c>
      <c r="G80" s="135">
        <f t="shared" si="4"/>
        <v>36</v>
      </c>
      <c r="H80" s="135">
        <f t="shared" si="6"/>
        <v>39.6</v>
      </c>
      <c r="I80" s="189"/>
      <c r="J80" s="137"/>
      <c r="K80" s="137"/>
      <c r="L80" s="138"/>
      <c r="M80" s="137"/>
      <c r="N80" s="139"/>
    </row>
    <row r="81" spans="1:14" ht="15">
      <c r="A81" s="132" t="s">
        <v>15</v>
      </c>
      <c r="B81" s="133" t="s">
        <v>26</v>
      </c>
      <c r="C81" s="134">
        <v>400</v>
      </c>
      <c r="D81" s="134">
        <v>50</v>
      </c>
      <c r="E81" s="135">
        <f t="shared" si="3"/>
        <v>8</v>
      </c>
      <c r="F81" s="136">
        <v>10</v>
      </c>
      <c r="G81" s="135">
        <f t="shared" si="4"/>
        <v>80</v>
      </c>
      <c r="H81" s="135">
        <f t="shared" si="6"/>
        <v>88</v>
      </c>
      <c r="I81" s="189"/>
      <c r="J81" s="137"/>
      <c r="K81" s="137"/>
      <c r="L81" s="138"/>
      <c r="M81" s="137"/>
      <c r="N81" s="139"/>
    </row>
    <row r="82" spans="1:14" ht="15">
      <c r="A82" s="132" t="s">
        <v>15</v>
      </c>
      <c r="B82" s="133" t="s">
        <v>31</v>
      </c>
      <c r="C82" s="134">
        <v>120</v>
      </c>
      <c r="D82" s="134">
        <v>25</v>
      </c>
      <c r="E82" s="135">
        <f t="shared" si="3"/>
        <v>4.8</v>
      </c>
      <c r="F82" s="136">
        <v>5</v>
      </c>
      <c r="G82" s="135">
        <f t="shared" si="4"/>
        <v>24</v>
      </c>
      <c r="H82" s="135">
        <f t="shared" si="6"/>
        <v>26.400000000000002</v>
      </c>
      <c r="I82" s="189"/>
      <c r="J82" s="137"/>
      <c r="K82" s="137"/>
      <c r="L82" s="138"/>
      <c r="M82" s="137"/>
      <c r="N82" s="139"/>
    </row>
    <row r="83" spans="1:14" ht="15">
      <c r="A83" s="132" t="s">
        <v>15</v>
      </c>
      <c r="B83" s="133" t="s">
        <v>32</v>
      </c>
      <c r="C83" s="134">
        <v>130</v>
      </c>
      <c r="D83" s="134">
        <v>25</v>
      </c>
      <c r="E83" s="135">
        <f t="shared" si="3"/>
        <v>5.2</v>
      </c>
      <c r="F83" s="136">
        <v>5</v>
      </c>
      <c r="G83" s="135">
        <f t="shared" si="4"/>
        <v>26</v>
      </c>
      <c r="H83" s="135">
        <f t="shared" si="6"/>
        <v>28.6</v>
      </c>
      <c r="I83" s="189"/>
      <c r="J83" s="137"/>
      <c r="K83" s="137"/>
      <c r="L83" s="138"/>
      <c r="M83" s="137"/>
      <c r="N83" s="139"/>
    </row>
    <row r="84" spans="1:14" ht="15">
      <c r="A84" s="132" t="s">
        <v>15</v>
      </c>
      <c r="B84" s="133" t="s">
        <v>33</v>
      </c>
      <c r="C84" s="134">
        <v>130</v>
      </c>
      <c r="D84" s="134">
        <v>25</v>
      </c>
      <c r="E84" s="135">
        <f t="shared" si="3"/>
        <v>5.2</v>
      </c>
      <c r="F84" s="136">
        <v>5</v>
      </c>
      <c r="G84" s="135">
        <f t="shared" si="4"/>
        <v>26</v>
      </c>
      <c r="H84" s="135">
        <f t="shared" si="6"/>
        <v>28.6</v>
      </c>
      <c r="I84" s="189"/>
      <c r="J84" s="137"/>
      <c r="K84" s="137"/>
      <c r="L84" s="138"/>
      <c r="M84" s="137"/>
      <c r="N84" s="139"/>
    </row>
    <row r="85" spans="1:14" ht="15">
      <c r="A85" s="132" t="s">
        <v>15</v>
      </c>
      <c r="B85" s="133" t="s">
        <v>34</v>
      </c>
      <c r="C85" s="134">
        <v>130</v>
      </c>
      <c r="D85" s="134">
        <v>25</v>
      </c>
      <c r="E85" s="135">
        <f aca="true" t="shared" si="7" ref="E85:E128">C85/D85</f>
        <v>5.2</v>
      </c>
      <c r="F85" s="136">
        <v>5</v>
      </c>
      <c r="G85" s="135">
        <f aca="true" t="shared" si="8" ref="G85:G128">E85*F85</f>
        <v>26</v>
      </c>
      <c r="H85" s="135">
        <f t="shared" si="6"/>
        <v>28.6</v>
      </c>
      <c r="I85" s="189"/>
      <c r="J85" s="137"/>
      <c r="K85" s="137"/>
      <c r="L85" s="138"/>
      <c r="M85" s="137"/>
      <c r="N85" s="139"/>
    </row>
    <row r="86" spans="1:14" ht="15">
      <c r="A86" s="132" t="s">
        <v>15</v>
      </c>
      <c r="B86" s="133" t="s">
        <v>53</v>
      </c>
      <c r="C86" s="134">
        <v>60</v>
      </c>
      <c r="D86" s="134">
        <v>10</v>
      </c>
      <c r="E86" s="135">
        <f t="shared" si="7"/>
        <v>6</v>
      </c>
      <c r="F86" s="136">
        <v>4</v>
      </c>
      <c r="G86" s="135">
        <f t="shared" si="8"/>
        <v>24</v>
      </c>
      <c r="H86" s="135">
        <f t="shared" si="6"/>
        <v>26.400000000000002</v>
      </c>
      <c r="I86" s="189"/>
      <c r="J86" s="137"/>
      <c r="K86" s="137"/>
      <c r="L86" s="138"/>
      <c r="M86" s="137"/>
      <c r="N86" s="139"/>
    </row>
    <row r="87" spans="1:14" ht="15">
      <c r="A87" s="132" t="s">
        <v>15</v>
      </c>
      <c r="B87" s="133" t="s">
        <v>54</v>
      </c>
      <c r="C87" s="134">
        <v>60</v>
      </c>
      <c r="D87" s="134">
        <v>10</v>
      </c>
      <c r="E87" s="135">
        <f t="shared" si="7"/>
        <v>6</v>
      </c>
      <c r="F87" s="136">
        <v>8</v>
      </c>
      <c r="G87" s="135">
        <f t="shared" si="8"/>
        <v>48</v>
      </c>
      <c r="H87" s="135">
        <f t="shared" si="6"/>
        <v>52.800000000000004</v>
      </c>
      <c r="I87" s="189"/>
      <c r="J87" s="137"/>
      <c r="K87" s="137"/>
      <c r="L87" s="138"/>
      <c r="M87" s="137"/>
      <c r="N87" s="139"/>
    </row>
    <row r="88" spans="1:14" ht="15">
      <c r="A88" s="132" t="s">
        <v>15</v>
      </c>
      <c r="B88" s="133" t="s">
        <v>55</v>
      </c>
      <c r="C88" s="134">
        <v>60</v>
      </c>
      <c r="D88" s="134">
        <v>10</v>
      </c>
      <c r="E88" s="135">
        <f t="shared" si="7"/>
        <v>6</v>
      </c>
      <c r="F88" s="136">
        <v>4</v>
      </c>
      <c r="G88" s="135">
        <f t="shared" si="8"/>
        <v>24</v>
      </c>
      <c r="H88" s="135">
        <f t="shared" si="6"/>
        <v>26.400000000000002</v>
      </c>
      <c r="I88" s="189"/>
      <c r="J88" s="137"/>
      <c r="K88" s="137"/>
      <c r="L88" s="138"/>
      <c r="M88" s="137"/>
      <c r="N88" s="139"/>
    </row>
    <row r="89" spans="1:14" ht="15">
      <c r="A89" s="132" t="s">
        <v>15</v>
      </c>
      <c r="B89" s="133" t="s">
        <v>56</v>
      </c>
      <c r="C89" s="134">
        <v>60</v>
      </c>
      <c r="D89" s="134">
        <v>10</v>
      </c>
      <c r="E89" s="135">
        <f t="shared" si="7"/>
        <v>6</v>
      </c>
      <c r="F89" s="136">
        <v>6</v>
      </c>
      <c r="G89" s="135">
        <f t="shared" si="8"/>
        <v>36</v>
      </c>
      <c r="H89" s="135">
        <f t="shared" si="6"/>
        <v>39.6</v>
      </c>
      <c r="I89" s="189"/>
      <c r="J89" s="137"/>
      <c r="K89" s="137"/>
      <c r="L89" s="138"/>
      <c r="M89" s="137"/>
      <c r="N89" s="139"/>
    </row>
    <row r="90" spans="1:14" ht="15">
      <c r="A90" s="132" t="s">
        <v>15</v>
      </c>
      <c r="B90" s="133" t="s">
        <v>57</v>
      </c>
      <c r="C90" s="134">
        <v>60</v>
      </c>
      <c r="D90" s="134">
        <v>10</v>
      </c>
      <c r="E90" s="135">
        <f t="shared" si="7"/>
        <v>6</v>
      </c>
      <c r="F90" s="136">
        <v>8</v>
      </c>
      <c r="G90" s="135">
        <f t="shared" si="8"/>
        <v>48</v>
      </c>
      <c r="H90" s="135">
        <f t="shared" si="6"/>
        <v>52.800000000000004</v>
      </c>
      <c r="I90" s="189"/>
      <c r="J90" s="137"/>
      <c r="K90" s="137"/>
      <c r="L90" s="138"/>
      <c r="M90" s="137"/>
      <c r="N90" s="139"/>
    </row>
    <row r="91" spans="1:14" ht="15">
      <c r="A91" s="132" t="s">
        <v>15</v>
      </c>
      <c r="B91" s="133" t="s">
        <v>58</v>
      </c>
      <c r="C91" s="134">
        <v>70</v>
      </c>
      <c r="D91" s="134">
        <v>50</v>
      </c>
      <c r="E91" s="135">
        <f t="shared" si="7"/>
        <v>1.4</v>
      </c>
      <c r="F91" s="136">
        <v>10</v>
      </c>
      <c r="G91" s="135">
        <f t="shared" si="8"/>
        <v>14</v>
      </c>
      <c r="H91" s="135">
        <f t="shared" si="6"/>
        <v>15.400000000000002</v>
      </c>
      <c r="I91" s="189"/>
      <c r="J91" s="137"/>
      <c r="K91" s="137"/>
      <c r="L91" s="138"/>
      <c r="M91" s="137"/>
      <c r="N91" s="139"/>
    </row>
    <row r="92" spans="1:14" ht="15">
      <c r="A92" s="132" t="s">
        <v>15</v>
      </c>
      <c r="B92" s="133" t="s">
        <v>63</v>
      </c>
      <c r="C92" s="134">
        <v>140</v>
      </c>
      <c r="D92" s="134">
        <v>5</v>
      </c>
      <c r="E92" s="135">
        <f t="shared" si="7"/>
        <v>28</v>
      </c>
      <c r="F92" s="136">
        <v>3</v>
      </c>
      <c r="G92" s="135">
        <f t="shared" si="8"/>
        <v>84</v>
      </c>
      <c r="H92" s="135">
        <f t="shared" si="6"/>
        <v>92.4</v>
      </c>
      <c r="I92" s="189"/>
      <c r="J92" s="137"/>
      <c r="K92" s="137"/>
      <c r="L92" s="138"/>
      <c r="M92" s="137"/>
      <c r="N92" s="139"/>
    </row>
    <row r="93" spans="1:14" ht="15">
      <c r="A93" s="132" t="s">
        <v>15</v>
      </c>
      <c r="B93" s="133" t="s">
        <v>64</v>
      </c>
      <c r="C93" s="134">
        <v>140</v>
      </c>
      <c r="D93" s="134">
        <v>5</v>
      </c>
      <c r="E93" s="135">
        <f t="shared" si="7"/>
        <v>28</v>
      </c>
      <c r="F93" s="136">
        <v>3</v>
      </c>
      <c r="G93" s="135">
        <f t="shared" si="8"/>
        <v>84</v>
      </c>
      <c r="H93" s="135">
        <f t="shared" si="6"/>
        <v>92.4</v>
      </c>
      <c r="I93" s="189"/>
      <c r="J93" s="137"/>
      <c r="K93" s="137"/>
      <c r="L93" s="138"/>
      <c r="M93" s="137"/>
      <c r="N93" s="139"/>
    </row>
    <row r="94" spans="1:14" ht="15">
      <c r="A94" s="132" t="s">
        <v>15</v>
      </c>
      <c r="B94" s="133" t="s">
        <v>69</v>
      </c>
      <c r="C94" s="134">
        <v>280</v>
      </c>
      <c r="D94" s="134">
        <v>25</v>
      </c>
      <c r="E94" s="135">
        <f t="shared" si="7"/>
        <v>11.2</v>
      </c>
      <c r="F94" s="136">
        <v>10</v>
      </c>
      <c r="G94" s="135">
        <f t="shared" si="8"/>
        <v>112</v>
      </c>
      <c r="H94" s="135">
        <f t="shared" si="6"/>
        <v>123.20000000000002</v>
      </c>
      <c r="I94" s="189"/>
      <c r="J94" s="137"/>
      <c r="K94" s="137"/>
      <c r="L94" s="138"/>
      <c r="M94" s="137"/>
      <c r="N94" s="139"/>
    </row>
    <row r="95" spans="1:14" ht="15">
      <c r="A95" s="132" t="s">
        <v>15</v>
      </c>
      <c r="B95" s="133" t="s">
        <v>74</v>
      </c>
      <c r="C95" s="134">
        <v>80</v>
      </c>
      <c r="D95" s="134">
        <v>4</v>
      </c>
      <c r="E95" s="135">
        <f t="shared" si="7"/>
        <v>20</v>
      </c>
      <c r="F95" s="136">
        <v>4</v>
      </c>
      <c r="G95" s="135">
        <f t="shared" si="8"/>
        <v>80</v>
      </c>
      <c r="H95" s="135">
        <f t="shared" si="6"/>
        <v>88</v>
      </c>
      <c r="I95" s="189"/>
      <c r="J95" s="137"/>
      <c r="K95" s="137"/>
      <c r="L95" s="138"/>
      <c r="M95" s="137"/>
      <c r="N95" s="139"/>
    </row>
    <row r="96" spans="1:14" ht="15">
      <c r="A96" s="132" t="s">
        <v>15</v>
      </c>
      <c r="B96" s="133" t="s">
        <v>73</v>
      </c>
      <c r="C96" s="134">
        <v>85</v>
      </c>
      <c r="D96" s="134">
        <v>6</v>
      </c>
      <c r="E96" s="135">
        <f t="shared" si="7"/>
        <v>14.166666666666666</v>
      </c>
      <c r="F96" s="136">
        <v>6</v>
      </c>
      <c r="G96" s="135">
        <f t="shared" si="8"/>
        <v>85</v>
      </c>
      <c r="H96" s="135">
        <f t="shared" si="6"/>
        <v>93.50000000000001</v>
      </c>
      <c r="I96" s="189"/>
      <c r="J96" s="137"/>
      <c r="K96" s="137"/>
      <c r="L96" s="138"/>
      <c r="M96" s="137"/>
      <c r="N96" s="139"/>
    </row>
    <row r="97" spans="1:14" ht="15">
      <c r="A97" s="132" t="s">
        <v>15</v>
      </c>
      <c r="B97" s="133" t="s">
        <v>77</v>
      </c>
      <c r="C97" s="134">
        <v>280</v>
      </c>
      <c r="D97" s="134">
        <v>25</v>
      </c>
      <c r="E97" s="135">
        <f t="shared" si="7"/>
        <v>11.2</v>
      </c>
      <c r="F97" s="136">
        <v>10</v>
      </c>
      <c r="G97" s="135">
        <f t="shared" si="8"/>
        <v>112</v>
      </c>
      <c r="H97" s="135">
        <f t="shared" si="6"/>
        <v>123.20000000000002</v>
      </c>
      <c r="I97" s="189"/>
      <c r="J97" s="137"/>
      <c r="K97" s="137"/>
      <c r="L97" s="138"/>
      <c r="M97" s="137"/>
      <c r="N97" s="139"/>
    </row>
    <row r="98" spans="1:14" ht="15">
      <c r="A98" s="132" t="s">
        <v>15</v>
      </c>
      <c r="B98" s="133" t="s">
        <v>96</v>
      </c>
      <c r="C98" s="134">
        <v>110</v>
      </c>
      <c r="D98" s="134">
        <v>6</v>
      </c>
      <c r="E98" s="135">
        <f t="shared" si="7"/>
        <v>18.333333333333332</v>
      </c>
      <c r="F98" s="136">
        <v>6</v>
      </c>
      <c r="G98" s="135">
        <f t="shared" si="8"/>
        <v>110</v>
      </c>
      <c r="H98" s="135">
        <f t="shared" si="6"/>
        <v>121.00000000000001</v>
      </c>
      <c r="I98" s="189"/>
      <c r="J98" s="137"/>
      <c r="K98" s="137"/>
      <c r="L98" s="138"/>
      <c r="M98" s="137"/>
      <c r="N98" s="139"/>
    </row>
    <row r="99" spans="1:14" ht="15">
      <c r="A99" s="132" t="s">
        <v>15</v>
      </c>
      <c r="B99" s="133" t="s">
        <v>97</v>
      </c>
      <c r="C99" s="134">
        <v>60</v>
      </c>
      <c r="D99" s="134">
        <v>10</v>
      </c>
      <c r="E99" s="135">
        <f t="shared" si="7"/>
        <v>6</v>
      </c>
      <c r="F99" s="136">
        <v>10</v>
      </c>
      <c r="G99" s="135">
        <f t="shared" si="8"/>
        <v>60</v>
      </c>
      <c r="H99" s="135">
        <f t="shared" si="6"/>
        <v>66</v>
      </c>
      <c r="I99" s="189"/>
      <c r="J99" s="137"/>
      <c r="K99" s="137"/>
      <c r="L99" s="138"/>
      <c r="M99" s="137"/>
      <c r="N99" s="139"/>
    </row>
    <row r="100" spans="1:14" ht="15">
      <c r="A100" s="132" t="s">
        <v>15</v>
      </c>
      <c r="B100" s="133" t="s">
        <v>98</v>
      </c>
      <c r="C100" s="134">
        <v>60</v>
      </c>
      <c r="D100" s="134">
        <v>3</v>
      </c>
      <c r="E100" s="135">
        <f t="shared" si="7"/>
        <v>20</v>
      </c>
      <c r="F100" s="136">
        <v>3</v>
      </c>
      <c r="G100" s="135">
        <f t="shared" si="8"/>
        <v>60</v>
      </c>
      <c r="H100" s="135">
        <f t="shared" si="6"/>
        <v>66</v>
      </c>
      <c r="I100" s="189"/>
      <c r="J100" s="137"/>
      <c r="K100" s="137"/>
      <c r="L100" s="138"/>
      <c r="M100" s="137"/>
      <c r="N100" s="139"/>
    </row>
    <row r="101" spans="1:14" ht="15">
      <c r="A101" s="132" t="s">
        <v>15</v>
      </c>
      <c r="B101" s="133" t="s">
        <v>99</v>
      </c>
      <c r="C101" s="134">
        <v>73</v>
      </c>
      <c r="D101" s="134">
        <v>6</v>
      </c>
      <c r="E101" s="135">
        <f t="shared" si="7"/>
        <v>12.166666666666666</v>
      </c>
      <c r="F101" s="136">
        <v>6</v>
      </c>
      <c r="G101" s="135">
        <f t="shared" si="8"/>
        <v>73</v>
      </c>
      <c r="H101" s="135">
        <f t="shared" si="6"/>
        <v>80.30000000000001</v>
      </c>
      <c r="I101" s="189"/>
      <c r="J101" s="137"/>
      <c r="K101" s="137"/>
      <c r="L101" s="138"/>
      <c r="M101" s="137"/>
      <c r="N101" s="139"/>
    </row>
    <row r="102" spans="1:14" ht="15">
      <c r="A102" s="132" t="s">
        <v>15</v>
      </c>
      <c r="B102" s="133" t="s">
        <v>78</v>
      </c>
      <c r="C102" s="134">
        <v>48</v>
      </c>
      <c r="D102" s="134">
        <v>1</v>
      </c>
      <c r="E102" s="135">
        <f t="shared" si="7"/>
        <v>48</v>
      </c>
      <c r="F102" s="136">
        <v>2</v>
      </c>
      <c r="G102" s="135">
        <f t="shared" si="8"/>
        <v>96</v>
      </c>
      <c r="H102" s="135">
        <f t="shared" si="6"/>
        <v>105.60000000000001</v>
      </c>
      <c r="I102" s="189"/>
      <c r="J102" s="137"/>
      <c r="K102" s="137"/>
      <c r="L102" s="138"/>
      <c r="M102" s="137"/>
      <c r="N102" s="139"/>
    </row>
    <row r="103" spans="1:14" ht="15">
      <c r="A103" s="132" t="s">
        <v>15</v>
      </c>
      <c r="B103" s="133" t="s">
        <v>44</v>
      </c>
      <c r="C103" s="134">
        <v>120</v>
      </c>
      <c r="D103" s="134">
        <v>25</v>
      </c>
      <c r="E103" s="135">
        <f>C103/D103</f>
        <v>4.8</v>
      </c>
      <c r="F103" s="136">
        <v>3</v>
      </c>
      <c r="G103" s="135">
        <f>E103*F103</f>
        <v>14.399999999999999</v>
      </c>
      <c r="H103" s="135">
        <f t="shared" si="6"/>
        <v>15.84</v>
      </c>
      <c r="I103" s="189"/>
      <c r="J103" s="137"/>
      <c r="K103" s="137"/>
      <c r="L103" s="138"/>
      <c r="M103" s="137"/>
      <c r="N103" s="139"/>
    </row>
    <row r="104" spans="1:14" ht="15">
      <c r="A104" s="132" t="s">
        <v>15</v>
      </c>
      <c r="B104" s="133" t="s">
        <v>45</v>
      </c>
      <c r="C104" s="134">
        <v>120</v>
      </c>
      <c r="D104" s="134">
        <v>25</v>
      </c>
      <c r="E104" s="135">
        <f>C104/D104</f>
        <v>4.8</v>
      </c>
      <c r="F104" s="136">
        <v>3</v>
      </c>
      <c r="G104" s="135">
        <f>E104*F104</f>
        <v>14.399999999999999</v>
      </c>
      <c r="H104" s="135">
        <f t="shared" si="6"/>
        <v>15.84</v>
      </c>
      <c r="I104" s="189"/>
      <c r="J104" s="137"/>
      <c r="K104" s="137"/>
      <c r="L104" s="138"/>
      <c r="M104" s="137"/>
      <c r="N104" s="139"/>
    </row>
    <row r="105" spans="1:14" ht="15">
      <c r="A105" s="132" t="s">
        <v>15</v>
      </c>
      <c r="B105" s="133" t="s">
        <v>100</v>
      </c>
      <c r="C105" s="134">
        <v>280</v>
      </c>
      <c r="D105" s="134">
        <v>25</v>
      </c>
      <c r="E105" s="135">
        <f t="shared" si="7"/>
        <v>11.2</v>
      </c>
      <c r="F105" s="136">
        <v>10</v>
      </c>
      <c r="G105" s="135">
        <f t="shared" si="8"/>
        <v>112</v>
      </c>
      <c r="H105" s="135">
        <f t="shared" si="6"/>
        <v>123.20000000000002</v>
      </c>
      <c r="I105" s="189"/>
      <c r="J105" s="137"/>
      <c r="K105" s="137"/>
      <c r="L105" s="138"/>
      <c r="M105" s="137"/>
      <c r="N105" s="139"/>
    </row>
    <row r="106" spans="1:14" ht="15">
      <c r="A106" s="132" t="s">
        <v>15</v>
      </c>
      <c r="B106" s="133" t="s">
        <v>101</v>
      </c>
      <c r="C106" s="134">
        <v>280</v>
      </c>
      <c r="D106" s="134">
        <v>25</v>
      </c>
      <c r="E106" s="135">
        <f t="shared" si="7"/>
        <v>11.2</v>
      </c>
      <c r="F106" s="136">
        <v>10</v>
      </c>
      <c r="G106" s="135">
        <f t="shared" si="8"/>
        <v>112</v>
      </c>
      <c r="H106" s="135">
        <f t="shared" si="6"/>
        <v>123.20000000000002</v>
      </c>
      <c r="I106" s="189"/>
      <c r="J106" s="137"/>
      <c r="K106" s="137"/>
      <c r="L106" s="138"/>
      <c r="M106" s="137"/>
      <c r="N106" s="139"/>
    </row>
    <row r="107" spans="1:14" ht="15">
      <c r="A107" s="132" t="s">
        <v>15</v>
      </c>
      <c r="B107" s="133" t="s">
        <v>79</v>
      </c>
      <c r="C107" s="134">
        <v>40</v>
      </c>
      <c r="D107" s="134">
        <v>1</v>
      </c>
      <c r="E107" s="135">
        <f t="shared" si="7"/>
        <v>40</v>
      </c>
      <c r="F107" s="136">
        <v>1</v>
      </c>
      <c r="G107" s="135">
        <f t="shared" si="8"/>
        <v>40</v>
      </c>
      <c r="H107" s="135">
        <f t="shared" si="6"/>
        <v>44</v>
      </c>
      <c r="I107" s="189"/>
      <c r="J107" s="137"/>
      <c r="K107" s="137"/>
      <c r="L107" s="138"/>
      <c r="M107" s="137"/>
      <c r="N107" s="139"/>
    </row>
    <row r="108" spans="1:14" ht="15.75" thickBot="1">
      <c r="A108" s="140" t="s">
        <v>15</v>
      </c>
      <c r="B108" s="141" t="s">
        <v>41</v>
      </c>
      <c r="C108" s="142">
        <v>120</v>
      </c>
      <c r="D108" s="142">
        <v>25</v>
      </c>
      <c r="E108" s="143">
        <f t="shared" si="7"/>
        <v>4.8</v>
      </c>
      <c r="F108" s="144">
        <v>25</v>
      </c>
      <c r="G108" s="143">
        <f t="shared" si="8"/>
        <v>120</v>
      </c>
      <c r="H108" s="143">
        <f t="shared" si="6"/>
        <v>132</v>
      </c>
      <c r="I108" s="197">
        <f>SUM(H78:H108)</f>
        <v>2263.5799999999995</v>
      </c>
      <c r="J108" s="145"/>
      <c r="K108" s="145"/>
      <c r="L108" s="146"/>
      <c r="M108" s="145">
        <v>2000</v>
      </c>
      <c r="N108" s="147"/>
    </row>
    <row r="109" spans="1:14" ht="15">
      <c r="A109" s="201" t="s">
        <v>93</v>
      </c>
      <c r="B109" s="202" t="s">
        <v>91</v>
      </c>
      <c r="C109" s="203">
        <v>240</v>
      </c>
      <c r="D109" s="203">
        <v>1</v>
      </c>
      <c r="E109" s="204">
        <f t="shared" si="7"/>
        <v>240</v>
      </c>
      <c r="F109" s="205">
        <v>1</v>
      </c>
      <c r="G109" s="204">
        <f t="shared" si="8"/>
        <v>240</v>
      </c>
      <c r="H109" s="204">
        <f>G109*1.15</f>
        <v>276</v>
      </c>
      <c r="I109" s="206"/>
      <c r="J109" s="207"/>
      <c r="K109" s="207"/>
      <c r="L109" s="208"/>
      <c r="M109" s="207"/>
      <c r="N109" s="209"/>
    </row>
    <row r="110" spans="1:14" ht="15">
      <c r="A110" s="210" t="s">
        <v>93</v>
      </c>
      <c r="B110" s="211" t="s">
        <v>92</v>
      </c>
      <c r="C110" s="212">
        <v>240</v>
      </c>
      <c r="D110" s="212">
        <v>1</v>
      </c>
      <c r="E110" s="213">
        <f t="shared" si="7"/>
        <v>240</v>
      </c>
      <c r="F110" s="214">
        <v>1</v>
      </c>
      <c r="G110" s="213">
        <f t="shared" si="8"/>
        <v>240</v>
      </c>
      <c r="H110" s="213">
        <f>G110*1.15</f>
        <v>276</v>
      </c>
      <c r="I110" s="215"/>
      <c r="J110" s="216"/>
      <c r="K110" s="216"/>
      <c r="L110" s="217"/>
      <c r="M110" s="216"/>
      <c r="N110" s="218"/>
    </row>
    <row r="111" spans="1:14" ht="15.75" thickBot="1">
      <c r="A111" s="219" t="s">
        <v>93</v>
      </c>
      <c r="B111" s="220" t="s">
        <v>87</v>
      </c>
      <c r="C111" s="221">
        <v>80</v>
      </c>
      <c r="D111" s="221">
        <v>1</v>
      </c>
      <c r="E111" s="222">
        <f t="shared" si="7"/>
        <v>80</v>
      </c>
      <c r="F111" s="223">
        <v>2</v>
      </c>
      <c r="G111" s="222">
        <f t="shared" si="8"/>
        <v>160</v>
      </c>
      <c r="H111" s="222">
        <f>G111*1.01</f>
        <v>161.6</v>
      </c>
      <c r="I111" s="224">
        <f>H111+H110+H109</f>
        <v>713.6</v>
      </c>
      <c r="J111" s="225"/>
      <c r="K111" s="225"/>
      <c r="L111" s="226"/>
      <c r="M111" s="225"/>
      <c r="N111" s="227"/>
    </row>
    <row r="112" spans="1:14" ht="15">
      <c r="A112" s="96" t="s">
        <v>9</v>
      </c>
      <c r="B112" s="97" t="s">
        <v>24</v>
      </c>
      <c r="C112" s="98">
        <v>1450</v>
      </c>
      <c r="D112" s="98">
        <v>50</v>
      </c>
      <c r="E112" s="99">
        <f t="shared" si="7"/>
        <v>29</v>
      </c>
      <c r="F112" s="100">
        <v>30</v>
      </c>
      <c r="G112" s="99">
        <f t="shared" si="8"/>
        <v>870</v>
      </c>
      <c r="H112" s="99">
        <f>G112*1.15</f>
        <v>1000.4999999999999</v>
      </c>
      <c r="I112" s="123">
        <f>H112</f>
        <v>1000.4999999999999</v>
      </c>
      <c r="J112" s="101"/>
      <c r="K112" s="101"/>
      <c r="L112" s="102"/>
      <c r="M112" s="123">
        <f>I112/F112</f>
        <v>33.349999999999994</v>
      </c>
      <c r="N112" s="103"/>
    </row>
    <row r="113" spans="1:14" ht="15">
      <c r="A113" s="104" t="s">
        <v>9</v>
      </c>
      <c r="B113" s="105" t="s">
        <v>25</v>
      </c>
      <c r="C113" s="106">
        <v>300</v>
      </c>
      <c r="D113" s="106">
        <v>50</v>
      </c>
      <c r="E113" s="107">
        <f t="shared" si="7"/>
        <v>6</v>
      </c>
      <c r="F113" s="108">
        <v>38</v>
      </c>
      <c r="G113" s="107">
        <f t="shared" si="8"/>
        <v>228</v>
      </c>
      <c r="H113" s="107">
        <f>G113*1.15</f>
        <v>262.2</v>
      </c>
      <c r="I113" s="123">
        <f aca="true" t="shared" si="9" ref="I113:I134">H113</f>
        <v>262.2</v>
      </c>
      <c r="J113" s="109"/>
      <c r="K113" s="109"/>
      <c r="L113" s="110"/>
      <c r="M113" s="123">
        <f aca="true" t="shared" si="10" ref="M113:M134">I113/F113</f>
        <v>6.8999999999999995</v>
      </c>
      <c r="N113" s="111"/>
    </row>
    <row r="114" spans="1:14" ht="15">
      <c r="A114" s="104" t="s">
        <v>9</v>
      </c>
      <c r="B114" s="105" t="s">
        <v>26</v>
      </c>
      <c r="C114" s="106">
        <v>400</v>
      </c>
      <c r="D114" s="106">
        <v>50</v>
      </c>
      <c r="E114" s="107">
        <f t="shared" si="7"/>
        <v>8</v>
      </c>
      <c r="F114" s="108">
        <v>10</v>
      </c>
      <c r="G114" s="107">
        <f t="shared" si="8"/>
        <v>80</v>
      </c>
      <c r="H114" s="107">
        <f>G114*1.15</f>
        <v>92</v>
      </c>
      <c r="I114" s="123">
        <f t="shared" si="9"/>
        <v>92</v>
      </c>
      <c r="J114" s="109"/>
      <c r="K114" s="109"/>
      <c r="L114" s="110"/>
      <c r="M114" s="123">
        <f t="shared" si="10"/>
        <v>9.2</v>
      </c>
      <c r="N114" s="111"/>
    </row>
    <row r="115" spans="1:14" ht="15">
      <c r="A115" s="104" t="s">
        <v>9</v>
      </c>
      <c r="B115" s="122" t="s">
        <v>100</v>
      </c>
      <c r="C115" s="115">
        <v>280</v>
      </c>
      <c r="D115" s="115">
        <v>25</v>
      </c>
      <c r="E115" s="116">
        <f>C115/D115</f>
        <v>11.2</v>
      </c>
      <c r="F115" s="117">
        <v>12</v>
      </c>
      <c r="G115" s="116">
        <f>E115*F115</f>
        <v>134.39999999999998</v>
      </c>
      <c r="H115" s="116">
        <f>G115*1.15</f>
        <v>154.55999999999997</v>
      </c>
      <c r="I115" s="123">
        <f t="shared" si="9"/>
        <v>154.55999999999997</v>
      </c>
      <c r="J115" s="109"/>
      <c r="K115" s="109"/>
      <c r="L115" s="110"/>
      <c r="M115" s="123">
        <f t="shared" si="10"/>
        <v>12.879999999999997</v>
      </c>
      <c r="N115" s="111"/>
    </row>
    <row r="116" spans="1:14" ht="15">
      <c r="A116" s="104" t="s">
        <v>9</v>
      </c>
      <c r="B116" s="105" t="s">
        <v>101</v>
      </c>
      <c r="C116" s="106">
        <v>280</v>
      </c>
      <c r="D116" s="106">
        <v>25</v>
      </c>
      <c r="E116" s="107">
        <f>C116/D116</f>
        <v>11.2</v>
      </c>
      <c r="F116" s="108">
        <v>15</v>
      </c>
      <c r="G116" s="107">
        <f>E116*F116</f>
        <v>168</v>
      </c>
      <c r="H116" s="107">
        <f>G116*1.15</f>
        <v>193.2</v>
      </c>
      <c r="I116" s="123">
        <f t="shared" si="9"/>
        <v>193.2</v>
      </c>
      <c r="J116" s="109"/>
      <c r="K116" s="109"/>
      <c r="L116" s="110"/>
      <c r="M116" s="123">
        <f t="shared" si="10"/>
        <v>12.879999999999999</v>
      </c>
      <c r="N116" s="111"/>
    </row>
    <row r="117" spans="1:14" ht="15">
      <c r="A117" s="104" t="s">
        <v>9</v>
      </c>
      <c r="B117" s="105" t="s">
        <v>31</v>
      </c>
      <c r="C117" s="106">
        <v>120</v>
      </c>
      <c r="D117" s="106">
        <v>25</v>
      </c>
      <c r="E117" s="107">
        <f t="shared" si="7"/>
        <v>4.8</v>
      </c>
      <c r="F117" s="108">
        <v>15</v>
      </c>
      <c r="G117" s="107">
        <f t="shared" si="8"/>
        <v>72</v>
      </c>
      <c r="H117" s="107">
        <f>G117*1.15</f>
        <v>82.8</v>
      </c>
      <c r="I117" s="123">
        <f t="shared" si="9"/>
        <v>82.8</v>
      </c>
      <c r="J117" s="109"/>
      <c r="K117" s="109"/>
      <c r="L117" s="110"/>
      <c r="M117" s="123">
        <f t="shared" si="10"/>
        <v>5.52</v>
      </c>
      <c r="N117" s="111"/>
    </row>
    <row r="118" spans="1:14" ht="15">
      <c r="A118" s="104" t="s">
        <v>9</v>
      </c>
      <c r="B118" s="105" t="s">
        <v>32</v>
      </c>
      <c r="C118" s="106">
        <v>130</v>
      </c>
      <c r="D118" s="106">
        <v>25</v>
      </c>
      <c r="E118" s="107">
        <f t="shared" si="7"/>
        <v>5.2</v>
      </c>
      <c r="F118" s="108">
        <v>2</v>
      </c>
      <c r="G118" s="107">
        <f t="shared" si="8"/>
        <v>10.4</v>
      </c>
      <c r="H118" s="107">
        <f>G118*1.15</f>
        <v>11.959999999999999</v>
      </c>
      <c r="I118" s="123">
        <f t="shared" si="9"/>
        <v>11.959999999999999</v>
      </c>
      <c r="J118" s="109"/>
      <c r="K118" s="109"/>
      <c r="L118" s="110"/>
      <c r="M118" s="123">
        <f t="shared" si="10"/>
        <v>5.9799999999999995</v>
      </c>
      <c r="N118" s="111"/>
    </row>
    <row r="119" spans="1:14" ht="15">
      <c r="A119" s="112" t="s">
        <v>9</v>
      </c>
      <c r="B119" s="105" t="s">
        <v>33</v>
      </c>
      <c r="C119" s="106">
        <v>130</v>
      </c>
      <c r="D119" s="106">
        <v>25</v>
      </c>
      <c r="E119" s="107">
        <f t="shared" si="7"/>
        <v>5.2</v>
      </c>
      <c r="F119" s="108">
        <v>5</v>
      </c>
      <c r="G119" s="107">
        <f t="shared" si="8"/>
        <v>26</v>
      </c>
      <c r="H119" s="107">
        <f>G119*1.15</f>
        <v>29.9</v>
      </c>
      <c r="I119" s="123">
        <f t="shared" si="9"/>
        <v>29.9</v>
      </c>
      <c r="J119" s="109"/>
      <c r="K119" s="109"/>
      <c r="L119" s="110"/>
      <c r="M119" s="123">
        <f t="shared" si="10"/>
        <v>5.9799999999999995</v>
      </c>
      <c r="N119" s="111"/>
    </row>
    <row r="120" spans="1:14" ht="15">
      <c r="A120" s="104" t="s">
        <v>9</v>
      </c>
      <c r="B120" s="105" t="s">
        <v>34</v>
      </c>
      <c r="C120" s="106">
        <v>130</v>
      </c>
      <c r="D120" s="106">
        <v>25</v>
      </c>
      <c r="E120" s="107">
        <f t="shared" si="7"/>
        <v>5.2</v>
      </c>
      <c r="F120" s="108">
        <v>2</v>
      </c>
      <c r="G120" s="107">
        <f t="shared" si="8"/>
        <v>10.4</v>
      </c>
      <c r="H120" s="107">
        <f>G120*1.15</f>
        <v>11.959999999999999</v>
      </c>
      <c r="I120" s="123">
        <f t="shared" si="9"/>
        <v>11.959999999999999</v>
      </c>
      <c r="J120" s="109"/>
      <c r="K120" s="109"/>
      <c r="L120" s="110"/>
      <c r="M120" s="123">
        <f t="shared" si="10"/>
        <v>5.9799999999999995</v>
      </c>
      <c r="N120" s="111"/>
    </row>
    <row r="121" spans="1:14" ht="15">
      <c r="A121" s="104" t="s">
        <v>9</v>
      </c>
      <c r="B121" s="105" t="s">
        <v>35</v>
      </c>
      <c r="C121" s="106">
        <v>120</v>
      </c>
      <c r="D121" s="106">
        <v>25</v>
      </c>
      <c r="E121" s="107">
        <f t="shared" si="7"/>
        <v>4.8</v>
      </c>
      <c r="F121" s="108">
        <v>7.5</v>
      </c>
      <c r="G121" s="107">
        <f t="shared" si="8"/>
        <v>36</v>
      </c>
      <c r="H121" s="107">
        <f>G121*1.15</f>
        <v>41.4</v>
      </c>
      <c r="I121" s="123">
        <f t="shared" si="9"/>
        <v>41.4</v>
      </c>
      <c r="J121" s="109"/>
      <c r="K121" s="109"/>
      <c r="L121" s="110"/>
      <c r="M121" s="123">
        <f t="shared" si="10"/>
        <v>5.52</v>
      </c>
      <c r="N121" s="111"/>
    </row>
    <row r="122" spans="1:14" ht="15">
      <c r="A122" s="104" t="s">
        <v>9</v>
      </c>
      <c r="B122" s="105" t="s">
        <v>36</v>
      </c>
      <c r="C122" s="106">
        <v>120</v>
      </c>
      <c r="D122" s="106">
        <v>25</v>
      </c>
      <c r="E122" s="107">
        <f t="shared" si="7"/>
        <v>4.8</v>
      </c>
      <c r="F122" s="108">
        <v>7.5</v>
      </c>
      <c r="G122" s="107">
        <f t="shared" si="8"/>
        <v>36</v>
      </c>
      <c r="H122" s="107">
        <f>G122*1.15</f>
        <v>41.4</v>
      </c>
      <c r="I122" s="123">
        <f t="shared" si="9"/>
        <v>41.4</v>
      </c>
      <c r="J122" s="109"/>
      <c r="K122" s="109"/>
      <c r="L122" s="110"/>
      <c r="M122" s="123">
        <f t="shared" si="10"/>
        <v>5.52</v>
      </c>
      <c r="N122" s="111"/>
    </row>
    <row r="123" spans="1:14" ht="15">
      <c r="A123" s="112" t="s">
        <v>9</v>
      </c>
      <c r="B123" s="113" t="s">
        <v>37</v>
      </c>
      <c r="C123" s="106">
        <v>120</v>
      </c>
      <c r="D123" s="106">
        <v>25</v>
      </c>
      <c r="E123" s="107">
        <f t="shared" si="7"/>
        <v>4.8</v>
      </c>
      <c r="F123" s="108">
        <v>7.5</v>
      </c>
      <c r="G123" s="107">
        <f t="shared" si="8"/>
        <v>36</v>
      </c>
      <c r="H123" s="107">
        <f>G123*1.15</f>
        <v>41.4</v>
      </c>
      <c r="I123" s="123">
        <f t="shared" si="9"/>
        <v>41.4</v>
      </c>
      <c r="J123" s="109"/>
      <c r="K123" s="109"/>
      <c r="L123" s="110"/>
      <c r="M123" s="123">
        <f t="shared" si="10"/>
        <v>5.52</v>
      </c>
      <c r="N123" s="111"/>
    </row>
    <row r="124" spans="1:14" ht="15">
      <c r="A124" s="104" t="s">
        <v>9</v>
      </c>
      <c r="B124" s="105" t="s">
        <v>38</v>
      </c>
      <c r="C124" s="106">
        <v>160</v>
      </c>
      <c r="D124" s="106">
        <v>25</v>
      </c>
      <c r="E124" s="107">
        <f t="shared" si="7"/>
        <v>6.4</v>
      </c>
      <c r="F124" s="108">
        <v>7.5</v>
      </c>
      <c r="G124" s="107">
        <f t="shared" si="8"/>
        <v>48</v>
      </c>
      <c r="H124" s="107">
        <f>G124*1.15</f>
        <v>55.199999999999996</v>
      </c>
      <c r="I124" s="123">
        <f t="shared" si="9"/>
        <v>55.199999999999996</v>
      </c>
      <c r="J124" s="109"/>
      <c r="K124" s="109"/>
      <c r="L124" s="110"/>
      <c r="M124" s="123">
        <f t="shared" si="10"/>
        <v>7.359999999999999</v>
      </c>
      <c r="N124" s="111"/>
    </row>
    <row r="125" spans="1:14" ht="15">
      <c r="A125" s="104" t="s">
        <v>9</v>
      </c>
      <c r="B125" s="105" t="s">
        <v>40</v>
      </c>
      <c r="C125" s="106">
        <v>160</v>
      </c>
      <c r="D125" s="106">
        <v>25</v>
      </c>
      <c r="E125" s="107">
        <f t="shared" si="7"/>
        <v>6.4</v>
      </c>
      <c r="F125" s="108">
        <v>12.5</v>
      </c>
      <c r="G125" s="107">
        <f t="shared" si="8"/>
        <v>80</v>
      </c>
      <c r="H125" s="107">
        <f>G125*1.15</f>
        <v>92</v>
      </c>
      <c r="I125" s="123">
        <f t="shared" si="9"/>
        <v>92</v>
      </c>
      <c r="J125" s="109"/>
      <c r="K125" s="109"/>
      <c r="L125" s="110"/>
      <c r="M125" s="123">
        <f t="shared" si="10"/>
        <v>7.36</v>
      </c>
      <c r="N125" s="111"/>
    </row>
    <row r="126" spans="1:14" ht="15">
      <c r="A126" s="104" t="s">
        <v>9</v>
      </c>
      <c r="B126" s="105" t="s">
        <v>43</v>
      </c>
      <c r="C126" s="106">
        <v>160</v>
      </c>
      <c r="D126" s="106">
        <v>25</v>
      </c>
      <c r="E126" s="107">
        <f t="shared" si="7"/>
        <v>6.4</v>
      </c>
      <c r="F126" s="108">
        <v>7.5</v>
      </c>
      <c r="G126" s="107">
        <f t="shared" si="8"/>
        <v>48</v>
      </c>
      <c r="H126" s="107">
        <f>G126*1.15</f>
        <v>55.199999999999996</v>
      </c>
      <c r="I126" s="123">
        <f t="shared" si="9"/>
        <v>55.199999999999996</v>
      </c>
      <c r="J126" s="109"/>
      <c r="K126" s="109"/>
      <c r="L126" s="110"/>
      <c r="M126" s="123">
        <f t="shared" si="10"/>
        <v>7.359999999999999</v>
      </c>
      <c r="N126" s="111"/>
    </row>
    <row r="127" spans="1:14" ht="15">
      <c r="A127" s="104" t="s">
        <v>9</v>
      </c>
      <c r="B127" s="105" t="s">
        <v>44</v>
      </c>
      <c r="C127" s="106">
        <v>120</v>
      </c>
      <c r="D127" s="106">
        <v>25</v>
      </c>
      <c r="E127" s="107">
        <f t="shared" si="7"/>
        <v>4.8</v>
      </c>
      <c r="F127" s="108">
        <v>7</v>
      </c>
      <c r="G127" s="107">
        <f t="shared" si="8"/>
        <v>33.6</v>
      </c>
      <c r="H127" s="107">
        <f>G127*1.15</f>
        <v>38.64</v>
      </c>
      <c r="I127" s="123">
        <f t="shared" si="9"/>
        <v>38.64</v>
      </c>
      <c r="J127" s="109"/>
      <c r="K127" s="109"/>
      <c r="L127" s="110"/>
      <c r="M127" s="123">
        <f t="shared" si="10"/>
        <v>5.5200000000000005</v>
      </c>
      <c r="N127" s="111"/>
    </row>
    <row r="128" spans="1:14" ht="15">
      <c r="A128" s="104" t="s">
        <v>9</v>
      </c>
      <c r="B128" s="105" t="s">
        <v>45</v>
      </c>
      <c r="C128" s="106">
        <v>120</v>
      </c>
      <c r="D128" s="106">
        <v>25</v>
      </c>
      <c r="E128" s="107">
        <f t="shared" si="7"/>
        <v>4.8</v>
      </c>
      <c r="F128" s="108">
        <v>7</v>
      </c>
      <c r="G128" s="107">
        <f t="shared" si="8"/>
        <v>33.6</v>
      </c>
      <c r="H128" s="107">
        <f>G128*1.15</f>
        <v>38.64</v>
      </c>
      <c r="I128" s="123">
        <f t="shared" si="9"/>
        <v>38.64</v>
      </c>
      <c r="J128" s="109"/>
      <c r="K128" s="109"/>
      <c r="L128" s="110"/>
      <c r="M128" s="123">
        <f t="shared" si="10"/>
        <v>5.5200000000000005</v>
      </c>
      <c r="N128" s="111"/>
    </row>
    <row r="129" spans="1:14" ht="15">
      <c r="A129" s="104" t="s">
        <v>9</v>
      </c>
      <c r="B129" s="105" t="s">
        <v>46</v>
      </c>
      <c r="C129" s="106">
        <v>74</v>
      </c>
      <c r="D129" s="106">
        <v>25</v>
      </c>
      <c r="E129" s="107">
        <f aca="true" t="shared" si="11" ref="E129:E155">C129/D129</f>
        <v>2.96</v>
      </c>
      <c r="F129" s="108">
        <v>5</v>
      </c>
      <c r="G129" s="107">
        <f aca="true" t="shared" si="12" ref="G129:G155">E129*F129</f>
        <v>14.8</v>
      </c>
      <c r="H129" s="107">
        <f>G129*1.15</f>
        <v>17.02</v>
      </c>
      <c r="I129" s="123">
        <f t="shared" si="9"/>
        <v>17.02</v>
      </c>
      <c r="J129" s="109"/>
      <c r="K129" s="109"/>
      <c r="L129" s="110"/>
      <c r="M129" s="123">
        <f t="shared" si="10"/>
        <v>3.404</v>
      </c>
      <c r="N129" s="111"/>
    </row>
    <row r="130" spans="1:14" ht="15">
      <c r="A130" s="104" t="s">
        <v>9</v>
      </c>
      <c r="B130" s="105" t="s">
        <v>51</v>
      </c>
      <c r="C130" s="106">
        <v>126</v>
      </c>
      <c r="D130" s="106">
        <v>100</v>
      </c>
      <c r="E130" s="107">
        <f t="shared" si="11"/>
        <v>1.26</v>
      </c>
      <c r="F130" s="108">
        <v>60</v>
      </c>
      <c r="G130" s="107">
        <f t="shared" si="12"/>
        <v>75.6</v>
      </c>
      <c r="H130" s="107">
        <f>G130*1.15</f>
        <v>86.93999999999998</v>
      </c>
      <c r="I130" s="123">
        <f t="shared" si="9"/>
        <v>86.93999999999998</v>
      </c>
      <c r="J130" s="109"/>
      <c r="K130" s="109"/>
      <c r="L130" s="110"/>
      <c r="M130" s="123">
        <f t="shared" si="10"/>
        <v>1.4489999999999996</v>
      </c>
      <c r="N130" s="111"/>
    </row>
    <row r="131" spans="1:14" ht="15">
      <c r="A131" s="112" t="s">
        <v>9</v>
      </c>
      <c r="B131" s="105" t="s">
        <v>53</v>
      </c>
      <c r="C131" s="106">
        <v>60</v>
      </c>
      <c r="D131" s="106">
        <v>10</v>
      </c>
      <c r="E131" s="107">
        <f t="shared" si="11"/>
        <v>6</v>
      </c>
      <c r="F131" s="108">
        <v>4</v>
      </c>
      <c r="G131" s="107">
        <f t="shared" si="12"/>
        <v>24</v>
      </c>
      <c r="H131" s="107">
        <f>G131*1.15</f>
        <v>27.599999999999998</v>
      </c>
      <c r="I131" s="123">
        <f t="shared" si="9"/>
        <v>27.599999999999998</v>
      </c>
      <c r="J131" s="109"/>
      <c r="K131" s="109"/>
      <c r="L131" s="110"/>
      <c r="M131" s="123">
        <f t="shared" si="10"/>
        <v>6.8999999999999995</v>
      </c>
      <c r="N131" s="111"/>
    </row>
    <row r="132" spans="1:14" ht="15">
      <c r="A132" s="104" t="s">
        <v>9</v>
      </c>
      <c r="B132" s="105" t="s">
        <v>85</v>
      </c>
      <c r="C132" s="106">
        <v>60</v>
      </c>
      <c r="D132" s="106">
        <v>10</v>
      </c>
      <c r="E132" s="107">
        <f t="shared" si="11"/>
        <v>6</v>
      </c>
      <c r="F132" s="108">
        <v>5</v>
      </c>
      <c r="G132" s="107">
        <f t="shared" si="12"/>
        <v>30</v>
      </c>
      <c r="H132" s="107">
        <f>G132*1.15</f>
        <v>34.5</v>
      </c>
      <c r="I132" s="123">
        <f t="shared" si="9"/>
        <v>34.5</v>
      </c>
      <c r="J132" s="109"/>
      <c r="K132" s="109"/>
      <c r="L132" s="110"/>
      <c r="M132" s="123">
        <f t="shared" si="10"/>
        <v>6.9</v>
      </c>
      <c r="N132" s="111"/>
    </row>
    <row r="133" spans="1:14" ht="15">
      <c r="A133" s="104" t="s">
        <v>9</v>
      </c>
      <c r="B133" s="105" t="s">
        <v>58</v>
      </c>
      <c r="C133" s="98">
        <v>70</v>
      </c>
      <c r="D133" s="98">
        <v>50</v>
      </c>
      <c r="E133" s="99">
        <f t="shared" si="11"/>
        <v>1.4</v>
      </c>
      <c r="F133" s="100">
        <v>30</v>
      </c>
      <c r="G133" s="99">
        <f t="shared" si="12"/>
        <v>42</v>
      </c>
      <c r="H133" s="99">
        <f>G133*1.15</f>
        <v>48.3</v>
      </c>
      <c r="I133" s="123">
        <f t="shared" si="9"/>
        <v>48.3</v>
      </c>
      <c r="J133" s="109"/>
      <c r="K133" s="109"/>
      <c r="L133" s="110"/>
      <c r="M133" s="123">
        <f t="shared" si="10"/>
        <v>1.6099999999999999</v>
      </c>
      <c r="N133" s="111"/>
    </row>
    <row r="134" spans="1:14" ht="15.75" thickBot="1">
      <c r="A134" s="119" t="s">
        <v>9</v>
      </c>
      <c r="B134" s="114" t="s">
        <v>67</v>
      </c>
      <c r="C134" s="115">
        <v>330</v>
      </c>
      <c r="D134" s="115">
        <v>10</v>
      </c>
      <c r="E134" s="116">
        <f t="shared" si="11"/>
        <v>33</v>
      </c>
      <c r="F134" s="117">
        <v>4</v>
      </c>
      <c r="G134" s="116">
        <f t="shared" si="12"/>
        <v>132</v>
      </c>
      <c r="H134" s="116">
        <f>G134*1.15</f>
        <v>151.79999999999998</v>
      </c>
      <c r="I134" s="200">
        <f t="shared" si="9"/>
        <v>151.79999999999998</v>
      </c>
      <c r="J134" s="118"/>
      <c r="K134" s="118"/>
      <c r="L134" s="120"/>
      <c r="M134" s="200">
        <f t="shared" si="10"/>
        <v>37.949999999999996</v>
      </c>
      <c r="N134" s="121"/>
    </row>
    <row r="135" spans="1:14" ht="15">
      <c r="A135" s="55" t="s">
        <v>14</v>
      </c>
      <c r="B135" s="76" t="s">
        <v>22</v>
      </c>
      <c r="C135" s="34">
        <v>330</v>
      </c>
      <c r="D135" s="34">
        <v>25</v>
      </c>
      <c r="E135" s="35">
        <f t="shared" si="11"/>
        <v>13.2</v>
      </c>
      <c r="F135" s="29">
        <v>10</v>
      </c>
      <c r="G135" s="35">
        <f t="shared" si="12"/>
        <v>132</v>
      </c>
      <c r="H135" s="35">
        <f>G135*1.01</f>
        <v>133.32</v>
      </c>
      <c r="I135" s="191"/>
      <c r="J135" s="30"/>
      <c r="K135" s="30"/>
      <c r="L135" s="31"/>
      <c r="M135" s="30"/>
      <c r="N135" s="32"/>
    </row>
    <row r="136" spans="1:14" ht="15">
      <c r="A136" s="39" t="s">
        <v>14</v>
      </c>
      <c r="B136" s="44" t="s">
        <v>24</v>
      </c>
      <c r="C136" s="15">
        <v>1450</v>
      </c>
      <c r="D136" s="15">
        <v>50</v>
      </c>
      <c r="E136" s="16">
        <f t="shared" si="11"/>
        <v>29</v>
      </c>
      <c r="F136" s="17">
        <v>5</v>
      </c>
      <c r="G136" s="16">
        <f t="shared" si="12"/>
        <v>145</v>
      </c>
      <c r="H136" s="16">
        <f aca="true" t="shared" si="13" ref="H136:H170">G136*1.01</f>
        <v>146.45</v>
      </c>
      <c r="I136" s="192"/>
      <c r="J136" s="18"/>
      <c r="K136" s="18"/>
      <c r="L136" s="19"/>
      <c r="M136" s="18"/>
      <c r="N136" s="20"/>
    </row>
    <row r="137" spans="1:14" ht="15">
      <c r="A137" s="39" t="s">
        <v>14</v>
      </c>
      <c r="B137" s="44" t="s">
        <v>25</v>
      </c>
      <c r="C137" s="15">
        <v>300</v>
      </c>
      <c r="D137" s="15">
        <v>50</v>
      </c>
      <c r="E137" s="16">
        <f t="shared" si="11"/>
        <v>6</v>
      </c>
      <c r="F137" s="17">
        <v>6</v>
      </c>
      <c r="G137" s="16">
        <f t="shared" si="12"/>
        <v>36</v>
      </c>
      <c r="H137" s="16">
        <f t="shared" si="13"/>
        <v>36.36</v>
      </c>
      <c r="I137" s="192"/>
      <c r="J137" s="18"/>
      <c r="K137" s="18"/>
      <c r="L137" s="19"/>
      <c r="M137" s="18"/>
      <c r="N137" s="20"/>
    </row>
    <row r="138" spans="1:14" ht="15">
      <c r="A138" s="39" t="s">
        <v>14</v>
      </c>
      <c r="B138" s="44" t="s">
        <v>26</v>
      </c>
      <c r="C138" s="15">
        <v>400</v>
      </c>
      <c r="D138" s="15">
        <v>50</v>
      </c>
      <c r="E138" s="16">
        <f t="shared" si="11"/>
        <v>8</v>
      </c>
      <c r="F138" s="17">
        <v>10</v>
      </c>
      <c r="G138" s="16">
        <f t="shared" si="12"/>
        <v>80</v>
      </c>
      <c r="H138" s="16">
        <f t="shared" si="13"/>
        <v>80.8</v>
      </c>
      <c r="I138" s="192"/>
      <c r="J138" s="18"/>
      <c r="K138" s="18"/>
      <c r="L138" s="19"/>
      <c r="M138" s="18"/>
      <c r="N138" s="20"/>
    </row>
    <row r="139" spans="1:14" ht="15">
      <c r="A139" s="39" t="s">
        <v>14</v>
      </c>
      <c r="B139" s="44" t="s">
        <v>31</v>
      </c>
      <c r="C139" s="15">
        <v>120</v>
      </c>
      <c r="D139" s="15">
        <v>25</v>
      </c>
      <c r="E139" s="16">
        <f t="shared" si="11"/>
        <v>4.8</v>
      </c>
      <c r="F139" s="17">
        <v>5</v>
      </c>
      <c r="G139" s="16">
        <f t="shared" si="12"/>
        <v>24</v>
      </c>
      <c r="H139" s="16">
        <f t="shared" si="13"/>
        <v>24.240000000000002</v>
      </c>
      <c r="I139" s="192"/>
      <c r="J139" s="18"/>
      <c r="K139" s="18"/>
      <c r="L139" s="19"/>
      <c r="M139" s="18"/>
      <c r="N139" s="20"/>
    </row>
    <row r="140" spans="1:14" ht="15">
      <c r="A140" s="39" t="s">
        <v>14</v>
      </c>
      <c r="B140" s="44" t="s">
        <v>32</v>
      </c>
      <c r="C140" s="15">
        <v>130</v>
      </c>
      <c r="D140" s="15">
        <v>25</v>
      </c>
      <c r="E140" s="16">
        <f t="shared" si="11"/>
        <v>5.2</v>
      </c>
      <c r="F140" s="17">
        <v>10</v>
      </c>
      <c r="G140" s="16">
        <f t="shared" si="12"/>
        <v>52</v>
      </c>
      <c r="H140" s="16">
        <f t="shared" si="13"/>
        <v>52.52</v>
      </c>
      <c r="I140" s="192"/>
      <c r="J140" s="18"/>
      <c r="K140" s="18"/>
      <c r="L140" s="19"/>
      <c r="M140" s="18"/>
      <c r="N140" s="20"/>
    </row>
    <row r="141" spans="1:14" ht="15">
      <c r="A141" s="51" t="s">
        <v>14</v>
      </c>
      <c r="B141" s="44" t="s">
        <v>33</v>
      </c>
      <c r="C141" s="15">
        <v>130</v>
      </c>
      <c r="D141" s="15">
        <v>25</v>
      </c>
      <c r="E141" s="16">
        <f t="shared" si="11"/>
        <v>5.2</v>
      </c>
      <c r="F141" s="17">
        <v>5</v>
      </c>
      <c r="G141" s="16">
        <f t="shared" si="12"/>
        <v>26</v>
      </c>
      <c r="H141" s="16">
        <f t="shared" si="13"/>
        <v>26.26</v>
      </c>
      <c r="I141" s="192"/>
      <c r="J141" s="18"/>
      <c r="K141" s="18"/>
      <c r="L141" s="19"/>
      <c r="M141" s="18"/>
      <c r="N141" s="20"/>
    </row>
    <row r="142" spans="1:14" ht="15">
      <c r="A142" s="51" t="s">
        <v>14</v>
      </c>
      <c r="B142" s="44" t="s">
        <v>34</v>
      </c>
      <c r="C142" s="15">
        <v>130</v>
      </c>
      <c r="D142" s="15">
        <v>25</v>
      </c>
      <c r="E142" s="16">
        <f t="shared" si="11"/>
        <v>5.2</v>
      </c>
      <c r="F142" s="17">
        <v>5</v>
      </c>
      <c r="G142" s="16">
        <f t="shared" si="12"/>
        <v>26</v>
      </c>
      <c r="H142" s="16">
        <f t="shared" si="13"/>
        <v>26.26</v>
      </c>
      <c r="I142" s="192"/>
      <c r="J142" s="18"/>
      <c r="K142" s="18"/>
      <c r="L142" s="19"/>
      <c r="M142" s="18"/>
      <c r="N142" s="20"/>
    </row>
    <row r="143" spans="1:14" ht="15">
      <c r="A143" s="52" t="s">
        <v>14</v>
      </c>
      <c r="B143" s="44" t="s">
        <v>35</v>
      </c>
      <c r="C143" s="15">
        <v>120</v>
      </c>
      <c r="D143" s="15">
        <v>25</v>
      </c>
      <c r="E143" s="16">
        <f t="shared" si="11"/>
        <v>4.8</v>
      </c>
      <c r="F143" s="17">
        <v>12.5</v>
      </c>
      <c r="G143" s="16">
        <f t="shared" si="12"/>
        <v>60</v>
      </c>
      <c r="H143" s="16">
        <f t="shared" si="13"/>
        <v>60.6</v>
      </c>
      <c r="I143" s="192"/>
      <c r="J143" s="18"/>
      <c r="K143" s="18"/>
      <c r="L143" s="19"/>
      <c r="M143" s="18"/>
      <c r="N143" s="20"/>
    </row>
    <row r="144" spans="1:14" ht="15">
      <c r="A144" s="52" t="s">
        <v>14</v>
      </c>
      <c r="B144" s="44" t="s">
        <v>36</v>
      </c>
      <c r="C144" s="15">
        <v>120</v>
      </c>
      <c r="D144" s="15">
        <v>25</v>
      </c>
      <c r="E144" s="16">
        <f t="shared" si="11"/>
        <v>4.8</v>
      </c>
      <c r="F144" s="17">
        <v>12.5</v>
      </c>
      <c r="G144" s="16">
        <f t="shared" si="12"/>
        <v>60</v>
      </c>
      <c r="H144" s="16">
        <f t="shared" si="13"/>
        <v>60.6</v>
      </c>
      <c r="I144" s="192"/>
      <c r="J144" s="18"/>
      <c r="K144" s="18"/>
      <c r="L144" s="19"/>
      <c r="M144" s="18"/>
      <c r="N144" s="20"/>
    </row>
    <row r="145" spans="1:14" ht="15">
      <c r="A145" s="52" t="s">
        <v>14</v>
      </c>
      <c r="B145" s="54" t="s">
        <v>37</v>
      </c>
      <c r="C145" s="15">
        <v>120</v>
      </c>
      <c r="D145" s="15">
        <v>25</v>
      </c>
      <c r="E145" s="16">
        <f t="shared" si="11"/>
        <v>4.8</v>
      </c>
      <c r="F145" s="17">
        <v>12.5</v>
      </c>
      <c r="G145" s="16">
        <f t="shared" si="12"/>
        <v>60</v>
      </c>
      <c r="H145" s="16">
        <f t="shared" si="13"/>
        <v>60.6</v>
      </c>
      <c r="I145" s="192"/>
      <c r="J145" s="18"/>
      <c r="K145" s="18"/>
      <c r="L145" s="19"/>
      <c r="M145" s="18"/>
      <c r="N145" s="20"/>
    </row>
    <row r="146" spans="1:14" ht="15">
      <c r="A146" s="52" t="s">
        <v>14</v>
      </c>
      <c r="B146" s="44" t="s">
        <v>38</v>
      </c>
      <c r="C146" s="15">
        <v>160</v>
      </c>
      <c r="D146" s="15">
        <v>25</v>
      </c>
      <c r="E146" s="16">
        <f t="shared" si="11"/>
        <v>6.4</v>
      </c>
      <c r="F146" s="17">
        <v>12.5</v>
      </c>
      <c r="G146" s="16">
        <f t="shared" si="12"/>
        <v>80</v>
      </c>
      <c r="H146" s="16">
        <f t="shared" si="13"/>
        <v>80.8</v>
      </c>
      <c r="I146" s="192"/>
      <c r="J146" s="18"/>
      <c r="K146" s="18"/>
      <c r="L146" s="19"/>
      <c r="M146" s="18"/>
      <c r="N146" s="20"/>
    </row>
    <row r="147" spans="1:14" ht="15">
      <c r="A147" s="52" t="s">
        <v>14</v>
      </c>
      <c r="B147" s="44" t="s">
        <v>39</v>
      </c>
      <c r="C147" s="15">
        <v>160</v>
      </c>
      <c r="D147" s="15">
        <v>25</v>
      </c>
      <c r="E147" s="16">
        <f t="shared" si="11"/>
        <v>6.4</v>
      </c>
      <c r="F147" s="17">
        <v>6.25</v>
      </c>
      <c r="G147" s="16">
        <f t="shared" si="12"/>
        <v>40</v>
      </c>
      <c r="H147" s="16">
        <f t="shared" si="13"/>
        <v>40.4</v>
      </c>
      <c r="I147" s="192"/>
      <c r="J147" s="18"/>
      <c r="K147" s="18"/>
      <c r="L147" s="19"/>
      <c r="M147" s="18"/>
      <c r="N147" s="20"/>
    </row>
    <row r="148" spans="1:14" ht="15">
      <c r="A148" s="52" t="s">
        <v>14</v>
      </c>
      <c r="B148" s="44" t="s">
        <v>40</v>
      </c>
      <c r="C148" s="15">
        <v>160</v>
      </c>
      <c r="D148" s="15">
        <v>25</v>
      </c>
      <c r="E148" s="16">
        <f t="shared" si="11"/>
        <v>6.4</v>
      </c>
      <c r="F148" s="17">
        <v>12.5</v>
      </c>
      <c r="G148" s="16">
        <f t="shared" si="12"/>
        <v>80</v>
      </c>
      <c r="H148" s="16">
        <f t="shared" si="13"/>
        <v>80.8</v>
      </c>
      <c r="I148" s="192"/>
      <c r="J148" s="18"/>
      <c r="K148" s="18"/>
      <c r="L148" s="19"/>
      <c r="M148" s="18"/>
      <c r="N148" s="20"/>
    </row>
    <row r="149" spans="1:14" ht="15">
      <c r="A149" s="52" t="s">
        <v>14</v>
      </c>
      <c r="B149" s="44" t="s">
        <v>41</v>
      </c>
      <c r="C149" s="15">
        <v>120</v>
      </c>
      <c r="D149" s="15">
        <v>25</v>
      </c>
      <c r="E149" s="16">
        <f t="shared" si="11"/>
        <v>4.8</v>
      </c>
      <c r="F149" s="17">
        <v>7.5</v>
      </c>
      <c r="G149" s="16">
        <f t="shared" si="12"/>
        <v>36</v>
      </c>
      <c r="H149" s="16">
        <f t="shared" si="13"/>
        <v>36.36</v>
      </c>
      <c r="I149" s="192"/>
      <c r="J149" s="18"/>
      <c r="K149" s="18"/>
      <c r="L149" s="19"/>
      <c r="M149" s="18"/>
      <c r="N149" s="20"/>
    </row>
    <row r="150" spans="1:14" ht="15">
      <c r="A150" s="52" t="s">
        <v>14</v>
      </c>
      <c r="B150" s="44" t="s">
        <v>42</v>
      </c>
      <c r="C150" s="15">
        <v>160</v>
      </c>
      <c r="D150" s="15">
        <v>25</v>
      </c>
      <c r="E150" s="16">
        <f t="shared" si="11"/>
        <v>6.4</v>
      </c>
      <c r="F150" s="17">
        <v>6.25</v>
      </c>
      <c r="G150" s="16">
        <f t="shared" si="12"/>
        <v>40</v>
      </c>
      <c r="H150" s="16">
        <f t="shared" si="13"/>
        <v>40.4</v>
      </c>
      <c r="I150" s="192"/>
      <c r="J150" s="18"/>
      <c r="K150" s="18"/>
      <c r="L150" s="19"/>
      <c r="M150" s="18"/>
      <c r="N150" s="20"/>
    </row>
    <row r="151" spans="1:14" ht="15">
      <c r="A151" s="52" t="s">
        <v>14</v>
      </c>
      <c r="B151" s="44" t="s">
        <v>43</v>
      </c>
      <c r="C151" s="15">
        <v>160</v>
      </c>
      <c r="D151" s="15">
        <v>25</v>
      </c>
      <c r="E151" s="16">
        <f t="shared" si="11"/>
        <v>6.4</v>
      </c>
      <c r="F151" s="17">
        <v>12.5</v>
      </c>
      <c r="G151" s="16">
        <f t="shared" si="12"/>
        <v>80</v>
      </c>
      <c r="H151" s="16">
        <f t="shared" si="13"/>
        <v>80.8</v>
      </c>
      <c r="I151" s="192"/>
      <c r="J151" s="18"/>
      <c r="K151" s="18"/>
      <c r="L151" s="19"/>
      <c r="M151" s="18"/>
      <c r="N151" s="20"/>
    </row>
    <row r="152" spans="1:14" ht="15">
      <c r="A152" s="52" t="s">
        <v>14</v>
      </c>
      <c r="B152" s="44" t="s">
        <v>44</v>
      </c>
      <c r="C152" s="15">
        <v>120</v>
      </c>
      <c r="D152" s="15">
        <v>25</v>
      </c>
      <c r="E152" s="16">
        <f t="shared" si="11"/>
        <v>4.8</v>
      </c>
      <c r="F152" s="17">
        <v>5</v>
      </c>
      <c r="G152" s="16">
        <f t="shared" si="12"/>
        <v>24</v>
      </c>
      <c r="H152" s="16">
        <f t="shared" si="13"/>
        <v>24.240000000000002</v>
      </c>
      <c r="I152" s="192"/>
      <c r="J152" s="18"/>
      <c r="K152" s="18"/>
      <c r="L152" s="19"/>
      <c r="M152" s="18"/>
      <c r="N152" s="20"/>
    </row>
    <row r="153" spans="1:14" ht="15">
      <c r="A153" s="52" t="s">
        <v>14</v>
      </c>
      <c r="B153" s="44" t="s">
        <v>45</v>
      </c>
      <c r="C153" s="15">
        <v>120</v>
      </c>
      <c r="D153" s="15">
        <v>25</v>
      </c>
      <c r="E153" s="16">
        <f t="shared" si="11"/>
        <v>4.8</v>
      </c>
      <c r="F153" s="17">
        <v>5</v>
      </c>
      <c r="G153" s="16">
        <f t="shared" si="12"/>
        <v>24</v>
      </c>
      <c r="H153" s="16">
        <f t="shared" si="13"/>
        <v>24.240000000000002</v>
      </c>
      <c r="I153" s="192"/>
      <c r="J153" s="18"/>
      <c r="K153" s="18"/>
      <c r="L153" s="19"/>
      <c r="M153" s="18"/>
      <c r="N153" s="20"/>
    </row>
    <row r="154" spans="1:14" ht="15">
      <c r="A154" s="52" t="s">
        <v>14</v>
      </c>
      <c r="B154" s="44" t="s">
        <v>46</v>
      </c>
      <c r="C154" s="15">
        <v>74</v>
      </c>
      <c r="D154" s="15">
        <v>25</v>
      </c>
      <c r="E154" s="16">
        <f t="shared" si="11"/>
        <v>2.96</v>
      </c>
      <c r="F154" s="17">
        <v>5</v>
      </c>
      <c r="G154" s="16">
        <f t="shared" si="12"/>
        <v>14.8</v>
      </c>
      <c r="H154" s="16">
        <f t="shared" si="13"/>
        <v>14.948</v>
      </c>
      <c r="I154" s="192"/>
      <c r="J154" s="18"/>
      <c r="K154" s="18"/>
      <c r="L154" s="19"/>
      <c r="M154" s="18"/>
      <c r="N154" s="20"/>
    </row>
    <row r="155" spans="1:14" ht="15">
      <c r="A155" s="52" t="s">
        <v>14</v>
      </c>
      <c r="B155" s="44" t="s">
        <v>47</v>
      </c>
      <c r="C155" s="15">
        <v>74</v>
      </c>
      <c r="D155" s="15">
        <v>25</v>
      </c>
      <c r="E155" s="16">
        <f t="shared" si="11"/>
        <v>2.96</v>
      </c>
      <c r="F155" s="17">
        <v>5</v>
      </c>
      <c r="G155" s="16">
        <f t="shared" si="12"/>
        <v>14.8</v>
      </c>
      <c r="H155" s="16">
        <f t="shared" si="13"/>
        <v>14.948</v>
      </c>
      <c r="I155" s="192"/>
      <c r="J155" s="18"/>
      <c r="K155" s="18"/>
      <c r="L155" s="19"/>
      <c r="M155" s="18"/>
      <c r="N155" s="20"/>
    </row>
    <row r="156" spans="1:14" ht="15">
      <c r="A156" s="52" t="s">
        <v>14</v>
      </c>
      <c r="B156" s="44" t="s">
        <v>48</v>
      </c>
      <c r="C156" s="15">
        <v>74</v>
      </c>
      <c r="D156" s="15">
        <v>25</v>
      </c>
      <c r="E156" s="16">
        <f aca="true" t="shared" si="14" ref="E156:E170">C156/D156</f>
        <v>2.96</v>
      </c>
      <c r="F156" s="17">
        <v>5</v>
      </c>
      <c r="G156" s="16">
        <f aca="true" t="shared" si="15" ref="G156:G170">E156*F156</f>
        <v>14.8</v>
      </c>
      <c r="H156" s="16">
        <f t="shared" si="13"/>
        <v>14.948</v>
      </c>
      <c r="I156" s="192"/>
      <c r="J156" s="18"/>
      <c r="K156" s="18"/>
      <c r="L156" s="19"/>
      <c r="M156" s="18"/>
      <c r="N156" s="20"/>
    </row>
    <row r="157" spans="1:14" ht="15">
      <c r="A157" s="52" t="s">
        <v>14</v>
      </c>
      <c r="B157" s="44" t="s">
        <v>49</v>
      </c>
      <c r="C157" s="15">
        <v>74</v>
      </c>
      <c r="D157" s="15">
        <v>25</v>
      </c>
      <c r="E157" s="16">
        <f t="shared" si="14"/>
        <v>2.96</v>
      </c>
      <c r="F157" s="17">
        <v>5</v>
      </c>
      <c r="G157" s="16">
        <f t="shared" si="15"/>
        <v>14.8</v>
      </c>
      <c r="H157" s="16">
        <f t="shared" si="13"/>
        <v>14.948</v>
      </c>
      <c r="I157" s="192"/>
      <c r="J157" s="18"/>
      <c r="K157" s="18"/>
      <c r="L157" s="19"/>
      <c r="M157" s="18"/>
      <c r="N157" s="20"/>
    </row>
    <row r="158" spans="1:14" ht="15">
      <c r="A158" s="52" t="s">
        <v>14</v>
      </c>
      <c r="B158" s="44" t="s">
        <v>50</v>
      </c>
      <c r="C158" s="15">
        <v>74</v>
      </c>
      <c r="D158" s="15">
        <v>25</v>
      </c>
      <c r="E158" s="16">
        <f t="shared" si="14"/>
        <v>2.96</v>
      </c>
      <c r="F158" s="17">
        <v>5</v>
      </c>
      <c r="G158" s="16">
        <f t="shared" si="15"/>
        <v>14.8</v>
      </c>
      <c r="H158" s="16">
        <f t="shared" si="13"/>
        <v>14.948</v>
      </c>
      <c r="I158" s="192"/>
      <c r="J158" s="18"/>
      <c r="K158" s="18"/>
      <c r="L158" s="19"/>
      <c r="M158" s="18"/>
      <c r="N158" s="20"/>
    </row>
    <row r="159" spans="1:14" ht="15">
      <c r="A159" s="33" t="s">
        <v>14</v>
      </c>
      <c r="B159" s="44" t="s">
        <v>51</v>
      </c>
      <c r="C159" s="15">
        <v>126</v>
      </c>
      <c r="D159" s="15">
        <v>100</v>
      </c>
      <c r="E159" s="16">
        <f t="shared" si="14"/>
        <v>1.26</v>
      </c>
      <c r="F159" s="17">
        <v>10</v>
      </c>
      <c r="G159" s="16">
        <f t="shared" si="15"/>
        <v>12.6</v>
      </c>
      <c r="H159" s="16">
        <f t="shared" si="13"/>
        <v>12.725999999999999</v>
      </c>
      <c r="I159" s="192"/>
      <c r="J159" s="18"/>
      <c r="K159" s="18"/>
      <c r="L159" s="19"/>
      <c r="M159" s="18"/>
      <c r="N159" s="20"/>
    </row>
    <row r="160" spans="1:14" ht="15">
      <c r="A160" s="33" t="s">
        <v>14</v>
      </c>
      <c r="B160" s="44" t="s">
        <v>53</v>
      </c>
      <c r="C160" s="15">
        <v>60</v>
      </c>
      <c r="D160" s="15">
        <v>10</v>
      </c>
      <c r="E160" s="16">
        <f t="shared" si="14"/>
        <v>6</v>
      </c>
      <c r="F160" s="17">
        <v>2</v>
      </c>
      <c r="G160" s="16">
        <f t="shared" si="15"/>
        <v>12</v>
      </c>
      <c r="H160" s="16">
        <f t="shared" si="13"/>
        <v>12.120000000000001</v>
      </c>
      <c r="I160" s="192"/>
      <c r="J160" s="18"/>
      <c r="K160" s="18"/>
      <c r="L160" s="19"/>
      <c r="M160" s="18"/>
      <c r="N160" s="20"/>
    </row>
    <row r="161" spans="1:14" ht="15">
      <c r="A161" s="33" t="s">
        <v>14</v>
      </c>
      <c r="B161" s="44" t="s">
        <v>54</v>
      </c>
      <c r="C161" s="15">
        <v>60</v>
      </c>
      <c r="D161" s="15">
        <v>10</v>
      </c>
      <c r="E161" s="16">
        <f t="shared" si="14"/>
        <v>6</v>
      </c>
      <c r="F161" s="17">
        <v>2</v>
      </c>
      <c r="G161" s="16">
        <f t="shared" si="15"/>
        <v>12</v>
      </c>
      <c r="H161" s="16">
        <f t="shared" si="13"/>
        <v>12.120000000000001</v>
      </c>
      <c r="I161" s="192"/>
      <c r="J161" s="18"/>
      <c r="K161" s="18"/>
      <c r="L161" s="19"/>
      <c r="M161" s="18"/>
      <c r="N161" s="20"/>
    </row>
    <row r="162" spans="1:14" ht="15">
      <c r="A162" s="33" t="s">
        <v>14</v>
      </c>
      <c r="B162" s="44" t="s">
        <v>57</v>
      </c>
      <c r="C162" s="15">
        <v>60</v>
      </c>
      <c r="D162" s="15">
        <v>10</v>
      </c>
      <c r="E162" s="16">
        <f t="shared" si="14"/>
        <v>6</v>
      </c>
      <c r="F162" s="17">
        <v>2</v>
      </c>
      <c r="G162" s="16">
        <f t="shared" si="15"/>
        <v>12</v>
      </c>
      <c r="H162" s="16">
        <f t="shared" si="13"/>
        <v>12.120000000000001</v>
      </c>
      <c r="I162" s="192"/>
      <c r="J162" s="18"/>
      <c r="K162" s="18"/>
      <c r="L162" s="19"/>
      <c r="M162" s="18"/>
      <c r="N162" s="20"/>
    </row>
    <row r="163" spans="1:14" ht="15">
      <c r="A163" s="33" t="s">
        <v>14</v>
      </c>
      <c r="B163" s="44" t="s">
        <v>63</v>
      </c>
      <c r="C163" s="15">
        <v>140</v>
      </c>
      <c r="D163" s="15">
        <v>5</v>
      </c>
      <c r="E163" s="16">
        <f t="shared" si="14"/>
        <v>28</v>
      </c>
      <c r="F163" s="17">
        <v>2</v>
      </c>
      <c r="G163" s="16">
        <f t="shared" si="15"/>
        <v>56</v>
      </c>
      <c r="H163" s="16">
        <f t="shared" si="13"/>
        <v>56.56</v>
      </c>
      <c r="I163" s="192"/>
      <c r="J163" s="18"/>
      <c r="K163" s="18"/>
      <c r="L163" s="19"/>
      <c r="M163" s="18"/>
      <c r="N163" s="20"/>
    </row>
    <row r="164" spans="1:14" ht="15">
      <c r="A164" s="33" t="s">
        <v>14</v>
      </c>
      <c r="B164" s="44" t="s">
        <v>64</v>
      </c>
      <c r="C164" s="15">
        <v>140</v>
      </c>
      <c r="D164" s="15">
        <v>5</v>
      </c>
      <c r="E164" s="16">
        <f t="shared" si="14"/>
        <v>28</v>
      </c>
      <c r="F164" s="17">
        <v>2</v>
      </c>
      <c r="G164" s="16">
        <f t="shared" si="15"/>
        <v>56</v>
      </c>
      <c r="H164" s="16">
        <f t="shared" si="13"/>
        <v>56.56</v>
      </c>
      <c r="I164" s="192"/>
      <c r="J164" s="18"/>
      <c r="K164" s="18"/>
      <c r="L164" s="19"/>
      <c r="M164" s="18"/>
      <c r="N164" s="20"/>
    </row>
    <row r="165" spans="1:14" ht="15">
      <c r="A165" s="33" t="s">
        <v>14</v>
      </c>
      <c r="B165" s="44" t="s">
        <v>67</v>
      </c>
      <c r="C165" s="15">
        <v>330</v>
      </c>
      <c r="D165" s="15">
        <v>10</v>
      </c>
      <c r="E165" s="16">
        <f t="shared" si="14"/>
        <v>33</v>
      </c>
      <c r="F165" s="17">
        <v>2</v>
      </c>
      <c r="G165" s="16">
        <f t="shared" si="15"/>
        <v>66</v>
      </c>
      <c r="H165" s="16">
        <f t="shared" si="13"/>
        <v>66.66</v>
      </c>
      <c r="I165" s="192"/>
      <c r="J165" s="18"/>
      <c r="K165" s="18"/>
      <c r="L165" s="19"/>
      <c r="M165" s="18"/>
      <c r="N165" s="20"/>
    </row>
    <row r="166" spans="1:14" ht="15">
      <c r="A166" s="33" t="s">
        <v>14</v>
      </c>
      <c r="B166" s="44" t="s">
        <v>69</v>
      </c>
      <c r="C166" s="15">
        <v>280</v>
      </c>
      <c r="D166" s="15">
        <v>25</v>
      </c>
      <c r="E166" s="16">
        <f t="shared" si="14"/>
        <v>11.2</v>
      </c>
      <c r="F166" s="17">
        <v>5</v>
      </c>
      <c r="G166" s="16">
        <f t="shared" si="15"/>
        <v>56</v>
      </c>
      <c r="H166" s="16">
        <f t="shared" si="13"/>
        <v>56.56</v>
      </c>
      <c r="I166" s="192"/>
      <c r="J166" s="18"/>
      <c r="K166" s="18"/>
      <c r="L166" s="19"/>
      <c r="M166" s="18"/>
      <c r="N166" s="20"/>
    </row>
    <row r="167" spans="1:14" ht="15">
      <c r="A167" s="33" t="s">
        <v>14</v>
      </c>
      <c r="B167" s="44" t="s">
        <v>20</v>
      </c>
      <c r="C167" s="15">
        <v>75</v>
      </c>
      <c r="D167" s="15">
        <v>5</v>
      </c>
      <c r="E167" s="16">
        <f t="shared" si="14"/>
        <v>15</v>
      </c>
      <c r="F167" s="17">
        <v>5</v>
      </c>
      <c r="G167" s="16">
        <f t="shared" si="15"/>
        <v>75</v>
      </c>
      <c r="H167" s="16">
        <f t="shared" si="13"/>
        <v>75.75</v>
      </c>
      <c r="I167" s="192"/>
      <c r="J167" s="18"/>
      <c r="K167" s="18"/>
      <c r="L167" s="19"/>
      <c r="M167" s="18"/>
      <c r="N167" s="20"/>
    </row>
    <row r="168" spans="1:14" ht="15">
      <c r="A168" s="33" t="s">
        <v>14</v>
      </c>
      <c r="B168" s="44" t="s">
        <v>95</v>
      </c>
      <c r="C168" s="15">
        <v>86</v>
      </c>
      <c r="D168" s="15">
        <v>100</v>
      </c>
      <c r="E168" s="16">
        <f t="shared" si="14"/>
        <v>0.86</v>
      </c>
      <c r="F168" s="17">
        <v>100</v>
      </c>
      <c r="G168" s="16">
        <f t="shared" si="15"/>
        <v>86</v>
      </c>
      <c r="H168" s="16">
        <f t="shared" si="13"/>
        <v>86.86</v>
      </c>
      <c r="I168" s="192"/>
      <c r="J168" s="18"/>
      <c r="K168" s="18"/>
      <c r="L168" s="19"/>
      <c r="M168" s="18"/>
      <c r="N168" s="20"/>
    </row>
    <row r="169" spans="1:14" ht="15">
      <c r="A169" s="39" t="s">
        <v>14</v>
      </c>
      <c r="B169" s="44" t="s">
        <v>77</v>
      </c>
      <c r="C169" s="15">
        <v>280</v>
      </c>
      <c r="D169" s="15">
        <v>25</v>
      </c>
      <c r="E169" s="16">
        <f t="shared" si="14"/>
        <v>11.2</v>
      </c>
      <c r="F169" s="17">
        <v>5</v>
      </c>
      <c r="G169" s="16">
        <f t="shared" si="15"/>
        <v>56</v>
      </c>
      <c r="H169" s="16">
        <f t="shared" si="13"/>
        <v>56.56</v>
      </c>
      <c r="I169" s="192"/>
      <c r="J169" s="18"/>
      <c r="K169" s="18"/>
      <c r="L169" s="19"/>
      <c r="M169" s="18"/>
      <c r="N169" s="20"/>
    </row>
    <row r="170" spans="1:14" ht="15.75" thickBot="1">
      <c r="A170" s="67" t="s">
        <v>14</v>
      </c>
      <c r="B170" s="56" t="s">
        <v>36</v>
      </c>
      <c r="C170" s="37">
        <v>120</v>
      </c>
      <c r="D170" s="37">
        <v>25</v>
      </c>
      <c r="E170" s="38">
        <f t="shared" si="14"/>
        <v>4.8</v>
      </c>
      <c r="F170" s="26">
        <v>12.5</v>
      </c>
      <c r="G170" s="38">
        <f t="shared" si="15"/>
        <v>60</v>
      </c>
      <c r="H170" s="38">
        <f t="shared" si="13"/>
        <v>60.6</v>
      </c>
      <c r="I170" s="193">
        <f>SUM(H135:H170)</f>
        <v>1755.9859999999999</v>
      </c>
      <c r="J170" s="24"/>
      <c r="K170" s="24"/>
      <c r="L170" s="21"/>
      <c r="M170" s="24"/>
      <c r="N170" s="25"/>
    </row>
    <row r="171" spans="7:9" ht="15">
      <c r="G171" s="5">
        <f>SUM(G2:G170)</f>
        <v>10504.999999999996</v>
      </c>
      <c r="H171" s="5"/>
      <c r="I171" s="198"/>
    </row>
    <row r="174" ht="15">
      <c r="G174" s="23"/>
    </row>
    <row r="176" spans="6:7" ht="15">
      <c r="F176" s="6" t="s">
        <v>18</v>
      </c>
      <c r="G176" s="23" t="e">
        <f>500/G173</f>
        <v>#DIV/0!</v>
      </c>
    </row>
    <row r="178" ht="15">
      <c r="G178" s="5">
        <v>10505</v>
      </c>
    </row>
    <row r="179" ht="15">
      <c r="G179" s="5">
        <v>10225</v>
      </c>
    </row>
    <row r="180" ht="15">
      <c r="G180" s="5">
        <f>G178-G179</f>
        <v>280</v>
      </c>
    </row>
  </sheetData>
  <sheetProtection/>
  <autoFilter ref="A1:B890"/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2"/>
  <sheetViews>
    <sheetView zoomScalePageLayoutView="0" workbookViewId="0" topLeftCell="A62">
      <selection activeCell="G93" sqref="G93:G112"/>
    </sheetView>
  </sheetViews>
  <sheetFormatPr defaultColWidth="9.140625" defaultRowHeight="15"/>
  <cols>
    <col min="1" max="1" width="16.140625" style="28" customWidth="1"/>
    <col min="2" max="2" width="71.00390625" style="1" customWidth="1"/>
    <col min="3" max="3" width="7.140625" style="2" customWidth="1"/>
    <col min="4" max="4" width="9.7109375" style="2" customWidth="1"/>
    <col min="5" max="5" width="10.00390625" style="3" customWidth="1"/>
    <col min="6" max="6" width="7.00390625" style="6" customWidth="1"/>
    <col min="7" max="7" width="9.140625" style="5" customWidth="1"/>
    <col min="8" max="8" width="9.140625" style="3" customWidth="1"/>
    <col min="9" max="10" width="9.140625" style="4" customWidth="1"/>
    <col min="11" max="11" width="9.28125" style="4" bestFit="1" customWidth="1"/>
    <col min="12" max="12" width="9.140625" style="7" customWidth="1"/>
    <col min="13" max="13" width="9.140625" style="4" customWidth="1"/>
    <col min="14" max="14" width="9.140625" style="2" customWidth="1"/>
    <col min="15" max="16384" width="9.140625" style="1" customWidth="1"/>
  </cols>
  <sheetData>
    <row r="1" spans="1:14" ht="15.75" thickBot="1">
      <c r="A1" s="27" t="s">
        <v>13</v>
      </c>
      <c r="B1" s="22" t="s">
        <v>0</v>
      </c>
      <c r="C1" s="8" t="s">
        <v>1</v>
      </c>
      <c r="D1" s="8" t="s">
        <v>2</v>
      </c>
      <c r="E1" s="9" t="s">
        <v>3</v>
      </c>
      <c r="F1" s="10" t="s">
        <v>4</v>
      </c>
      <c r="G1" s="11" t="s">
        <v>5</v>
      </c>
      <c r="H1" s="9" t="s">
        <v>6</v>
      </c>
      <c r="I1" s="12" t="s">
        <v>10</v>
      </c>
      <c r="J1" s="12" t="s">
        <v>17</v>
      </c>
      <c r="K1" s="12" t="s">
        <v>11</v>
      </c>
      <c r="L1" s="13" t="s">
        <v>12</v>
      </c>
      <c r="M1" s="12" t="s">
        <v>7</v>
      </c>
      <c r="N1" s="14" t="s">
        <v>8</v>
      </c>
    </row>
    <row r="2" spans="1:14" ht="15">
      <c r="A2" s="55" t="s">
        <v>16</v>
      </c>
      <c r="B2" s="44" t="s">
        <v>26</v>
      </c>
      <c r="C2" s="34">
        <v>400</v>
      </c>
      <c r="D2" s="34">
        <v>50</v>
      </c>
      <c r="E2" s="35">
        <f aca="true" t="shared" si="0" ref="E2:E64">C2/D2</f>
        <v>8</v>
      </c>
      <c r="F2" s="29">
        <v>10</v>
      </c>
      <c r="G2" s="35">
        <f aca="true" t="shared" si="1" ref="G2:G64">E2*F2</f>
        <v>80</v>
      </c>
      <c r="H2" s="35">
        <f aca="true" t="shared" si="2" ref="H2:H64">G2*1.15</f>
        <v>92</v>
      </c>
      <c r="I2" s="30"/>
      <c r="J2" s="30"/>
      <c r="K2" s="30"/>
      <c r="L2" s="31"/>
      <c r="M2" s="30"/>
      <c r="N2" s="32"/>
    </row>
    <row r="3" spans="1:14" ht="15">
      <c r="A3" s="39" t="s">
        <v>16</v>
      </c>
      <c r="B3" s="53" t="s">
        <v>36</v>
      </c>
      <c r="C3" s="15">
        <v>120</v>
      </c>
      <c r="D3" s="15">
        <v>25</v>
      </c>
      <c r="E3" s="16">
        <f t="shared" si="0"/>
        <v>4.8</v>
      </c>
      <c r="F3" s="17">
        <v>12.5</v>
      </c>
      <c r="G3" s="16">
        <f t="shared" si="1"/>
        <v>60</v>
      </c>
      <c r="H3" s="16">
        <f t="shared" si="2"/>
        <v>69</v>
      </c>
      <c r="I3" s="18"/>
      <c r="J3" s="18"/>
      <c r="K3" s="18"/>
      <c r="L3" s="19"/>
      <c r="M3" s="18"/>
      <c r="N3" s="20"/>
    </row>
    <row r="4" spans="1:14" ht="15">
      <c r="A4" s="39" t="s">
        <v>16</v>
      </c>
      <c r="B4" s="53" t="s">
        <v>39</v>
      </c>
      <c r="C4" s="15">
        <v>160</v>
      </c>
      <c r="D4" s="15">
        <v>25</v>
      </c>
      <c r="E4" s="16">
        <f t="shared" si="0"/>
        <v>6.4</v>
      </c>
      <c r="F4" s="17">
        <v>12.5</v>
      </c>
      <c r="G4" s="16">
        <f t="shared" si="1"/>
        <v>80</v>
      </c>
      <c r="H4" s="16">
        <f t="shared" si="2"/>
        <v>92</v>
      </c>
      <c r="I4" s="18"/>
      <c r="J4" s="18"/>
      <c r="K4" s="18"/>
      <c r="L4" s="19"/>
      <c r="M4" s="18"/>
      <c r="N4" s="20"/>
    </row>
    <row r="5" spans="1:14" ht="15">
      <c r="A5" s="39" t="s">
        <v>16</v>
      </c>
      <c r="B5" s="44" t="s">
        <v>41</v>
      </c>
      <c r="C5" s="15">
        <v>120</v>
      </c>
      <c r="D5" s="15">
        <v>25</v>
      </c>
      <c r="E5" s="16">
        <f t="shared" si="0"/>
        <v>4.8</v>
      </c>
      <c r="F5" s="17">
        <v>12.5</v>
      </c>
      <c r="G5" s="16">
        <f t="shared" si="1"/>
        <v>60</v>
      </c>
      <c r="H5" s="16">
        <f t="shared" si="2"/>
        <v>69</v>
      </c>
      <c r="I5" s="18"/>
      <c r="J5" s="18"/>
      <c r="K5" s="18"/>
      <c r="L5" s="19"/>
      <c r="M5" s="18"/>
      <c r="N5" s="20"/>
    </row>
    <row r="6" spans="1:14" ht="15">
      <c r="A6" s="39" t="s">
        <v>16</v>
      </c>
      <c r="B6" s="44" t="s">
        <v>42</v>
      </c>
      <c r="C6" s="15">
        <v>160</v>
      </c>
      <c r="D6" s="15">
        <v>25</v>
      </c>
      <c r="E6" s="16">
        <f t="shared" si="0"/>
        <v>6.4</v>
      </c>
      <c r="F6" s="17">
        <v>12.5</v>
      </c>
      <c r="G6" s="16">
        <f t="shared" si="1"/>
        <v>80</v>
      </c>
      <c r="H6" s="16">
        <f t="shared" si="2"/>
        <v>92</v>
      </c>
      <c r="I6" s="18"/>
      <c r="J6" s="18"/>
      <c r="K6" s="18"/>
      <c r="L6" s="19"/>
      <c r="M6" s="18"/>
      <c r="N6" s="20"/>
    </row>
    <row r="7" spans="1:14" ht="15">
      <c r="A7" s="39" t="s">
        <v>16</v>
      </c>
      <c r="B7" s="44" t="s">
        <v>46</v>
      </c>
      <c r="C7" s="15">
        <v>74</v>
      </c>
      <c r="D7" s="15">
        <v>25</v>
      </c>
      <c r="E7" s="16">
        <f t="shared" si="0"/>
        <v>2.96</v>
      </c>
      <c r="F7" s="17">
        <v>10</v>
      </c>
      <c r="G7" s="16">
        <f t="shared" si="1"/>
        <v>29.6</v>
      </c>
      <c r="H7" s="16">
        <f t="shared" si="2"/>
        <v>34.04</v>
      </c>
      <c r="I7" s="18"/>
      <c r="J7" s="18"/>
      <c r="K7" s="18"/>
      <c r="L7" s="19"/>
      <c r="M7" s="18"/>
      <c r="N7" s="20"/>
    </row>
    <row r="8" spans="1:14" ht="15">
      <c r="A8" s="39" t="s">
        <v>16</v>
      </c>
      <c r="B8" s="44" t="s">
        <v>47</v>
      </c>
      <c r="C8" s="15">
        <v>74</v>
      </c>
      <c r="D8" s="15">
        <v>25</v>
      </c>
      <c r="E8" s="16">
        <f t="shared" si="0"/>
        <v>2.96</v>
      </c>
      <c r="F8" s="17">
        <v>10</v>
      </c>
      <c r="G8" s="16">
        <f t="shared" si="1"/>
        <v>29.6</v>
      </c>
      <c r="H8" s="16">
        <f t="shared" si="2"/>
        <v>34.04</v>
      </c>
      <c r="I8" s="18"/>
      <c r="J8" s="18"/>
      <c r="K8" s="18"/>
      <c r="L8" s="19"/>
      <c r="M8" s="18"/>
      <c r="N8" s="20"/>
    </row>
    <row r="9" spans="1:14" ht="15">
      <c r="A9" s="39" t="s">
        <v>16</v>
      </c>
      <c r="B9" s="44" t="s">
        <v>48</v>
      </c>
      <c r="C9" s="15">
        <v>74</v>
      </c>
      <c r="D9" s="15">
        <v>25</v>
      </c>
      <c r="E9" s="16">
        <f t="shared" si="0"/>
        <v>2.96</v>
      </c>
      <c r="F9" s="17">
        <v>10</v>
      </c>
      <c r="G9" s="16">
        <f t="shared" si="1"/>
        <v>29.6</v>
      </c>
      <c r="H9" s="16">
        <f t="shared" si="2"/>
        <v>34.04</v>
      </c>
      <c r="I9" s="18"/>
      <c r="J9" s="18"/>
      <c r="K9" s="18"/>
      <c r="L9" s="19"/>
      <c r="M9" s="18"/>
      <c r="N9" s="20"/>
    </row>
    <row r="10" spans="1:14" ht="15">
      <c r="A10" s="39" t="s">
        <v>16</v>
      </c>
      <c r="B10" s="44" t="s">
        <v>49</v>
      </c>
      <c r="C10" s="15">
        <v>74</v>
      </c>
      <c r="D10" s="15">
        <v>25</v>
      </c>
      <c r="E10" s="16">
        <f t="shared" si="0"/>
        <v>2.96</v>
      </c>
      <c r="F10" s="17">
        <v>10</v>
      </c>
      <c r="G10" s="16">
        <f t="shared" si="1"/>
        <v>29.6</v>
      </c>
      <c r="H10" s="16">
        <f t="shared" si="2"/>
        <v>34.04</v>
      </c>
      <c r="I10" s="18"/>
      <c r="J10" s="18"/>
      <c r="K10" s="18"/>
      <c r="L10" s="19"/>
      <c r="M10" s="18"/>
      <c r="N10" s="20"/>
    </row>
    <row r="11" spans="1:14" ht="15">
      <c r="A11" s="39" t="s">
        <v>16</v>
      </c>
      <c r="B11" s="44" t="s">
        <v>50</v>
      </c>
      <c r="C11" s="15">
        <v>74</v>
      </c>
      <c r="D11" s="15">
        <v>25</v>
      </c>
      <c r="E11" s="16">
        <f t="shared" si="0"/>
        <v>2.96</v>
      </c>
      <c r="F11" s="17">
        <v>10</v>
      </c>
      <c r="G11" s="16">
        <f t="shared" si="1"/>
        <v>29.6</v>
      </c>
      <c r="H11" s="16">
        <f t="shared" si="2"/>
        <v>34.04</v>
      </c>
      <c r="I11" s="18"/>
      <c r="J11" s="18"/>
      <c r="K11" s="18"/>
      <c r="L11" s="19"/>
      <c r="M11" s="18"/>
      <c r="N11" s="20"/>
    </row>
    <row r="12" spans="1:14" ht="15">
      <c r="A12" s="39" t="s">
        <v>16</v>
      </c>
      <c r="B12" s="44" t="s">
        <v>56</v>
      </c>
      <c r="C12" s="15">
        <v>60</v>
      </c>
      <c r="D12" s="15">
        <v>10</v>
      </c>
      <c r="E12" s="16">
        <f t="shared" si="0"/>
        <v>6</v>
      </c>
      <c r="F12" s="17">
        <v>4</v>
      </c>
      <c r="G12" s="16">
        <f t="shared" si="1"/>
        <v>24</v>
      </c>
      <c r="H12" s="16">
        <f t="shared" si="2"/>
        <v>27.599999999999998</v>
      </c>
      <c r="I12" s="18"/>
      <c r="J12" s="18"/>
      <c r="K12" s="18"/>
      <c r="L12" s="19"/>
      <c r="M12" s="18"/>
      <c r="N12" s="20"/>
    </row>
    <row r="13" spans="1:14" ht="15">
      <c r="A13" s="39" t="s">
        <v>16</v>
      </c>
      <c r="B13" s="44" t="s">
        <v>58</v>
      </c>
      <c r="C13" s="15">
        <v>70</v>
      </c>
      <c r="D13" s="15">
        <v>50</v>
      </c>
      <c r="E13" s="16">
        <f t="shared" si="0"/>
        <v>1.4</v>
      </c>
      <c r="F13" s="17">
        <v>10</v>
      </c>
      <c r="G13" s="16">
        <f t="shared" si="1"/>
        <v>14</v>
      </c>
      <c r="H13" s="16">
        <f t="shared" si="2"/>
        <v>16.099999999999998</v>
      </c>
      <c r="I13" s="18"/>
      <c r="J13" s="18"/>
      <c r="K13" s="18"/>
      <c r="L13" s="19"/>
      <c r="M13" s="18"/>
      <c r="N13" s="20"/>
    </row>
    <row r="14" spans="1:14" ht="15">
      <c r="A14" s="39" t="s">
        <v>16</v>
      </c>
      <c r="B14" s="95" t="s">
        <v>61</v>
      </c>
      <c r="C14" s="15">
        <v>100</v>
      </c>
      <c r="D14" s="15">
        <v>5</v>
      </c>
      <c r="E14" s="16">
        <f t="shared" si="0"/>
        <v>20</v>
      </c>
      <c r="F14" s="17">
        <v>5</v>
      </c>
      <c r="G14" s="16">
        <f t="shared" si="1"/>
        <v>100</v>
      </c>
      <c r="H14" s="16">
        <f t="shared" si="2"/>
        <v>114.99999999999999</v>
      </c>
      <c r="I14" s="18"/>
      <c r="J14" s="18"/>
      <c r="K14" s="18"/>
      <c r="L14" s="19"/>
      <c r="M14" s="18"/>
      <c r="N14" s="20"/>
    </row>
    <row r="15" spans="1:14" ht="15">
      <c r="A15" s="39" t="s">
        <v>16</v>
      </c>
      <c r="B15" s="44" t="s">
        <v>62</v>
      </c>
      <c r="C15" s="15">
        <v>100</v>
      </c>
      <c r="D15" s="15">
        <v>5</v>
      </c>
      <c r="E15" s="16">
        <f t="shared" si="0"/>
        <v>20</v>
      </c>
      <c r="F15" s="17">
        <v>3</v>
      </c>
      <c r="G15" s="16">
        <f t="shared" si="1"/>
        <v>60</v>
      </c>
      <c r="H15" s="16">
        <f t="shared" si="2"/>
        <v>69</v>
      </c>
      <c r="I15" s="18"/>
      <c r="J15" s="18"/>
      <c r="K15" s="18"/>
      <c r="L15" s="19"/>
      <c r="M15" s="18"/>
      <c r="N15" s="20"/>
    </row>
    <row r="16" spans="1:14" ht="15">
      <c r="A16" s="39" t="s">
        <v>16</v>
      </c>
      <c r="B16" s="44" t="s">
        <v>64</v>
      </c>
      <c r="C16" s="15">
        <v>140</v>
      </c>
      <c r="D16" s="15">
        <v>5</v>
      </c>
      <c r="E16" s="16">
        <f t="shared" si="0"/>
        <v>28</v>
      </c>
      <c r="F16" s="17">
        <v>5</v>
      </c>
      <c r="G16" s="16">
        <f t="shared" si="1"/>
        <v>140</v>
      </c>
      <c r="H16" s="16">
        <f t="shared" si="2"/>
        <v>161</v>
      </c>
      <c r="I16" s="18"/>
      <c r="J16" s="18"/>
      <c r="K16" s="18"/>
      <c r="L16" s="19"/>
      <c r="M16" s="18"/>
      <c r="N16" s="20"/>
    </row>
    <row r="17" spans="1:14" ht="15">
      <c r="A17" s="39" t="s">
        <v>16</v>
      </c>
      <c r="B17" s="44" t="s">
        <v>65</v>
      </c>
      <c r="C17" s="15">
        <v>140</v>
      </c>
      <c r="D17" s="15">
        <v>5</v>
      </c>
      <c r="E17" s="16">
        <f t="shared" si="0"/>
        <v>28</v>
      </c>
      <c r="F17" s="17">
        <v>3</v>
      </c>
      <c r="G17" s="16">
        <f t="shared" si="1"/>
        <v>84</v>
      </c>
      <c r="H17" s="16">
        <f t="shared" si="2"/>
        <v>96.6</v>
      </c>
      <c r="I17" s="18"/>
      <c r="J17" s="18"/>
      <c r="K17" s="18"/>
      <c r="L17" s="19"/>
      <c r="M17" s="18"/>
      <c r="N17" s="20"/>
    </row>
    <row r="18" spans="1:14" ht="15">
      <c r="A18" s="39" t="s">
        <v>16</v>
      </c>
      <c r="B18" s="44" t="s">
        <v>66</v>
      </c>
      <c r="C18" s="15">
        <v>75</v>
      </c>
      <c r="D18" s="15">
        <v>5</v>
      </c>
      <c r="E18" s="16">
        <f t="shared" si="0"/>
        <v>15</v>
      </c>
      <c r="F18" s="17">
        <v>5</v>
      </c>
      <c r="G18" s="16">
        <f t="shared" si="1"/>
        <v>75</v>
      </c>
      <c r="H18" s="16">
        <f t="shared" si="2"/>
        <v>86.25</v>
      </c>
      <c r="I18" s="18"/>
      <c r="J18" s="18"/>
      <c r="K18" s="18"/>
      <c r="L18" s="19"/>
      <c r="M18" s="18"/>
      <c r="N18" s="20"/>
    </row>
    <row r="19" spans="1:14" ht="15">
      <c r="A19" s="39" t="s">
        <v>16</v>
      </c>
      <c r="B19" s="44" t="s">
        <v>69</v>
      </c>
      <c r="C19" s="15">
        <v>280</v>
      </c>
      <c r="D19" s="15">
        <v>25</v>
      </c>
      <c r="E19" s="16">
        <f t="shared" si="0"/>
        <v>11.2</v>
      </c>
      <c r="F19" s="17">
        <v>5</v>
      </c>
      <c r="G19" s="16">
        <f t="shared" si="1"/>
        <v>56</v>
      </c>
      <c r="H19" s="16">
        <f t="shared" si="2"/>
        <v>64.39999999999999</v>
      </c>
      <c r="I19" s="18"/>
      <c r="J19" s="18"/>
      <c r="K19" s="18"/>
      <c r="L19" s="19"/>
      <c r="M19" s="18"/>
      <c r="N19" s="20"/>
    </row>
    <row r="20" spans="1:14" ht="15">
      <c r="A20" s="39" t="s">
        <v>16</v>
      </c>
      <c r="B20" s="44" t="s">
        <v>94</v>
      </c>
      <c r="C20" s="15">
        <v>54</v>
      </c>
      <c r="D20" s="15">
        <v>4</v>
      </c>
      <c r="E20" s="16">
        <f t="shared" si="0"/>
        <v>13.5</v>
      </c>
      <c r="F20" s="17">
        <v>4</v>
      </c>
      <c r="G20" s="16">
        <f t="shared" si="1"/>
        <v>54</v>
      </c>
      <c r="H20" s="16">
        <f t="shared" si="2"/>
        <v>62.099999999999994</v>
      </c>
      <c r="I20" s="18"/>
      <c r="J20" s="18"/>
      <c r="K20" s="18"/>
      <c r="L20" s="19"/>
      <c r="M20" s="18"/>
      <c r="N20" s="20"/>
    </row>
    <row r="21" spans="1:14" ht="15.75" thickBot="1">
      <c r="A21" s="57" t="s">
        <v>16</v>
      </c>
      <c r="B21" s="69" t="s">
        <v>77</v>
      </c>
      <c r="C21" s="45">
        <v>280</v>
      </c>
      <c r="D21" s="45">
        <v>25</v>
      </c>
      <c r="E21" s="46">
        <f t="shared" si="0"/>
        <v>11.2</v>
      </c>
      <c r="F21" s="47">
        <v>5</v>
      </c>
      <c r="G21" s="46">
        <f t="shared" si="1"/>
        <v>56</v>
      </c>
      <c r="H21" s="46">
        <f t="shared" si="2"/>
        <v>64.39999999999999</v>
      </c>
      <c r="I21" s="48">
        <f>SUM(H2:H21)</f>
        <v>1346.65</v>
      </c>
      <c r="J21" s="48"/>
      <c r="K21" s="48"/>
      <c r="L21" s="49"/>
      <c r="M21" s="48"/>
      <c r="N21" s="50"/>
    </row>
    <row r="22" spans="1:14" ht="15">
      <c r="A22" s="73" t="s">
        <v>68</v>
      </c>
      <c r="B22" s="72" t="s">
        <v>67</v>
      </c>
      <c r="C22" s="34">
        <v>330</v>
      </c>
      <c r="D22" s="34">
        <v>10</v>
      </c>
      <c r="E22" s="35">
        <f t="shared" si="0"/>
        <v>33</v>
      </c>
      <c r="F22" s="29">
        <v>2</v>
      </c>
      <c r="G22" s="35">
        <f t="shared" si="1"/>
        <v>66</v>
      </c>
      <c r="H22" s="35">
        <f t="shared" si="2"/>
        <v>75.89999999999999</v>
      </c>
      <c r="I22" s="30"/>
      <c r="J22" s="30"/>
      <c r="K22" s="30"/>
      <c r="L22" s="31"/>
      <c r="M22" s="30"/>
      <c r="N22" s="32"/>
    </row>
    <row r="23" spans="1:14" ht="15">
      <c r="A23" s="51" t="s">
        <v>68</v>
      </c>
      <c r="B23" s="44" t="s">
        <v>85</v>
      </c>
      <c r="C23" s="15">
        <v>60</v>
      </c>
      <c r="D23" s="15">
        <v>10</v>
      </c>
      <c r="E23" s="16">
        <f t="shared" si="0"/>
        <v>6</v>
      </c>
      <c r="F23" s="17">
        <v>2</v>
      </c>
      <c r="G23" s="16">
        <f t="shared" si="1"/>
        <v>12</v>
      </c>
      <c r="H23" s="16">
        <f t="shared" si="2"/>
        <v>13.799999999999999</v>
      </c>
      <c r="I23" s="18"/>
      <c r="J23" s="18"/>
      <c r="K23" s="18"/>
      <c r="L23" s="19"/>
      <c r="M23" s="18"/>
      <c r="N23" s="20"/>
    </row>
    <row r="24" spans="1:14" ht="15">
      <c r="A24" s="51" t="s">
        <v>68</v>
      </c>
      <c r="B24" s="44" t="s">
        <v>46</v>
      </c>
      <c r="C24" s="15">
        <v>74</v>
      </c>
      <c r="D24" s="15">
        <v>25</v>
      </c>
      <c r="E24" s="16">
        <f t="shared" si="0"/>
        <v>2.96</v>
      </c>
      <c r="F24" s="17">
        <v>5</v>
      </c>
      <c r="G24" s="16">
        <f t="shared" si="1"/>
        <v>14.8</v>
      </c>
      <c r="H24" s="16">
        <f t="shared" si="2"/>
        <v>17.02</v>
      </c>
      <c r="I24" s="18"/>
      <c r="J24" s="18"/>
      <c r="K24" s="18"/>
      <c r="L24" s="19"/>
      <c r="M24" s="18"/>
      <c r="N24" s="20"/>
    </row>
    <row r="25" spans="1:14" ht="15">
      <c r="A25" s="51" t="s">
        <v>68</v>
      </c>
      <c r="B25" s="44" t="s">
        <v>47</v>
      </c>
      <c r="C25" s="15">
        <v>74</v>
      </c>
      <c r="D25" s="15">
        <v>25</v>
      </c>
      <c r="E25" s="16">
        <f t="shared" si="0"/>
        <v>2.96</v>
      </c>
      <c r="F25" s="17">
        <v>5</v>
      </c>
      <c r="G25" s="16">
        <f t="shared" si="1"/>
        <v>14.8</v>
      </c>
      <c r="H25" s="16">
        <f t="shared" si="2"/>
        <v>17.02</v>
      </c>
      <c r="I25" s="18"/>
      <c r="J25" s="18"/>
      <c r="K25" s="18"/>
      <c r="L25" s="19"/>
      <c r="M25" s="18"/>
      <c r="N25" s="20"/>
    </row>
    <row r="26" spans="1:14" ht="15">
      <c r="A26" s="51" t="s">
        <v>68</v>
      </c>
      <c r="B26" s="44" t="s">
        <v>48</v>
      </c>
      <c r="C26" s="15">
        <v>74</v>
      </c>
      <c r="D26" s="15">
        <v>25</v>
      </c>
      <c r="E26" s="16">
        <f t="shared" si="0"/>
        <v>2.96</v>
      </c>
      <c r="F26" s="17">
        <v>5</v>
      </c>
      <c r="G26" s="16">
        <f t="shared" si="1"/>
        <v>14.8</v>
      </c>
      <c r="H26" s="16">
        <f t="shared" si="2"/>
        <v>17.02</v>
      </c>
      <c r="I26" s="18"/>
      <c r="J26" s="18"/>
      <c r="K26" s="18"/>
      <c r="L26" s="19"/>
      <c r="M26" s="18"/>
      <c r="N26" s="20"/>
    </row>
    <row r="27" spans="1:14" ht="15">
      <c r="A27" s="51" t="s">
        <v>68</v>
      </c>
      <c r="B27" s="44" t="s">
        <v>49</v>
      </c>
      <c r="C27" s="15">
        <v>74</v>
      </c>
      <c r="D27" s="15">
        <v>25</v>
      </c>
      <c r="E27" s="16">
        <f t="shared" si="0"/>
        <v>2.96</v>
      </c>
      <c r="F27" s="17">
        <v>5</v>
      </c>
      <c r="G27" s="16">
        <f t="shared" si="1"/>
        <v>14.8</v>
      </c>
      <c r="H27" s="16">
        <f t="shared" si="2"/>
        <v>17.02</v>
      </c>
      <c r="I27" s="18"/>
      <c r="J27" s="18"/>
      <c r="K27" s="18"/>
      <c r="L27" s="19"/>
      <c r="M27" s="18"/>
      <c r="N27" s="20"/>
    </row>
    <row r="28" spans="1:14" ht="15.75" thickBot="1">
      <c r="A28" s="75" t="s">
        <v>68</v>
      </c>
      <c r="B28" s="56" t="s">
        <v>50</v>
      </c>
      <c r="C28" s="37">
        <v>74</v>
      </c>
      <c r="D28" s="37">
        <v>25</v>
      </c>
      <c r="E28" s="38">
        <f t="shared" si="0"/>
        <v>2.96</v>
      </c>
      <c r="F28" s="26">
        <v>5</v>
      </c>
      <c r="G28" s="38">
        <f t="shared" si="1"/>
        <v>14.8</v>
      </c>
      <c r="H28" s="38">
        <f t="shared" si="2"/>
        <v>17.02</v>
      </c>
      <c r="I28" s="24">
        <f>SUM(H22:H28)</f>
        <v>174.8</v>
      </c>
      <c r="J28" s="24"/>
      <c r="K28" s="24"/>
      <c r="L28" s="21"/>
      <c r="M28" s="24"/>
      <c r="N28" s="25"/>
    </row>
    <row r="29" spans="1:14" ht="15.75" thickBot="1">
      <c r="A29" s="85" t="s">
        <v>70</v>
      </c>
      <c r="B29" s="86" t="s">
        <v>71</v>
      </c>
      <c r="C29" s="87">
        <v>100</v>
      </c>
      <c r="D29" s="87">
        <v>1</v>
      </c>
      <c r="E29" s="88">
        <f t="shared" si="0"/>
        <v>100</v>
      </c>
      <c r="F29" s="89">
        <v>1</v>
      </c>
      <c r="G29" s="88">
        <f t="shared" si="1"/>
        <v>100</v>
      </c>
      <c r="H29" s="88">
        <f t="shared" si="2"/>
        <v>114.99999999999999</v>
      </c>
      <c r="I29" s="90">
        <f>H29</f>
        <v>114.99999999999999</v>
      </c>
      <c r="J29" s="90"/>
      <c r="K29" s="90"/>
      <c r="L29" s="91"/>
      <c r="M29" s="90"/>
      <c r="N29" s="92"/>
    </row>
    <row r="30" spans="1:14" ht="15">
      <c r="A30" s="93" t="s">
        <v>88</v>
      </c>
      <c r="B30" s="72" t="s">
        <v>87</v>
      </c>
      <c r="C30" s="34">
        <v>80</v>
      </c>
      <c r="D30" s="34">
        <v>1</v>
      </c>
      <c r="E30" s="35">
        <f t="shared" si="0"/>
        <v>80</v>
      </c>
      <c r="F30" s="29">
        <v>2</v>
      </c>
      <c r="G30" s="35">
        <f t="shared" si="1"/>
        <v>160</v>
      </c>
      <c r="H30" s="35">
        <f>G30*1.01</f>
        <v>161.6</v>
      </c>
      <c r="I30" s="30"/>
      <c r="J30" s="30"/>
      <c r="K30" s="30"/>
      <c r="L30" s="31"/>
      <c r="M30" s="30"/>
      <c r="N30" s="32"/>
    </row>
    <row r="31" spans="1:14" ht="15">
      <c r="A31" s="58" t="s">
        <v>88</v>
      </c>
      <c r="B31" s="44" t="s">
        <v>90</v>
      </c>
      <c r="C31" s="15">
        <v>135</v>
      </c>
      <c r="D31" s="15">
        <v>12</v>
      </c>
      <c r="E31" s="16">
        <f t="shared" si="0"/>
        <v>11.25</v>
      </c>
      <c r="F31" s="17">
        <v>24</v>
      </c>
      <c r="G31" s="16">
        <f t="shared" si="1"/>
        <v>270</v>
      </c>
      <c r="H31" s="16">
        <f>G31*1.01</f>
        <v>272.7</v>
      </c>
      <c r="I31" s="18"/>
      <c r="J31" s="18"/>
      <c r="K31" s="18"/>
      <c r="L31" s="19"/>
      <c r="M31" s="18"/>
      <c r="N31" s="20"/>
    </row>
    <row r="32" spans="1:14" ht="15.75" thickBot="1">
      <c r="A32" s="74" t="s">
        <v>88</v>
      </c>
      <c r="B32" s="56" t="s">
        <v>89</v>
      </c>
      <c r="C32" s="37">
        <v>135</v>
      </c>
      <c r="D32" s="37">
        <v>12</v>
      </c>
      <c r="E32" s="38">
        <f t="shared" si="0"/>
        <v>11.25</v>
      </c>
      <c r="F32" s="26">
        <v>24</v>
      </c>
      <c r="G32" s="38">
        <f t="shared" si="1"/>
        <v>270</v>
      </c>
      <c r="H32" s="38">
        <f>G32*1.01</f>
        <v>272.7</v>
      </c>
      <c r="I32" s="24">
        <f>H32+H31+H30</f>
        <v>707</v>
      </c>
      <c r="J32" s="24"/>
      <c r="K32" s="24"/>
      <c r="L32" s="21"/>
      <c r="M32" s="24"/>
      <c r="N32" s="25"/>
    </row>
    <row r="33" spans="1:14" ht="15">
      <c r="A33" s="68" t="s">
        <v>81</v>
      </c>
      <c r="B33" s="60" t="s">
        <v>35</v>
      </c>
      <c r="C33" s="61">
        <v>120</v>
      </c>
      <c r="D33" s="61">
        <v>25</v>
      </c>
      <c r="E33" s="62">
        <f t="shared" si="0"/>
        <v>4.8</v>
      </c>
      <c r="F33" s="63">
        <v>5</v>
      </c>
      <c r="G33" s="62">
        <f t="shared" si="1"/>
        <v>24</v>
      </c>
      <c r="H33" s="62">
        <f t="shared" si="2"/>
        <v>27.599999999999998</v>
      </c>
      <c r="I33" s="64"/>
      <c r="J33" s="64"/>
      <c r="K33" s="64"/>
      <c r="L33" s="65"/>
      <c r="M33" s="64"/>
      <c r="N33" s="66"/>
    </row>
    <row r="34" spans="1:14" ht="15">
      <c r="A34" s="58" t="s">
        <v>81</v>
      </c>
      <c r="B34" s="44" t="s">
        <v>36</v>
      </c>
      <c r="C34" s="15">
        <v>120</v>
      </c>
      <c r="D34" s="15">
        <v>25</v>
      </c>
      <c r="E34" s="16">
        <f t="shared" si="0"/>
        <v>4.8</v>
      </c>
      <c r="F34" s="17">
        <v>5</v>
      </c>
      <c r="G34" s="16">
        <f t="shared" si="1"/>
        <v>24</v>
      </c>
      <c r="H34" s="16">
        <f t="shared" si="2"/>
        <v>27.599999999999998</v>
      </c>
      <c r="I34" s="18"/>
      <c r="J34" s="18"/>
      <c r="K34" s="18"/>
      <c r="L34" s="19"/>
      <c r="M34" s="18"/>
      <c r="N34" s="20"/>
    </row>
    <row r="35" spans="1:14" ht="15">
      <c r="A35" s="58" t="s">
        <v>81</v>
      </c>
      <c r="B35" s="54" t="s">
        <v>37</v>
      </c>
      <c r="C35" s="15">
        <v>120</v>
      </c>
      <c r="D35" s="15">
        <v>25</v>
      </c>
      <c r="E35" s="16">
        <f t="shared" si="0"/>
        <v>4.8</v>
      </c>
      <c r="F35" s="17">
        <v>5</v>
      </c>
      <c r="G35" s="16">
        <f t="shared" si="1"/>
        <v>24</v>
      </c>
      <c r="H35" s="16">
        <f t="shared" si="2"/>
        <v>27.599999999999998</v>
      </c>
      <c r="I35" s="18"/>
      <c r="J35" s="18"/>
      <c r="K35" s="18"/>
      <c r="L35" s="19"/>
      <c r="M35" s="18"/>
      <c r="N35" s="20"/>
    </row>
    <row r="36" spans="1:14" ht="15">
      <c r="A36" s="58" t="s">
        <v>81</v>
      </c>
      <c r="B36" s="44" t="s">
        <v>41</v>
      </c>
      <c r="C36" s="15">
        <v>120</v>
      </c>
      <c r="D36" s="15">
        <v>25</v>
      </c>
      <c r="E36" s="16">
        <f t="shared" si="0"/>
        <v>4.8</v>
      </c>
      <c r="F36" s="17">
        <v>5</v>
      </c>
      <c r="G36" s="16">
        <f t="shared" si="1"/>
        <v>24</v>
      </c>
      <c r="H36" s="16">
        <f t="shared" si="2"/>
        <v>27.599999999999998</v>
      </c>
      <c r="I36" s="18"/>
      <c r="J36" s="18"/>
      <c r="K36" s="18"/>
      <c r="L36" s="19"/>
      <c r="M36" s="18"/>
      <c r="N36" s="20"/>
    </row>
    <row r="37" spans="1:14" ht="15">
      <c r="A37" s="58" t="s">
        <v>81</v>
      </c>
      <c r="B37" s="60" t="s">
        <v>83</v>
      </c>
      <c r="C37" s="15">
        <v>55</v>
      </c>
      <c r="D37" s="15">
        <v>1</v>
      </c>
      <c r="E37" s="16">
        <f t="shared" si="0"/>
        <v>55</v>
      </c>
      <c r="F37" s="17">
        <v>1</v>
      </c>
      <c r="G37" s="16">
        <f t="shared" si="1"/>
        <v>55</v>
      </c>
      <c r="H37" s="16">
        <f t="shared" si="2"/>
        <v>63.24999999999999</v>
      </c>
      <c r="I37" s="18"/>
      <c r="J37" s="18"/>
      <c r="K37" s="18"/>
      <c r="L37" s="19"/>
      <c r="M37" s="18"/>
      <c r="N37" s="20"/>
    </row>
    <row r="38" spans="1:14" ht="15">
      <c r="A38" s="58" t="s">
        <v>81</v>
      </c>
      <c r="B38" s="60" t="s">
        <v>84</v>
      </c>
      <c r="C38" s="15">
        <v>65</v>
      </c>
      <c r="D38" s="15">
        <v>1</v>
      </c>
      <c r="E38" s="16">
        <f t="shared" si="0"/>
        <v>65</v>
      </c>
      <c r="F38" s="17">
        <v>1</v>
      </c>
      <c r="G38" s="16">
        <f t="shared" si="1"/>
        <v>65</v>
      </c>
      <c r="H38" s="16">
        <f t="shared" si="2"/>
        <v>74.75</v>
      </c>
      <c r="I38" s="18"/>
      <c r="J38" s="18"/>
      <c r="K38" s="18"/>
      <c r="L38" s="19"/>
      <c r="M38" s="18"/>
      <c r="N38" s="20"/>
    </row>
    <row r="39" spans="1:14" ht="15">
      <c r="A39" s="58" t="s">
        <v>81</v>
      </c>
      <c r="B39" s="44" t="s">
        <v>80</v>
      </c>
      <c r="C39" s="15">
        <v>40</v>
      </c>
      <c r="D39" s="15">
        <v>1</v>
      </c>
      <c r="E39" s="16">
        <f t="shared" si="0"/>
        <v>40</v>
      </c>
      <c r="F39" s="17">
        <v>1</v>
      </c>
      <c r="G39" s="16">
        <f t="shared" si="1"/>
        <v>40</v>
      </c>
      <c r="H39" s="16">
        <f t="shared" si="2"/>
        <v>46</v>
      </c>
      <c r="I39" s="18"/>
      <c r="J39" s="18"/>
      <c r="K39" s="18"/>
      <c r="L39" s="19"/>
      <c r="M39" s="18"/>
      <c r="N39" s="20"/>
    </row>
    <row r="40" spans="1:14" ht="15.75" thickBot="1">
      <c r="A40" s="74" t="s">
        <v>81</v>
      </c>
      <c r="B40" s="56" t="s">
        <v>82</v>
      </c>
      <c r="C40" s="37">
        <v>50</v>
      </c>
      <c r="D40" s="37">
        <v>1</v>
      </c>
      <c r="E40" s="38">
        <f t="shared" si="0"/>
        <v>50</v>
      </c>
      <c r="F40" s="26">
        <v>1</v>
      </c>
      <c r="G40" s="38">
        <f t="shared" si="1"/>
        <v>50</v>
      </c>
      <c r="H40" s="38">
        <f t="shared" si="2"/>
        <v>57.49999999999999</v>
      </c>
      <c r="I40" s="24">
        <f>SUM(H33:H40)</f>
        <v>351.9</v>
      </c>
      <c r="J40" s="24"/>
      <c r="K40" s="24"/>
      <c r="L40" s="21"/>
      <c r="M40" s="24"/>
      <c r="N40" s="25"/>
    </row>
    <row r="41" spans="1:14" ht="15">
      <c r="A41" s="59" t="s">
        <v>23</v>
      </c>
      <c r="B41" s="70" t="s">
        <v>22</v>
      </c>
      <c r="C41" s="61">
        <v>330</v>
      </c>
      <c r="D41" s="61">
        <v>25</v>
      </c>
      <c r="E41" s="62">
        <f t="shared" si="0"/>
        <v>13.2</v>
      </c>
      <c r="F41" s="63">
        <v>5</v>
      </c>
      <c r="G41" s="62">
        <f t="shared" si="1"/>
        <v>66</v>
      </c>
      <c r="H41" s="62">
        <f t="shared" si="2"/>
        <v>75.89999999999999</v>
      </c>
      <c r="I41" s="64"/>
      <c r="J41" s="64"/>
      <c r="K41" s="64"/>
      <c r="L41" s="65"/>
      <c r="M41" s="64"/>
      <c r="N41" s="66"/>
    </row>
    <row r="42" spans="1:14" ht="15">
      <c r="A42" s="51" t="s">
        <v>23</v>
      </c>
      <c r="B42" s="44" t="s">
        <v>26</v>
      </c>
      <c r="C42" s="15">
        <v>400</v>
      </c>
      <c r="D42" s="15">
        <v>50</v>
      </c>
      <c r="E42" s="16">
        <f t="shared" si="0"/>
        <v>8</v>
      </c>
      <c r="F42" s="17">
        <v>10</v>
      </c>
      <c r="G42" s="16">
        <f t="shared" si="1"/>
        <v>80</v>
      </c>
      <c r="H42" s="16">
        <f t="shared" si="2"/>
        <v>92</v>
      </c>
      <c r="I42" s="18"/>
      <c r="J42" s="18"/>
      <c r="K42" s="18"/>
      <c r="L42" s="19"/>
      <c r="M42" s="18"/>
      <c r="N42" s="20"/>
    </row>
    <row r="43" spans="1:14" ht="15">
      <c r="A43" s="51" t="s">
        <v>23</v>
      </c>
      <c r="B43" s="44" t="s">
        <v>33</v>
      </c>
      <c r="C43" s="15">
        <v>130</v>
      </c>
      <c r="D43" s="15">
        <v>25</v>
      </c>
      <c r="E43" s="16">
        <f t="shared" si="0"/>
        <v>5.2</v>
      </c>
      <c r="F43" s="17">
        <v>5</v>
      </c>
      <c r="G43" s="16">
        <f t="shared" si="1"/>
        <v>26</v>
      </c>
      <c r="H43" s="16">
        <f t="shared" si="2"/>
        <v>29.9</v>
      </c>
      <c r="I43" s="18"/>
      <c r="J43" s="18"/>
      <c r="K43" s="18"/>
      <c r="L43" s="19"/>
      <c r="M43" s="18"/>
      <c r="N43" s="20"/>
    </row>
    <row r="44" spans="1:14" ht="15">
      <c r="A44" s="51" t="s">
        <v>23</v>
      </c>
      <c r="B44" s="44" t="s">
        <v>34</v>
      </c>
      <c r="C44" s="15">
        <v>130</v>
      </c>
      <c r="D44" s="15">
        <v>25</v>
      </c>
      <c r="E44" s="16">
        <f t="shared" si="0"/>
        <v>5.2</v>
      </c>
      <c r="F44" s="17">
        <v>5</v>
      </c>
      <c r="G44" s="16">
        <f t="shared" si="1"/>
        <v>26</v>
      </c>
      <c r="H44" s="16">
        <f t="shared" si="2"/>
        <v>29.9</v>
      </c>
      <c r="I44" s="18"/>
      <c r="J44" s="18"/>
      <c r="K44" s="18"/>
      <c r="L44" s="19"/>
      <c r="M44" s="18"/>
      <c r="N44" s="20"/>
    </row>
    <row r="45" spans="1:14" ht="15">
      <c r="A45" s="51" t="s">
        <v>23</v>
      </c>
      <c r="B45" s="44" t="s">
        <v>39</v>
      </c>
      <c r="C45" s="15">
        <v>160</v>
      </c>
      <c r="D45" s="15">
        <v>25</v>
      </c>
      <c r="E45" s="16">
        <f t="shared" si="0"/>
        <v>6.4</v>
      </c>
      <c r="F45" s="17">
        <v>6.25</v>
      </c>
      <c r="G45" s="16">
        <f t="shared" si="1"/>
        <v>40</v>
      </c>
      <c r="H45" s="16">
        <f t="shared" si="2"/>
        <v>46</v>
      </c>
      <c r="I45" s="18"/>
      <c r="J45" s="18"/>
      <c r="K45" s="18"/>
      <c r="L45" s="19"/>
      <c r="M45" s="18"/>
      <c r="N45" s="20"/>
    </row>
    <row r="46" spans="1:14" ht="15">
      <c r="A46" s="51" t="s">
        <v>23</v>
      </c>
      <c r="B46" s="44" t="s">
        <v>42</v>
      </c>
      <c r="C46" s="15">
        <v>160</v>
      </c>
      <c r="D46" s="15">
        <v>25</v>
      </c>
      <c r="E46" s="16">
        <f t="shared" si="0"/>
        <v>6.4</v>
      </c>
      <c r="F46" s="17">
        <v>6.25</v>
      </c>
      <c r="G46" s="16">
        <f t="shared" si="1"/>
        <v>40</v>
      </c>
      <c r="H46" s="16">
        <f t="shared" si="2"/>
        <v>46</v>
      </c>
      <c r="I46" s="18"/>
      <c r="J46" s="18"/>
      <c r="K46" s="18"/>
      <c r="L46" s="19"/>
      <c r="M46" s="18"/>
      <c r="N46" s="20"/>
    </row>
    <row r="47" spans="1:14" ht="15">
      <c r="A47" s="51" t="s">
        <v>23</v>
      </c>
      <c r="B47" s="44" t="s">
        <v>44</v>
      </c>
      <c r="C47" s="15">
        <v>120</v>
      </c>
      <c r="D47" s="15">
        <v>25</v>
      </c>
      <c r="E47" s="16">
        <f t="shared" si="0"/>
        <v>4.8</v>
      </c>
      <c r="F47" s="17">
        <v>5</v>
      </c>
      <c r="G47" s="16">
        <f t="shared" si="1"/>
        <v>24</v>
      </c>
      <c r="H47" s="16">
        <f t="shared" si="2"/>
        <v>27.599999999999998</v>
      </c>
      <c r="I47" s="18"/>
      <c r="J47" s="18"/>
      <c r="K47" s="18"/>
      <c r="L47" s="19"/>
      <c r="M47" s="18"/>
      <c r="N47" s="20"/>
    </row>
    <row r="48" spans="1:14" ht="15">
      <c r="A48" s="51" t="s">
        <v>23</v>
      </c>
      <c r="B48" s="44" t="s">
        <v>45</v>
      </c>
      <c r="C48" s="15">
        <v>120</v>
      </c>
      <c r="D48" s="15">
        <v>25</v>
      </c>
      <c r="E48" s="16">
        <f t="shared" si="0"/>
        <v>4.8</v>
      </c>
      <c r="F48" s="17">
        <v>5</v>
      </c>
      <c r="G48" s="16">
        <f t="shared" si="1"/>
        <v>24</v>
      </c>
      <c r="H48" s="16">
        <f t="shared" si="2"/>
        <v>27.599999999999998</v>
      </c>
      <c r="I48" s="18"/>
      <c r="J48" s="18"/>
      <c r="K48" s="18"/>
      <c r="L48" s="19"/>
      <c r="M48" s="18"/>
      <c r="N48" s="20"/>
    </row>
    <row r="49" spans="1:14" ht="15">
      <c r="A49" s="51" t="s">
        <v>23</v>
      </c>
      <c r="B49" s="44" t="s">
        <v>47</v>
      </c>
      <c r="C49" s="15">
        <v>74</v>
      </c>
      <c r="D49" s="15">
        <v>25</v>
      </c>
      <c r="E49" s="16">
        <f t="shared" si="0"/>
        <v>2.96</v>
      </c>
      <c r="F49" s="17">
        <v>5</v>
      </c>
      <c r="G49" s="16">
        <f t="shared" si="1"/>
        <v>14.8</v>
      </c>
      <c r="H49" s="16">
        <f t="shared" si="2"/>
        <v>17.02</v>
      </c>
      <c r="I49" s="18"/>
      <c r="J49" s="18"/>
      <c r="K49" s="18"/>
      <c r="L49" s="19"/>
      <c r="M49" s="18"/>
      <c r="N49" s="20"/>
    </row>
    <row r="50" spans="1:14" ht="15">
      <c r="A50" s="51" t="s">
        <v>23</v>
      </c>
      <c r="B50" s="44" t="s">
        <v>48</v>
      </c>
      <c r="C50" s="15">
        <v>74</v>
      </c>
      <c r="D50" s="15">
        <v>25</v>
      </c>
      <c r="E50" s="16">
        <f t="shared" si="0"/>
        <v>2.96</v>
      </c>
      <c r="F50" s="17">
        <v>5</v>
      </c>
      <c r="G50" s="16">
        <f t="shared" si="1"/>
        <v>14.8</v>
      </c>
      <c r="H50" s="16">
        <f t="shared" si="2"/>
        <v>17.02</v>
      </c>
      <c r="I50" s="18"/>
      <c r="J50" s="18"/>
      <c r="K50" s="18"/>
      <c r="L50" s="19"/>
      <c r="M50" s="18"/>
      <c r="N50" s="20"/>
    </row>
    <row r="51" spans="1:14" ht="15">
      <c r="A51" s="51" t="s">
        <v>23</v>
      </c>
      <c r="B51" s="44" t="s">
        <v>49</v>
      </c>
      <c r="C51" s="15">
        <v>74</v>
      </c>
      <c r="D51" s="15">
        <v>25</v>
      </c>
      <c r="E51" s="16">
        <f t="shared" si="0"/>
        <v>2.96</v>
      </c>
      <c r="F51" s="17">
        <v>5</v>
      </c>
      <c r="G51" s="16">
        <f t="shared" si="1"/>
        <v>14.8</v>
      </c>
      <c r="H51" s="16">
        <f t="shared" si="2"/>
        <v>17.02</v>
      </c>
      <c r="I51" s="18"/>
      <c r="J51" s="18"/>
      <c r="K51" s="18"/>
      <c r="L51" s="19"/>
      <c r="M51" s="18"/>
      <c r="N51" s="20"/>
    </row>
    <row r="52" spans="1:14" ht="15">
      <c r="A52" s="51" t="s">
        <v>23</v>
      </c>
      <c r="B52" s="44" t="s">
        <v>50</v>
      </c>
      <c r="C52" s="15">
        <v>74</v>
      </c>
      <c r="D52" s="15">
        <v>25</v>
      </c>
      <c r="E52" s="16">
        <f t="shared" si="0"/>
        <v>2.96</v>
      </c>
      <c r="F52" s="17">
        <v>5</v>
      </c>
      <c r="G52" s="16">
        <f t="shared" si="1"/>
        <v>14.8</v>
      </c>
      <c r="H52" s="16">
        <f t="shared" si="2"/>
        <v>17.02</v>
      </c>
      <c r="I52" s="18"/>
      <c r="J52" s="18"/>
      <c r="K52" s="18"/>
      <c r="L52" s="19"/>
      <c r="M52" s="18"/>
      <c r="N52" s="20"/>
    </row>
    <row r="53" spans="1:14" ht="15">
      <c r="A53" s="51" t="s">
        <v>23</v>
      </c>
      <c r="B53" s="44" t="s">
        <v>51</v>
      </c>
      <c r="C53" s="15">
        <v>126</v>
      </c>
      <c r="D53" s="15">
        <v>100</v>
      </c>
      <c r="E53" s="16">
        <f t="shared" si="0"/>
        <v>1.26</v>
      </c>
      <c r="F53" s="17">
        <v>10</v>
      </c>
      <c r="G53" s="16">
        <f t="shared" si="1"/>
        <v>12.6</v>
      </c>
      <c r="H53" s="16">
        <f t="shared" si="2"/>
        <v>14.489999999999998</v>
      </c>
      <c r="I53" s="18"/>
      <c r="J53" s="18"/>
      <c r="K53" s="18"/>
      <c r="L53" s="19"/>
      <c r="M53" s="18"/>
      <c r="N53" s="20"/>
    </row>
    <row r="54" spans="1:14" ht="15">
      <c r="A54" s="51" t="s">
        <v>23</v>
      </c>
      <c r="B54" s="44" t="s">
        <v>55</v>
      </c>
      <c r="C54" s="15">
        <v>60</v>
      </c>
      <c r="D54" s="15">
        <v>10</v>
      </c>
      <c r="E54" s="16">
        <f t="shared" si="0"/>
        <v>6</v>
      </c>
      <c r="F54" s="17">
        <v>2</v>
      </c>
      <c r="G54" s="16">
        <f t="shared" si="1"/>
        <v>12</v>
      </c>
      <c r="H54" s="16">
        <f t="shared" si="2"/>
        <v>13.799999999999999</v>
      </c>
      <c r="I54" s="18"/>
      <c r="J54" s="18"/>
      <c r="K54" s="18"/>
      <c r="L54" s="19"/>
      <c r="M54" s="18"/>
      <c r="N54" s="20"/>
    </row>
    <row r="55" spans="1:14" ht="15">
      <c r="A55" s="51" t="s">
        <v>23</v>
      </c>
      <c r="B55" s="44" t="s">
        <v>62</v>
      </c>
      <c r="C55" s="15">
        <v>100</v>
      </c>
      <c r="D55" s="15">
        <v>5</v>
      </c>
      <c r="E55" s="16">
        <f t="shared" si="0"/>
        <v>20</v>
      </c>
      <c r="F55" s="17">
        <v>2</v>
      </c>
      <c r="G55" s="16">
        <f t="shared" si="1"/>
        <v>40</v>
      </c>
      <c r="H55" s="16">
        <f t="shared" si="2"/>
        <v>46</v>
      </c>
      <c r="I55" s="18"/>
      <c r="J55" s="18"/>
      <c r="K55" s="18"/>
      <c r="L55" s="19"/>
      <c r="M55" s="18"/>
      <c r="N55" s="20"/>
    </row>
    <row r="56" spans="1:14" ht="15">
      <c r="A56" s="51" t="s">
        <v>23</v>
      </c>
      <c r="B56" s="44" t="s">
        <v>65</v>
      </c>
      <c r="C56" s="15">
        <v>140</v>
      </c>
      <c r="D56" s="15">
        <v>5</v>
      </c>
      <c r="E56" s="16">
        <f t="shared" si="0"/>
        <v>28</v>
      </c>
      <c r="F56" s="17">
        <v>2</v>
      </c>
      <c r="G56" s="16">
        <f t="shared" si="1"/>
        <v>56</v>
      </c>
      <c r="H56" s="16">
        <f t="shared" si="2"/>
        <v>64.39999999999999</v>
      </c>
      <c r="I56" s="18"/>
      <c r="J56" s="18"/>
      <c r="K56" s="18"/>
      <c r="L56" s="19"/>
      <c r="M56" s="18"/>
      <c r="N56" s="20"/>
    </row>
    <row r="57" spans="1:14" ht="15">
      <c r="A57" s="51" t="s">
        <v>23</v>
      </c>
      <c r="B57" s="44" t="s">
        <v>69</v>
      </c>
      <c r="C57" s="15">
        <v>280</v>
      </c>
      <c r="D57" s="15">
        <v>25</v>
      </c>
      <c r="E57" s="16">
        <f t="shared" si="0"/>
        <v>11.2</v>
      </c>
      <c r="F57" s="17">
        <v>5</v>
      </c>
      <c r="G57" s="16">
        <f t="shared" si="1"/>
        <v>56</v>
      </c>
      <c r="H57" s="16">
        <f t="shared" si="2"/>
        <v>64.39999999999999</v>
      </c>
      <c r="I57" s="18"/>
      <c r="J57" s="18"/>
      <c r="K57" s="18"/>
      <c r="L57" s="19"/>
      <c r="M57" s="18"/>
      <c r="N57" s="20"/>
    </row>
    <row r="58" spans="1:14" ht="15">
      <c r="A58" s="51" t="s">
        <v>23</v>
      </c>
      <c r="B58" s="44" t="s">
        <v>72</v>
      </c>
      <c r="C58" s="15">
        <v>25</v>
      </c>
      <c r="D58" s="15">
        <v>1</v>
      </c>
      <c r="E58" s="16">
        <f t="shared" si="0"/>
        <v>25</v>
      </c>
      <c r="F58" s="17">
        <v>1</v>
      </c>
      <c r="G58" s="16">
        <f t="shared" si="1"/>
        <v>25</v>
      </c>
      <c r="H58" s="16">
        <f t="shared" si="2"/>
        <v>28.749999999999996</v>
      </c>
      <c r="I58" s="18"/>
      <c r="J58" s="18"/>
      <c r="K58" s="18"/>
      <c r="L58" s="19"/>
      <c r="M58" s="18"/>
      <c r="N58" s="20"/>
    </row>
    <row r="59" spans="1:14" ht="15.75" thickBot="1">
      <c r="A59" s="57" t="s">
        <v>23</v>
      </c>
      <c r="B59" s="69" t="s">
        <v>77</v>
      </c>
      <c r="C59" s="45">
        <v>280</v>
      </c>
      <c r="D59" s="45">
        <v>25</v>
      </c>
      <c r="E59" s="46">
        <f t="shared" si="0"/>
        <v>11.2</v>
      </c>
      <c r="F59" s="47">
        <v>5</v>
      </c>
      <c r="G59" s="46">
        <f t="shared" si="1"/>
        <v>56</v>
      </c>
      <c r="H59" s="46">
        <f t="shared" si="2"/>
        <v>64.39999999999999</v>
      </c>
      <c r="I59" s="48">
        <f>SUM(H41:H59)</f>
        <v>739.2199999999999</v>
      </c>
      <c r="J59" s="48"/>
      <c r="K59" s="48"/>
      <c r="L59" s="49"/>
      <c r="M59" s="48"/>
      <c r="N59" s="50"/>
    </row>
    <row r="60" spans="1:14" ht="15">
      <c r="A60" s="71" t="s">
        <v>21</v>
      </c>
      <c r="B60" s="72" t="s">
        <v>33</v>
      </c>
      <c r="C60" s="34">
        <v>130</v>
      </c>
      <c r="D60" s="34">
        <v>25</v>
      </c>
      <c r="E60" s="35">
        <f t="shared" si="0"/>
        <v>5.2</v>
      </c>
      <c r="F60" s="29">
        <v>5</v>
      </c>
      <c r="G60" s="35">
        <f t="shared" si="1"/>
        <v>26</v>
      </c>
      <c r="H60" s="35">
        <f t="shared" si="2"/>
        <v>29.9</v>
      </c>
      <c r="I60" s="30"/>
      <c r="J60" s="30"/>
      <c r="K60" s="30"/>
      <c r="L60" s="31"/>
      <c r="M60" s="30"/>
      <c r="N60" s="32"/>
    </row>
    <row r="61" spans="1:14" ht="15">
      <c r="A61" s="33" t="s">
        <v>21</v>
      </c>
      <c r="B61" s="44" t="s">
        <v>34</v>
      </c>
      <c r="C61" s="15">
        <v>130</v>
      </c>
      <c r="D61" s="15">
        <v>25</v>
      </c>
      <c r="E61" s="16">
        <f t="shared" si="0"/>
        <v>5.2</v>
      </c>
      <c r="F61" s="17">
        <v>5</v>
      </c>
      <c r="G61" s="16">
        <f t="shared" si="1"/>
        <v>26</v>
      </c>
      <c r="H61" s="16">
        <f t="shared" si="2"/>
        <v>29.9</v>
      </c>
      <c r="I61" s="18"/>
      <c r="J61" s="18"/>
      <c r="K61" s="18"/>
      <c r="L61" s="19"/>
      <c r="M61" s="18"/>
      <c r="N61" s="20"/>
    </row>
    <row r="62" spans="1:14" ht="15">
      <c r="A62" s="33" t="s">
        <v>21</v>
      </c>
      <c r="B62" s="44" t="s">
        <v>44</v>
      </c>
      <c r="C62" s="15">
        <v>120</v>
      </c>
      <c r="D62" s="15">
        <v>25</v>
      </c>
      <c r="E62" s="16">
        <f t="shared" si="0"/>
        <v>4.8</v>
      </c>
      <c r="F62" s="17">
        <v>5</v>
      </c>
      <c r="G62" s="16">
        <f t="shared" si="1"/>
        <v>24</v>
      </c>
      <c r="H62" s="16">
        <f t="shared" si="2"/>
        <v>27.599999999999998</v>
      </c>
      <c r="I62" s="18"/>
      <c r="J62" s="18"/>
      <c r="K62" s="18"/>
      <c r="L62" s="19"/>
      <c r="M62" s="18"/>
      <c r="N62" s="20"/>
    </row>
    <row r="63" spans="1:14" ht="15">
      <c r="A63" s="33" t="s">
        <v>21</v>
      </c>
      <c r="B63" s="44" t="s">
        <v>45</v>
      </c>
      <c r="C63" s="15">
        <v>120</v>
      </c>
      <c r="D63" s="15">
        <v>25</v>
      </c>
      <c r="E63" s="16">
        <f t="shared" si="0"/>
        <v>4.8</v>
      </c>
      <c r="F63" s="17">
        <v>5</v>
      </c>
      <c r="G63" s="16">
        <f t="shared" si="1"/>
        <v>24</v>
      </c>
      <c r="H63" s="16">
        <f t="shared" si="2"/>
        <v>27.599999999999998</v>
      </c>
      <c r="I63" s="18"/>
      <c r="J63" s="18"/>
      <c r="K63" s="18"/>
      <c r="L63" s="19"/>
      <c r="M63" s="18"/>
      <c r="N63" s="20"/>
    </row>
    <row r="64" spans="1:14" ht="15">
      <c r="A64" s="33" t="s">
        <v>21</v>
      </c>
      <c r="B64" s="44" t="s">
        <v>32</v>
      </c>
      <c r="C64" s="15">
        <v>130</v>
      </c>
      <c r="D64" s="15">
        <v>25</v>
      </c>
      <c r="E64" s="16">
        <f t="shared" si="0"/>
        <v>5.2</v>
      </c>
      <c r="F64" s="17">
        <v>5</v>
      </c>
      <c r="G64" s="16">
        <f t="shared" si="1"/>
        <v>26</v>
      </c>
      <c r="H64" s="16">
        <f t="shared" si="2"/>
        <v>29.9</v>
      </c>
      <c r="I64" s="48"/>
      <c r="J64" s="48"/>
      <c r="K64" s="48"/>
      <c r="L64" s="49"/>
      <c r="M64" s="48"/>
      <c r="N64" s="50"/>
    </row>
    <row r="65" spans="1:14" ht="15.75" thickBot="1">
      <c r="A65" s="36" t="s">
        <v>21</v>
      </c>
      <c r="B65" s="56" t="s">
        <v>72</v>
      </c>
      <c r="C65" s="37">
        <v>25</v>
      </c>
      <c r="D65" s="37">
        <v>1</v>
      </c>
      <c r="E65" s="38">
        <f aca="true" t="shared" si="3" ref="E65:E122">C65/D65</f>
        <v>25</v>
      </c>
      <c r="F65" s="26">
        <v>2</v>
      </c>
      <c r="G65" s="38">
        <f aca="true" t="shared" si="4" ref="G65:G122">E65*F65</f>
        <v>50</v>
      </c>
      <c r="H65" s="38">
        <f aca="true" t="shared" si="5" ref="H65:H122">G65*1.15</f>
        <v>57.49999999999999</v>
      </c>
      <c r="I65" s="24">
        <f>SUM(H60:H65)</f>
        <v>202.39999999999998</v>
      </c>
      <c r="J65" s="24"/>
      <c r="K65" s="24"/>
      <c r="L65" s="21"/>
      <c r="M65" s="24"/>
      <c r="N65" s="25"/>
    </row>
    <row r="66" spans="1:14" ht="15.75" thickBot="1">
      <c r="A66" s="77" t="s">
        <v>86</v>
      </c>
      <c r="B66" s="78" t="s">
        <v>85</v>
      </c>
      <c r="C66" s="79">
        <v>60</v>
      </c>
      <c r="D66" s="79">
        <v>10</v>
      </c>
      <c r="E66" s="80">
        <f t="shared" si="3"/>
        <v>6</v>
      </c>
      <c r="F66" s="81">
        <v>3</v>
      </c>
      <c r="G66" s="80">
        <f t="shared" si="4"/>
        <v>18</v>
      </c>
      <c r="H66" s="80">
        <f t="shared" si="5"/>
        <v>20.7</v>
      </c>
      <c r="I66" s="82">
        <f>H66</f>
        <v>20.7</v>
      </c>
      <c r="J66" s="82"/>
      <c r="K66" s="82"/>
      <c r="L66" s="83"/>
      <c r="M66" s="82"/>
      <c r="N66" s="84"/>
    </row>
    <row r="67" spans="1:14" ht="15">
      <c r="A67" s="59" t="s">
        <v>19</v>
      </c>
      <c r="B67" s="60" t="s">
        <v>51</v>
      </c>
      <c r="C67" s="61">
        <v>126</v>
      </c>
      <c r="D67" s="61">
        <v>100</v>
      </c>
      <c r="E67" s="62">
        <f t="shared" si="3"/>
        <v>1.26</v>
      </c>
      <c r="F67" s="63">
        <v>10</v>
      </c>
      <c r="G67" s="62">
        <f t="shared" si="4"/>
        <v>12.6</v>
      </c>
      <c r="H67" s="62">
        <f t="shared" si="5"/>
        <v>14.489999999999998</v>
      </c>
      <c r="I67" s="64"/>
      <c r="J67" s="64"/>
      <c r="K67" s="64"/>
      <c r="L67" s="65"/>
      <c r="M67" s="64"/>
      <c r="N67" s="66"/>
    </row>
    <row r="68" spans="1:14" ht="15.75" thickBot="1">
      <c r="A68" s="75" t="s">
        <v>19</v>
      </c>
      <c r="B68" s="56" t="s">
        <v>67</v>
      </c>
      <c r="C68" s="37">
        <v>330</v>
      </c>
      <c r="D68" s="37">
        <v>10</v>
      </c>
      <c r="E68" s="38">
        <f t="shared" si="3"/>
        <v>33</v>
      </c>
      <c r="F68" s="26">
        <v>2</v>
      </c>
      <c r="G68" s="38">
        <f t="shared" si="4"/>
        <v>66</v>
      </c>
      <c r="H68" s="38">
        <f t="shared" si="5"/>
        <v>75.89999999999999</v>
      </c>
      <c r="I68" s="24">
        <f>H68+H67</f>
        <v>90.38999999999999</v>
      </c>
      <c r="J68" s="24"/>
      <c r="K68" s="24"/>
      <c r="L68" s="21"/>
      <c r="M68" s="24"/>
      <c r="N68" s="25"/>
    </row>
    <row r="69" spans="1:14" ht="15">
      <c r="A69" s="73" t="s">
        <v>15</v>
      </c>
      <c r="B69" s="76" t="s">
        <v>22</v>
      </c>
      <c r="C69" s="34">
        <v>330</v>
      </c>
      <c r="D69" s="34">
        <v>25</v>
      </c>
      <c r="E69" s="35">
        <f t="shared" si="3"/>
        <v>13.2</v>
      </c>
      <c r="F69" s="29">
        <v>10</v>
      </c>
      <c r="G69" s="35">
        <f t="shared" si="4"/>
        <v>132</v>
      </c>
      <c r="H69" s="35">
        <f t="shared" si="5"/>
        <v>151.79999999999998</v>
      </c>
      <c r="I69" s="30"/>
      <c r="J69" s="30"/>
      <c r="K69" s="30"/>
      <c r="L69" s="31"/>
      <c r="M69" s="30"/>
      <c r="N69" s="32"/>
    </row>
    <row r="70" spans="1:14" ht="15">
      <c r="A70" s="51" t="s">
        <v>15</v>
      </c>
      <c r="B70" s="44" t="s">
        <v>26</v>
      </c>
      <c r="C70" s="15">
        <v>400</v>
      </c>
      <c r="D70" s="15">
        <v>50</v>
      </c>
      <c r="E70" s="16">
        <f t="shared" si="3"/>
        <v>8</v>
      </c>
      <c r="F70" s="17">
        <v>10</v>
      </c>
      <c r="G70" s="16">
        <f t="shared" si="4"/>
        <v>80</v>
      </c>
      <c r="H70" s="16">
        <f t="shared" si="5"/>
        <v>92</v>
      </c>
      <c r="I70" s="18"/>
      <c r="J70" s="18"/>
      <c r="K70" s="18"/>
      <c r="L70" s="19"/>
      <c r="M70" s="18"/>
      <c r="N70" s="20"/>
    </row>
    <row r="71" spans="1:14" ht="15">
      <c r="A71" s="51" t="s">
        <v>15</v>
      </c>
      <c r="B71" s="44" t="s">
        <v>31</v>
      </c>
      <c r="C71" s="15">
        <v>120</v>
      </c>
      <c r="D71" s="15">
        <v>25</v>
      </c>
      <c r="E71" s="16">
        <f t="shared" si="3"/>
        <v>4.8</v>
      </c>
      <c r="F71" s="17">
        <v>5</v>
      </c>
      <c r="G71" s="16">
        <f t="shared" si="4"/>
        <v>24</v>
      </c>
      <c r="H71" s="16">
        <f t="shared" si="5"/>
        <v>27.599999999999998</v>
      </c>
      <c r="I71" s="18"/>
      <c r="J71" s="18"/>
      <c r="K71" s="18"/>
      <c r="L71" s="19"/>
      <c r="M71" s="18"/>
      <c r="N71" s="20"/>
    </row>
    <row r="72" spans="1:14" ht="15">
      <c r="A72" s="51" t="s">
        <v>15</v>
      </c>
      <c r="B72" s="44" t="s">
        <v>32</v>
      </c>
      <c r="C72" s="15">
        <v>130</v>
      </c>
      <c r="D72" s="15">
        <v>25</v>
      </c>
      <c r="E72" s="16">
        <f t="shared" si="3"/>
        <v>5.2</v>
      </c>
      <c r="F72" s="17">
        <v>5</v>
      </c>
      <c r="G72" s="16">
        <f t="shared" si="4"/>
        <v>26</v>
      </c>
      <c r="H72" s="16">
        <f t="shared" si="5"/>
        <v>29.9</v>
      </c>
      <c r="I72" s="18"/>
      <c r="J72" s="18"/>
      <c r="K72" s="18"/>
      <c r="L72" s="19"/>
      <c r="M72" s="18"/>
      <c r="N72" s="20"/>
    </row>
    <row r="73" spans="1:14" ht="15">
      <c r="A73" s="51" t="s">
        <v>15</v>
      </c>
      <c r="B73" s="44" t="s">
        <v>33</v>
      </c>
      <c r="C73" s="15">
        <v>130</v>
      </c>
      <c r="D73" s="15">
        <v>25</v>
      </c>
      <c r="E73" s="16">
        <f t="shared" si="3"/>
        <v>5.2</v>
      </c>
      <c r="F73" s="17">
        <v>5</v>
      </c>
      <c r="G73" s="16">
        <f t="shared" si="4"/>
        <v>26</v>
      </c>
      <c r="H73" s="16">
        <f t="shared" si="5"/>
        <v>29.9</v>
      </c>
      <c r="I73" s="18"/>
      <c r="J73" s="18"/>
      <c r="K73" s="18"/>
      <c r="L73" s="19"/>
      <c r="M73" s="18"/>
      <c r="N73" s="20"/>
    </row>
    <row r="74" spans="1:14" ht="15">
      <c r="A74" s="51" t="s">
        <v>15</v>
      </c>
      <c r="B74" s="44" t="s">
        <v>34</v>
      </c>
      <c r="C74" s="15">
        <v>130</v>
      </c>
      <c r="D74" s="15">
        <v>25</v>
      </c>
      <c r="E74" s="16">
        <f t="shared" si="3"/>
        <v>5.2</v>
      </c>
      <c r="F74" s="17">
        <v>5</v>
      </c>
      <c r="G74" s="16">
        <f t="shared" si="4"/>
        <v>26</v>
      </c>
      <c r="H74" s="16">
        <f t="shared" si="5"/>
        <v>29.9</v>
      </c>
      <c r="I74" s="18"/>
      <c r="J74" s="18"/>
      <c r="K74" s="18"/>
      <c r="L74" s="19"/>
      <c r="M74" s="18"/>
      <c r="N74" s="20"/>
    </row>
    <row r="75" spans="1:14" ht="15">
      <c r="A75" s="51" t="s">
        <v>15</v>
      </c>
      <c r="B75" s="44" t="s">
        <v>53</v>
      </c>
      <c r="C75" s="15">
        <v>60</v>
      </c>
      <c r="D75" s="15">
        <v>10</v>
      </c>
      <c r="E75" s="16">
        <f t="shared" si="3"/>
        <v>6</v>
      </c>
      <c r="F75" s="17">
        <v>4</v>
      </c>
      <c r="G75" s="16">
        <f t="shared" si="4"/>
        <v>24</v>
      </c>
      <c r="H75" s="16">
        <f t="shared" si="5"/>
        <v>27.599999999999998</v>
      </c>
      <c r="I75" s="18"/>
      <c r="J75" s="18"/>
      <c r="K75" s="18"/>
      <c r="L75" s="19"/>
      <c r="M75" s="18"/>
      <c r="N75" s="20"/>
    </row>
    <row r="76" spans="1:14" ht="15">
      <c r="A76" s="51" t="s">
        <v>15</v>
      </c>
      <c r="B76" s="44" t="s">
        <v>54</v>
      </c>
      <c r="C76" s="15">
        <v>60</v>
      </c>
      <c r="D76" s="15">
        <v>10</v>
      </c>
      <c r="E76" s="16">
        <f t="shared" si="3"/>
        <v>6</v>
      </c>
      <c r="F76" s="17">
        <v>8</v>
      </c>
      <c r="G76" s="16">
        <f t="shared" si="4"/>
        <v>48</v>
      </c>
      <c r="H76" s="16">
        <f t="shared" si="5"/>
        <v>55.199999999999996</v>
      </c>
      <c r="I76" s="18"/>
      <c r="J76" s="18"/>
      <c r="K76" s="18"/>
      <c r="L76" s="19"/>
      <c r="M76" s="18"/>
      <c r="N76" s="20"/>
    </row>
    <row r="77" spans="1:14" ht="15">
      <c r="A77" s="51" t="s">
        <v>15</v>
      </c>
      <c r="B77" s="44" t="s">
        <v>55</v>
      </c>
      <c r="C77" s="15">
        <v>60</v>
      </c>
      <c r="D77" s="15">
        <v>10</v>
      </c>
      <c r="E77" s="16">
        <f t="shared" si="3"/>
        <v>6</v>
      </c>
      <c r="F77" s="17">
        <v>4</v>
      </c>
      <c r="G77" s="16">
        <f t="shared" si="4"/>
        <v>24</v>
      </c>
      <c r="H77" s="16">
        <f t="shared" si="5"/>
        <v>27.599999999999998</v>
      </c>
      <c r="I77" s="18"/>
      <c r="J77" s="18"/>
      <c r="K77" s="18"/>
      <c r="L77" s="19"/>
      <c r="M77" s="18"/>
      <c r="N77" s="20"/>
    </row>
    <row r="78" spans="1:14" ht="15">
      <c r="A78" s="51" t="s">
        <v>15</v>
      </c>
      <c r="B78" s="44" t="s">
        <v>56</v>
      </c>
      <c r="C78" s="15">
        <v>60</v>
      </c>
      <c r="D78" s="15">
        <v>10</v>
      </c>
      <c r="E78" s="16">
        <f t="shared" si="3"/>
        <v>6</v>
      </c>
      <c r="F78" s="17">
        <v>6</v>
      </c>
      <c r="G78" s="16">
        <f t="shared" si="4"/>
        <v>36</v>
      </c>
      <c r="H78" s="16">
        <f t="shared" si="5"/>
        <v>41.4</v>
      </c>
      <c r="I78" s="18"/>
      <c r="J78" s="18"/>
      <c r="K78" s="18"/>
      <c r="L78" s="19"/>
      <c r="M78" s="18"/>
      <c r="N78" s="20"/>
    </row>
    <row r="79" spans="1:14" ht="15">
      <c r="A79" s="51" t="s">
        <v>15</v>
      </c>
      <c r="B79" s="44" t="s">
        <v>57</v>
      </c>
      <c r="C79" s="15">
        <v>60</v>
      </c>
      <c r="D79" s="15">
        <v>10</v>
      </c>
      <c r="E79" s="16">
        <f t="shared" si="3"/>
        <v>6</v>
      </c>
      <c r="F79" s="17">
        <v>8</v>
      </c>
      <c r="G79" s="16">
        <f t="shared" si="4"/>
        <v>48</v>
      </c>
      <c r="H79" s="16">
        <f t="shared" si="5"/>
        <v>55.199999999999996</v>
      </c>
      <c r="I79" s="18"/>
      <c r="J79" s="18"/>
      <c r="K79" s="18"/>
      <c r="L79" s="19"/>
      <c r="M79" s="18"/>
      <c r="N79" s="20"/>
    </row>
    <row r="80" spans="1:14" ht="15">
      <c r="A80" s="51" t="s">
        <v>15</v>
      </c>
      <c r="B80" s="44" t="s">
        <v>58</v>
      </c>
      <c r="C80" s="15">
        <v>70</v>
      </c>
      <c r="D80" s="15">
        <v>50</v>
      </c>
      <c r="E80" s="16">
        <f t="shared" si="3"/>
        <v>1.4</v>
      </c>
      <c r="F80" s="17">
        <v>10</v>
      </c>
      <c r="G80" s="16">
        <f t="shared" si="4"/>
        <v>14</v>
      </c>
      <c r="H80" s="16">
        <f t="shared" si="5"/>
        <v>16.099999999999998</v>
      </c>
      <c r="I80" s="18"/>
      <c r="J80" s="18"/>
      <c r="K80" s="18"/>
      <c r="L80" s="19"/>
      <c r="M80" s="18"/>
      <c r="N80" s="20"/>
    </row>
    <row r="81" spans="1:14" ht="15">
      <c r="A81" s="51" t="s">
        <v>15</v>
      </c>
      <c r="B81" s="44" t="s">
        <v>63</v>
      </c>
      <c r="C81" s="15">
        <v>140</v>
      </c>
      <c r="D81" s="15">
        <v>5</v>
      </c>
      <c r="E81" s="16">
        <f t="shared" si="3"/>
        <v>28</v>
      </c>
      <c r="F81" s="17">
        <v>3</v>
      </c>
      <c r="G81" s="16">
        <f t="shared" si="4"/>
        <v>84</v>
      </c>
      <c r="H81" s="16">
        <f t="shared" si="5"/>
        <v>96.6</v>
      </c>
      <c r="I81" s="18"/>
      <c r="J81" s="18"/>
      <c r="K81" s="18"/>
      <c r="L81" s="19"/>
      <c r="M81" s="18"/>
      <c r="N81" s="20"/>
    </row>
    <row r="82" spans="1:14" ht="15">
      <c r="A82" s="51" t="s">
        <v>15</v>
      </c>
      <c r="B82" s="44" t="s">
        <v>64</v>
      </c>
      <c r="C82" s="15">
        <v>140</v>
      </c>
      <c r="D82" s="15">
        <v>5</v>
      </c>
      <c r="E82" s="16">
        <f t="shared" si="3"/>
        <v>28</v>
      </c>
      <c r="F82" s="17">
        <v>3</v>
      </c>
      <c r="G82" s="16">
        <f t="shared" si="4"/>
        <v>84</v>
      </c>
      <c r="H82" s="16">
        <f t="shared" si="5"/>
        <v>96.6</v>
      </c>
      <c r="I82" s="18"/>
      <c r="J82" s="18"/>
      <c r="K82" s="18"/>
      <c r="L82" s="19"/>
      <c r="M82" s="18"/>
      <c r="N82" s="20"/>
    </row>
    <row r="83" spans="1:14" ht="15">
      <c r="A83" s="51" t="s">
        <v>15</v>
      </c>
      <c r="B83" s="44" t="s">
        <v>69</v>
      </c>
      <c r="C83" s="15">
        <v>280</v>
      </c>
      <c r="D83" s="15">
        <v>25</v>
      </c>
      <c r="E83" s="16">
        <f t="shared" si="3"/>
        <v>11.2</v>
      </c>
      <c r="F83" s="17">
        <v>10</v>
      </c>
      <c r="G83" s="16">
        <f t="shared" si="4"/>
        <v>112</v>
      </c>
      <c r="H83" s="16">
        <f t="shared" si="5"/>
        <v>128.79999999999998</v>
      </c>
      <c r="I83" s="18"/>
      <c r="J83" s="18"/>
      <c r="K83" s="18"/>
      <c r="L83" s="19"/>
      <c r="M83" s="18"/>
      <c r="N83" s="20"/>
    </row>
    <row r="84" spans="1:14" ht="15">
      <c r="A84" s="51" t="s">
        <v>15</v>
      </c>
      <c r="B84" s="44" t="s">
        <v>74</v>
      </c>
      <c r="C84" s="15">
        <v>80</v>
      </c>
      <c r="D84" s="15">
        <v>4</v>
      </c>
      <c r="E84" s="16">
        <f t="shared" si="3"/>
        <v>20</v>
      </c>
      <c r="F84" s="17">
        <v>4</v>
      </c>
      <c r="G84" s="16">
        <f t="shared" si="4"/>
        <v>80</v>
      </c>
      <c r="H84" s="16">
        <f t="shared" si="5"/>
        <v>92</v>
      </c>
      <c r="I84" s="18"/>
      <c r="J84" s="18"/>
      <c r="K84" s="18"/>
      <c r="L84" s="19"/>
      <c r="M84" s="18"/>
      <c r="N84" s="20"/>
    </row>
    <row r="85" spans="1:14" ht="15">
      <c r="A85" s="51" t="s">
        <v>15</v>
      </c>
      <c r="B85" s="44" t="s">
        <v>73</v>
      </c>
      <c r="C85" s="15">
        <v>85</v>
      </c>
      <c r="D85" s="15">
        <v>6</v>
      </c>
      <c r="E85" s="16">
        <f t="shared" si="3"/>
        <v>14.166666666666666</v>
      </c>
      <c r="F85" s="17">
        <v>6</v>
      </c>
      <c r="G85" s="16">
        <f t="shared" si="4"/>
        <v>85</v>
      </c>
      <c r="H85" s="16">
        <f t="shared" si="5"/>
        <v>97.74999999999999</v>
      </c>
      <c r="I85" s="18"/>
      <c r="J85" s="18"/>
      <c r="K85" s="18"/>
      <c r="L85" s="19"/>
      <c r="M85" s="18"/>
      <c r="N85" s="20"/>
    </row>
    <row r="86" spans="1:14" ht="15">
      <c r="A86" s="51" t="s">
        <v>15</v>
      </c>
      <c r="B86" s="44" t="s">
        <v>77</v>
      </c>
      <c r="C86" s="15">
        <v>280</v>
      </c>
      <c r="D86" s="15">
        <v>25</v>
      </c>
      <c r="E86" s="16">
        <f t="shared" si="3"/>
        <v>11.2</v>
      </c>
      <c r="F86" s="17">
        <v>10</v>
      </c>
      <c r="G86" s="16">
        <f t="shared" si="4"/>
        <v>112</v>
      </c>
      <c r="H86" s="16">
        <f t="shared" si="5"/>
        <v>128.79999999999998</v>
      </c>
      <c r="I86" s="18"/>
      <c r="J86" s="18"/>
      <c r="K86" s="18"/>
      <c r="L86" s="19"/>
      <c r="M86" s="18"/>
      <c r="N86" s="20"/>
    </row>
    <row r="87" spans="1:14" ht="15">
      <c r="A87" s="51" t="s">
        <v>15</v>
      </c>
      <c r="B87" s="44" t="s">
        <v>78</v>
      </c>
      <c r="C87" s="15">
        <v>48</v>
      </c>
      <c r="D87" s="15">
        <v>1</v>
      </c>
      <c r="E87" s="16">
        <f t="shared" si="3"/>
        <v>48</v>
      </c>
      <c r="F87" s="17">
        <v>2</v>
      </c>
      <c r="G87" s="16">
        <f t="shared" si="4"/>
        <v>96</v>
      </c>
      <c r="H87" s="16">
        <f t="shared" si="5"/>
        <v>110.39999999999999</v>
      </c>
      <c r="I87" s="18"/>
      <c r="J87" s="18"/>
      <c r="K87" s="18"/>
      <c r="L87" s="19"/>
      <c r="M87" s="18"/>
      <c r="N87" s="20"/>
    </row>
    <row r="88" spans="1:14" ht="15">
      <c r="A88" s="51" t="s">
        <v>15</v>
      </c>
      <c r="B88" s="44" t="s">
        <v>79</v>
      </c>
      <c r="C88" s="15">
        <v>40</v>
      </c>
      <c r="D88" s="15">
        <v>1</v>
      </c>
      <c r="E88" s="16">
        <f t="shared" si="3"/>
        <v>40</v>
      </c>
      <c r="F88" s="17">
        <v>1</v>
      </c>
      <c r="G88" s="16">
        <f t="shared" si="4"/>
        <v>40</v>
      </c>
      <c r="H88" s="16">
        <f t="shared" si="5"/>
        <v>46</v>
      </c>
      <c r="I88" s="18"/>
      <c r="J88" s="18"/>
      <c r="K88" s="18"/>
      <c r="L88" s="19"/>
      <c r="M88" s="18"/>
      <c r="N88" s="20"/>
    </row>
    <row r="89" spans="1:14" ht="15.75" thickBot="1">
      <c r="A89" s="94" t="s">
        <v>15</v>
      </c>
      <c r="B89" s="69" t="s">
        <v>41</v>
      </c>
      <c r="C89" s="45">
        <v>120</v>
      </c>
      <c r="D89" s="45">
        <v>25</v>
      </c>
      <c r="E89" s="46">
        <f t="shared" si="3"/>
        <v>4.8</v>
      </c>
      <c r="F89" s="47">
        <v>25</v>
      </c>
      <c r="G89" s="46">
        <f t="shared" si="4"/>
        <v>120</v>
      </c>
      <c r="H89" s="46">
        <f t="shared" si="5"/>
        <v>138</v>
      </c>
      <c r="I89" s="48">
        <f>SUM(H69:H89)</f>
        <v>1519.15</v>
      </c>
      <c r="J89" s="48"/>
      <c r="K89" s="48"/>
      <c r="L89" s="49"/>
      <c r="M89" s="48"/>
      <c r="N89" s="50"/>
    </row>
    <row r="90" spans="1:14" ht="15">
      <c r="A90" s="73" t="s">
        <v>93</v>
      </c>
      <c r="B90" s="72" t="s">
        <v>91</v>
      </c>
      <c r="C90" s="34">
        <v>240</v>
      </c>
      <c r="D90" s="34">
        <v>1</v>
      </c>
      <c r="E90" s="35">
        <f t="shared" si="3"/>
        <v>240</v>
      </c>
      <c r="F90" s="29">
        <v>1</v>
      </c>
      <c r="G90" s="35">
        <f t="shared" si="4"/>
        <v>240</v>
      </c>
      <c r="H90" s="35">
        <f t="shared" si="5"/>
        <v>276</v>
      </c>
      <c r="I90" s="30"/>
      <c r="J90" s="30"/>
      <c r="K90" s="30"/>
      <c r="L90" s="31"/>
      <c r="M90" s="30"/>
      <c r="N90" s="32"/>
    </row>
    <row r="91" spans="1:14" ht="15">
      <c r="A91" s="51" t="s">
        <v>93</v>
      </c>
      <c r="B91" s="44" t="s">
        <v>92</v>
      </c>
      <c r="C91" s="15">
        <v>240</v>
      </c>
      <c r="D91" s="15">
        <v>1</v>
      </c>
      <c r="E91" s="16">
        <f t="shared" si="3"/>
        <v>240</v>
      </c>
      <c r="F91" s="17">
        <v>1</v>
      </c>
      <c r="G91" s="16">
        <f t="shared" si="4"/>
        <v>240</v>
      </c>
      <c r="H91" s="16">
        <f t="shared" si="5"/>
        <v>276</v>
      </c>
      <c r="I91" s="18"/>
      <c r="J91" s="18"/>
      <c r="K91" s="18"/>
      <c r="L91" s="19"/>
      <c r="M91" s="18"/>
      <c r="N91" s="20"/>
    </row>
    <row r="92" spans="1:14" ht="15.75" thickBot="1">
      <c r="A92" s="75" t="s">
        <v>93</v>
      </c>
      <c r="B92" s="56" t="s">
        <v>87</v>
      </c>
      <c r="C92" s="37">
        <v>80</v>
      </c>
      <c r="D92" s="37">
        <v>1</v>
      </c>
      <c r="E92" s="38">
        <f t="shared" si="3"/>
        <v>80</v>
      </c>
      <c r="F92" s="26">
        <v>2</v>
      </c>
      <c r="G92" s="38">
        <f t="shared" si="4"/>
        <v>160</v>
      </c>
      <c r="H92" s="38">
        <f>G92*1.01</f>
        <v>161.6</v>
      </c>
      <c r="I92" s="24">
        <f>H92+H91+H90</f>
        <v>713.6</v>
      </c>
      <c r="J92" s="24"/>
      <c r="K92" s="24"/>
      <c r="L92" s="21"/>
      <c r="M92" s="24"/>
      <c r="N92" s="25"/>
    </row>
    <row r="93" spans="1:14" ht="15">
      <c r="A93" s="104" t="s">
        <v>9</v>
      </c>
      <c r="B93" s="105" t="s">
        <v>26</v>
      </c>
      <c r="C93" s="106">
        <v>400</v>
      </c>
      <c r="D93" s="106">
        <v>50</v>
      </c>
      <c r="E93" s="107">
        <f t="shared" si="3"/>
        <v>8</v>
      </c>
      <c r="F93" s="108">
        <v>10</v>
      </c>
      <c r="G93" s="107">
        <f t="shared" si="4"/>
        <v>80</v>
      </c>
      <c r="H93" s="107">
        <f t="shared" si="5"/>
        <v>92</v>
      </c>
      <c r="I93" s="109"/>
      <c r="J93" s="109"/>
      <c r="K93" s="109"/>
      <c r="L93" s="110"/>
      <c r="M93" s="109"/>
      <c r="N93" s="111"/>
    </row>
    <row r="94" spans="1:14" ht="15">
      <c r="A94" s="104" t="s">
        <v>9</v>
      </c>
      <c r="B94" s="105" t="s">
        <v>31</v>
      </c>
      <c r="C94" s="106">
        <v>120</v>
      </c>
      <c r="D94" s="106">
        <v>25</v>
      </c>
      <c r="E94" s="107">
        <f t="shared" si="3"/>
        <v>4.8</v>
      </c>
      <c r="F94" s="108">
        <v>15</v>
      </c>
      <c r="G94" s="107">
        <f t="shared" si="4"/>
        <v>72</v>
      </c>
      <c r="H94" s="107">
        <f t="shared" si="5"/>
        <v>82.8</v>
      </c>
      <c r="I94" s="109"/>
      <c r="J94" s="109"/>
      <c r="K94" s="109"/>
      <c r="L94" s="110"/>
      <c r="M94" s="109"/>
      <c r="N94" s="111"/>
    </row>
    <row r="95" spans="1:14" ht="15">
      <c r="A95" s="104" t="s">
        <v>9</v>
      </c>
      <c r="B95" s="105" t="s">
        <v>32</v>
      </c>
      <c r="C95" s="106">
        <v>130</v>
      </c>
      <c r="D95" s="106">
        <v>25</v>
      </c>
      <c r="E95" s="107">
        <f t="shared" si="3"/>
        <v>5.2</v>
      </c>
      <c r="F95" s="108">
        <v>5</v>
      </c>
      <c r="G95" s="107">
        <f t="shared" si="4"/>
        <v>26</v>
      </c>
      <c r="H95" s="107">
        <f t="shared" si="5"/>
        <v>29.9</v>
      </c>
      <c r="I95" s="109"/>
      <c r="J95" s="109"/>
      <c r="K95" s="109"/>
      <c r="L95" s="110"/>
      <c r="M95" s="109"/>
      <c r="N95" s="111"/>
    </row>
    <row r="96" spans="1:14" ht="15">
      <c r="A96" s="112" t="s">
        <v>9</v>
      </c>
      <c r="B96" s="105" t="s">
        <v>33</v>
      </c>
      <c r="C96" s="106">
        <v>130</v>
      </c>
      <c r="D96" s="106">
        <v>25</v>
      </c>
      <c r="E96" s="107">
        <f t="shared" si="3"/>
        <v>5.2</v>
      </c>
      <c r="F96" s="108">
        <v>5</v>
      </c>
      <c r="G96" s="107">
        <f t="shared" si="4"/>
        <v>26</v>
      </c>
      <c r="H96" s="107">
        <f t="shared" si="5"/>
        <v>29.9</v>
      </c>
      <c r="I96" s="109"/>
      <c r="J96" s="109"/>
      <c r="K96" s="109"/>
      <c r="L96" s="110"/>
      <c r="M96" s="109"/>
      <c r="N96" s="111"/>
    </row>
    <row r="97" spans="1:14" ht="15">
      <c r="A97" s="104" t="s">
        <v>9</v>
      </c>
      <c r="B97" s="105" t="s">
        <v>34</v>
      </c>
      <c r="C97" s="106">
        <v>130</v>
      </c>
      <c r="D97" s="106">
        <v>25</v>
      </c>
      <c r="E97" s="107">
        <f t="shared" si="3"/>
        <v>5.2</v>
      </c>
      <c r="F97" s="108">
        <v>5</v>
      </c>
      <c r="G97" s="107">
        <f t="shared" si="4"/>
        <v>26</v>
      </c>
      <c r="H97" s="107">
        <f t="shared" si="5"/>
        <v>29.9</v>
      </c>
      <c r="I97" s="109"/>
      <c r="J97" s="109"/>
      <c r="K97" s="109"/>
      <c r="L97" s="110"/>
      <c r="M97" s="109"/>
      <c r="N97" s="111"/>
    </row>
    <row r="98" spans="1:14" ht="15">
      <c r="A98" s="104" t="s">
        <v>9</v>
      </c>
      <c r="B98" s="105" t="s">
        <v>35</v>
      </c>
      <c r="C98" s="106">
        <v>120</v>
      </c>
      <c r="D98" s="106">
        <v>25</v>
      </c>
      <c r="E98" s="107">
        <f t="shared" si="3"/>
        <v>4.8</v>
      </c>
      <c r="F98" s="108">
        <v>7.5</v>
      </c>
      <c r="G98" s="107">
        <f t="shared" si="4"/>
        <v>36</v>
      </c>
      <c r="H98" s="107">
        <f t="shared" si="5"/>
        <v>41.4</v>
      </c>
      <c r="I98" s="109"/>
      <c r="J98" s="109"/>
      <c r="K98" s="109"/>
      <c r="L98" s="110"/>
      <c r="M98" s="109"/>
      <c r="N98" s="111"/>
    </row>
    <row r="99" spans="1:14" ht="15">
      <c r="A99" s="104" t="s">
        <v>9</v>
      </c>
      <c r="B99" s="105" t="s">
        <v>36</v>
      </c>
      <c r="C99" s="106">
        <v>120</v>
      </c>
      <c r="D99" s="106">
        <v>25</v>
      </c>
      <c r="E99" s="107">
        <f t="shared" si="3"/>
        <v>4.8</v>
      </c>
      <c r="F99" s="108">
        <v>7.5</v>
      </c>
      <c r="G99" s="107">
        <f t="shared" si="4"/>
        <v>36</v>
      </c>
      <c r="H99" s="107">
        <f t="shared" si="5"/>
        <v>41.4</v>
      </c>
      <c r="I99" s="109"/>
      <c r="J99" s="109"/>
      <c r="K99" s="109"/>
      <c r="L99" s="110"/>
      <c r="M99" s="109"/>
      <c r="N99" s="111"/>
    </row>
    <row r="100" spans="1:14" ht="15">
      <c r="A100" s="112" t="s">
        <v>9</v>
      </c>
      <c r="B100" s="113" t="s">
        <v>37</v>
      </c>
      <c r="C100" s="106">
        <v>120</v>
      </c>
      <c r="D100" s="106">
        <v>25</v>
      </c>
      <c r="E100" s="107">
        <f t="shared" si="3"/>
        <v>4.8</v>
      </c>
      <c r="F100" s="108">
        <v>7.5</v>
      </c>
      <c r="G100" s="107">
        <f t="shared" si="4"/>
        <v>36</v>
      </c>
      <c r="H100" s="107">
        <f t="shared" si="5"/>
        <v>41.4</v>
      </c>
      <c r="I100" s="109"/>
      <c r="J100" s="109"/>
      <c r="K100" s="109"/>
      <c r="L100" s="110"/>
      <c r="M100" s="109"/>
      <c r="N100" s="111"/>
    </row>
    <row r="101" spans="1:14" ht="15">
      <c r="A101" s="104" t="s">
        <v>9</v>
      </c>
      <c r="B101" s="105" t="s">
        <v>38</v>
      </c>
      <c r="C101" s="106">
        <v>160</v>
      </c>
      <c r="D101" s="106">
        <v>25</v>
      </c>
      <c r="E101" s="107">
        <f t="shared" si="3"/>
        <v>6.4</v>
      </c>
      <c r="F101" s="108">
        <v>12.5</v>
      </c>
      <c r="G101" s="107">
        <f t="shared" si="4"/>
        <v>80</v>
      </c>
      <c r="H101" s="107">
        <f t="shared" si="5"/>
        <v>92</v>
      </c>
      <c r="I101" s="109"/>
      <c r="J101" s="109"/>
      <c r="K101" s="109"/>
      <c r="L101" s="110"/>
      <c r="M101" s="109"/>
      <c r="N101" s="111"/>
    </row>
    <row r="102" spans="1:14" ht="15">
      <c r="A102" s="104" t="s">
        <v>9</v>
      </c>
      <c r="B102" s="105" t="s">
        <v>40</v>
      </c>
      <c r="C102" s="106">
        <v>160</v>
      </c>
      <c r="D102" s="106">
        <v>25</v>
      </c>
      <c r="E102" s="107">
        <f t="shared" si="3"/>
        <v>6.4</v>
      </c>
      <c r="F102" s="108">
        <v>12.5</v>
      </c>
      <c r="G102" s="107">
        <f t="shared" si="4"/>
        <v>80</v>
      </c>
      <c r="H102" s="107">
        <f t="shared" si="5"/>
        <v>92</v>
      </c>
      <c r="I102" s="109"/>
      <c r="J102" s="109"/>
      <c r="K102" s="109"/>
      <c r="L102" s="110"/>
      <c r="M102" s="109"/>
      <c r="N102" s="111"/>
    </row>
    <row r="103" spans="1:14" ht="15">
      <c r="A103" s="104" t="s">
        <v>9</v>
      </c>
      <c r="B103" s="105" t="s">
        <v>43</v>
      </c>
      <c r="C103" s="106">
        <v>160</v>
      </c>
      <c r="D103" s="106">
        <v>25</v>
      </c>
      <c r="E103" s="107">
        <f t="shared" si="3"/>
        <v>6.4</v>
      </c>
      <c r="F103" s="108">
        <v>12.5</v>
      </c>
      <c r="G103" s="107">
        <f t="shared" si="4"/>
        <v>80</v>
      </c>
      <c r="H103" s="107">
        <f t="shared" si="5"/>
        <v>92</v>
      </c>
      <c r="I103" s="109"/>
      <c r="J103" s="109"/>
      <c r="K103" s="109"/>
      <c r="L103" s="110"/>
      <c r="M103" s="109"/>
      <c r="N103" s="111"/>
    </row>
    <row r="104" spans="1:14" ht="15">
      <c r="A104" s="104" t="s">
        <v>9</v>
      </c>
      <c r="B104" s="105" t="s">
        <v>44</v>
      </c>
      <c r="C104" s="106">
        <v>120</v>
      </c>
      <c r="D104" s="106">
        <v>25</v>
      </c>
      <c r="E104" s="107">
        <f t="shared" si="3"/>
        <v>4.8</v>
      </c>
      <c r="F104" s="108">
        <v>10</v>
      </c>
      <c r="G104" s="107">
        <f t="shared" si="4"/>
        <v>48</v>
      </c>
      <c r="H104" s="107">
        <f t="shared" si="5"/>
        <v>55.199999999999996</v>
      </c>
      <c r="I104" s="109"/>
      <c r="J104" s="109"/>
      <c r="K104" s="109"/>
      <c r="L104" s="110"/>
      <c r="M104" s="109"/>
      <c r="N104" s="111"/>
    </row>
    <row r="105" spans="1:14" ht="15">
      <c r="A105" s="104" t="s">
        <v>9</v>
      </c>
      <c r="B105" s="105" t="s">
        <v>45</v>
      </c>
      <c r="C105" s="106">
        <v>120</v>
      </c>
      <c r="D105" s="106">
        <v>25</v>
      </c>
      <c r="E105" s="107">
        <f t="shared" si="3"/>
        <v>4.8</v>
      </c>
      <c r="F105" s="108">
        <v>10</v>
      </c>
      <c r="G105" s="107">
        <f t="shared" si="4"/>
        <v>48</v>
      </c>
      <c r="H105" s="107">
        <f t="shared" si="5"/>
        <v>55.199999999999996</v>
      </c>
      <c r="I105" s="109"/>
      <c r="J105" s="109"/>
      <c r="K105" s="109"/>
      <c r="L105" s="110"/>
      <c r="M105" s="109"/>
      <c r="N105" s="111"/>
    </row>
    <row r="106" spans="1:14" ht="15">
      <c r="A106" s="104" t="s">
        <v>9</v>
      </c>
      <c r="B106" s="105" t="s">
        <v>46</v>
      </c>
      <c r="C106" s="106">
        <v>74</v>
      </c>
      <c r="D106" s="106">
        <v>25</v>
      </c>
      <c r="E106" s="107">
        <f t="shared" si="3"/>
        <v>2.96</v>
      </c>
      <c r="F106" s="108">
        <v>5</v>
      </c>
      <c r="G106" s="107">
        <f t="shared" si="4"/>
        <v>14.8</v>
      </c>
      <c r="H106" s="107">
        <f t="shared" si="5"/>
        <v>17.02</v>
      </c>
      <c r="I106" s="109"/>
      <c r="J106" s="109"/>
      <c r="K106" s="109"/>
      <c r="L106" s="110"/>
      <c r="M106" s="109"/>
      <c r="N106" s="111"/>
    </row>
    <row r="107" spans="1:14" ht="15">
      <c r="A107" s="104" t="s">
        <v>9</v>
      </c>
      <c r="B107" s="105" t="s">
        <v>51</v>
      </c>
      <c r="C107" s="106">
        <v>126</v>
      </c>
      <c r="D107" s="106">
        <v>100</v>
      </c>
      <c r="E107" s="107">
        <f t="shared" si="3"/>
        <v>1.26</v>
      </c>
      <c r="F107" s="108">
        <v>70</v>
      </c>
      <c r="G107" s="107">
        <f t="shared" si="4"/>
        <v>88.2</v>
      </c>
      <c r="H107" s="107">
        <f t="shared" si="5"/>
        <v>101.42999999999999</v>
      </c>
      <c r="I107" s="109"/>
      <c r="J107" s="109"/>
      <c r="K107" s="109"/>
      <c r="L107" s="110"/>
      <c r="M107" s="109"/>
      <c r="N107" s="111"/>
    </row>
    <row r="108" spans="1:14" ht="15">
      <c r="A108" s="112" t="s">
        <v>9</v>
      </c>
      <c r="B108" s="105" t="s">
        <v>53</v>
      </c>
      <c r="C108" s="106">
        <v>60</v>
      </c>
      <c r="D108" s="106">
        <v>10</v>
      </c>
      <c r="E108" s="107">
        <f t="shared" si="3"/>
        <v>6</v>
      </c>
      <c r="F108" s="108">
        <v>4</v>
      </c>
      <c r="G108" s="107">
        <f t="shared" si="4"/>
        <v>24</v>
      </c>
      <c r="H108" s="107">
        <f t="shared" si="5"/>
        <v>27.599999999999998</v>
      </c>
      <c r="I108" s="109"/>
      <c r="J108" s="109"/>
      <c r="K108" s="109"/>
      <c r="L108" s="110"/>
      <c r="M108" s="109"/>
      <c r="N108" s="111"/>
    </row>
    <row r="109" spans="1:14" ht="15">
      <c r="A109" s="104" t="s">
        <v>9</v>
      </c>
      <c r="B109" s="114" t="s">
        <v>55</v>
      </c>
      <c r="C109" s="115">
        <v>60</v>
      </c>
      <c r="D109" s="115">
        <v>10</v>
      </c>
      <c r="E109" s="116">
        <f t="shared" si="3"/>
        <v>6</v>
      </c>
      <c r="F109" s="117">
        <v>4</v>
      </c>
      <c r="G109" s="116">
        <f t="shared" si="4"/>
        <v>24</v>
      </c>
      <c r="H109" s="116">
        <f t="shared" si="5"/>
        <v>27.599999999999998</v>
      </c>
      <c r="I109" s="118"/>
      <c r="J109" s="109"/>
      <c r="K109" s="109"/>
      <c r="L109" s="110"/>
      <c r="M109" s="109"/>
      <c r="N109" s="111"/>
    </row>
    <row r="110" spans="1:14" ht="15">
      <c r="A110" s="104" t="s">
        <v>9</v>
      </c>
      <c r="B110" s="105" t="s">
        <v>85</v>
      </c>
      <c r="C110" s="106">
        <v>60</v>
      </c>
      <c r="D110" s="106">
        <v>10</v>
      </c>
      <c r="E110" s="107">
        <f t="shared" si="3"/>
        <v>6</v>
      </c>
      <c r="F110" s="108">
        <v>5</v>
      </c>
      <c r="G110" s="107">
        <f t="shared" si="4"/>
        <v>30</v>
      </c>
      <c r="H110" s="107">
        <f t="shared" si="5"/>
        <v>34.5</v>
      </c>
      <c r="I110" s="109"/>
      <c r="J110" s="109"/>
      <c r="K110" s="109"/>
      <c r="L110" s="110"/>
      <c r="M110" s="109"/>
      <c r="N110" s="111"/>
    </row>
    <row r="111" spans="1:14" ht="15">
      <c r="A111" s="104" t="s">
        <v>9</v>
      </c>
      <c r="B111" s="105" t="s">
        <v>58</v>
      </c>
      <c r="C111" s="98">
        <v>70</v>
      </c>
      <c r="D111" s="98">
        <v>50</v>
      </c>
      <c r="E111" s="99">
        <f t="shared" si="3"/>
        <v>1.4</v>
      </c>
      <c r="F111" s="100">
        <v>30</v>
      </c>
      <c r="G111" s="99">
        <f t="shared" si="4"/>
        <v>42</v>
      </c>
      <c r="H111" s="99">
        <f t="shared" si="5"/>
        <v>48.3</v>
      </c>
      <c r="I111" s="101"/>
      <c r="J111" s="109"/>
      <c r="K111" s="109"/>
      <c r="L111" s="110"/>
      <c r="M111" s="109"/>
      <c r="N111" s="111"/>
    </row>
    <row r="112" spans="1:14" ht="15.75" thickBot="1">
      <c r="A112" s="119" t="s">
        <v>9</v>
      </c>
      <c r="B112" s="114" t="s">
        <v>67</v>
      </c>
      <c r="C112" s="115">
        <v>330</v>
      </c>
      <c r="D112" s="115">
        <v>10</v>
      </c>
      <c r="E112" s="116">
        <f t="shared" si="3"/>
        <v>33</v>
      </c>
      <c r="F112" s="117">
        <v>4</v>
      </c>
      <c r="G112" s="116">
        <f t="shared" si="4"/>
        <v>132</v>
      </c>
      <c r="H112" s="116">
        <f t="shared" si="5"/>
        <v>151.79999999999998</v>
      </c>
      <c r="I112" s="118"/>
      <c r="J112" s="118"/>
      <c r="K112" s="118"/>
      <c r="L112" s="120"/>
      <c r="M112" s="118"/>
      <c r="N112" s="121"/>
    </row>
    <row r="113" spans="1:14" ht="15">
      <c r="A113" s="55" t="s">
        <v>14</v>
      </c>
      <c r="B113" s="76" t="s">
        <v>22</v>
      </c>
      <c r="C113" s="34">
        <v>330</v>
      </c>
      <c r="D113" s="34">
        <v>25</v>
      </c>
      <c r="E113" s="35">
        <f t="shared" si="3"/>
        <v>13.2</v>
      </c>
      <c r="F113" s="29">
        <v>10</v>
      </c>
      <c r="G113" s="35">
        <f t="shared" si="4"/>
        <v>132</v>
      </c>
      <c r="H113" s="35">
        <f t="shared" si="5"/>
        <v>151.79999999999998</v>
      </c>
      <c r="I113" s="30"/>
      <c r="J113" s="30"/>
      <c r="K113" s="30"/>
      <c r="L113" s="31"/>
      <c r="M113" s="30"/>
      <c r="N113" s="32"/>
    </row>
    <row r="114" spans="1:14" ht="15">
      <c r="A114" s="39" t="s">
        <v>14</v>
      </c>
      <c r="B114" s="44" t="s">
        <v>26</v>
      </c>
      <c r="C114" s="15">
        <v>400</v>
      </c>
      <c r="D114" s="15">
        <v>50</v>
      </c>
      <c r="E114" s="16">
        <f t="shared" si="3"/>
        <v>8</v>
      </c>
      <c r="F114" s="17">
        <v>10</v>
      </c>
      <c r="G114" s="16">
        <f t="shared" si="4"/>
        <v>80</v>
      </c>
      <c r="H114" s="16">
        <f t="shared" si="5"/>
        <v>92</v>
      </c>
      <c r="I114" s="18"/>
      <c r="J114" s="18"/>
      <c r="K114" s="18"/>
      <c r="L114" s="19"/>
      <c r="M114" s="18"/>
      <c r="N114" s="20"/>
    </row>
    <row r="115" spans="1:14" ht="15">
      <c r="A115" s="39" t="s">
        <v>14</v>
      </c>
      <c r="B115" s="44" t="s">
        <v>31</v>
      </c>
      <c r="C115" s="15">
        <v>120</v>
      </c>
      <c r="D115" s="15">
        <v>25</v>
      </c>
      <c r="E115" s="16">
        <f t="shared" si="3"/>
        <v>4.8</v>
      </c>
      <c r="F115" s="17">
        <v>5</v>
      </c>
      <c r="G115" s="16">
        <f t="shared" si="4"/>
        <v>24</v>
      </c>
      <c r="H115" s="16">
        <f t="shared" si="5"/>
        <v>27.599999999999998</v>
      </c>
      <c r="I115" s="18"/>
      <c r="J115" s="18"/>
      <c r="K115" s="18"/>
      <c r="L115" s="19"/>
      <c r="M115" s="18"/>
      <c r="N115" s="20"/>
    </row>
    <row r="116" spans="1:14" ht="15">
      <c r="A116" s="39" t="s">
        <v>14</v>
      </c>
      <c r="B116" s="44" t="s">
        <v>32</v>
      </c>
      <c r="C116" s="15">
        <v>130</v>
      </c>
      <c r="D116" s="15">
        <v>25</v>
      </c>
      <c r="E116" s="16">
        <f t="shared" si="3"/>
        <v>5.2</v>
      </c>
      <c r="F116" s="17">
        <v>10</v>
      </c>
      <c r="G116" s="16">
        <f t="shared" si="4"/>
        <v>52</v>
      </c>
      <c r="H116" s="16">
        <f t="shared" si="5"/>
        <v>59.8</v>
      </c>
      <c r="I116" s="18"/>
      <c r="J116" s="18"/>
      <c r="K116" s="18"/>
      <c r="L116" s="19"/>
      <c r="M116" s="18"/>
      <c r="N116" s="20"/>
    </row>
    <row r="117" spans="1:14" ht="15">
      <c r="A117" s="51" t="s">
        <v>14</v>
      </c>
      <c r="B117" s="44" t="s">
        <v>33</v>
      </c>
      <c r="C117" s="15">
        <v>130</v>
      </c>
      <c r="D117" s="15">
        <v>25</v>
      </c>
      <c r="E117" s="16">
        <f t="shared" si="3"/>
        <v>5.2</v>
      </c>
      <c r="F117" s="17">
        <v>5</v>
      </c>
      <c r="G117" s="16">
        <f t="shared" si="4"/>
        <v>26</v>
      </c>
      <c r="H117" s="16">
        <f t="shared" si="5"/>
        <v>29.9</v>
      </c>
      <c r="I117" s="18"/>
      <c r="J117" s="18"/>
      <c r="K117" s="18"/>
      <c r="L117" s="19"/>
      <c r="M117" s="18"/>
      <c r="N117" s="20"/>
    </row>
    <row r="118" spans="1:14" ht="15">
      <c r="A118" s="51" t="s">
        <v>14</v>
      </c>
      <c r="B118" s="44" t="s">
        <v>34</v>
      </c>
      <c r="C118" s="15">
        <v>130</v>
      </c>
      <c r="D118" s="15">
        <v>25</v>
      </c>
      <c r="E118" s="16">
        <f t="shared" si="3"/>
        <v>5.2</v>
      </c>
      <c r="F118" s="17">
        <v>5</v>
      </c>
      <c r="G118" s="16">
        <f t="shared" si="4"/>
        <v>26</v>
      </c>
      <c r="H118" s="16">
        <f t="shared" si="5"/>
        <v>29.9</v>
      </c>
      <c r="I118" s="18"/>
      <c r="J118" s="18"/>
      <c r="K118" s="18"/>
      <c r="L118" s="19"/>
      <c r="M118" s="18"/>
      <c r="N118" s="20"/>
    </row>
    <row r="119" spans="1:14" ht="15">
      <c r="A119" s="52" t="s">
        <v>14</v>
      </c>
      <c r="B119" s="44" t="s">
        <v>35</v>
      </c>
      <c r="C119" s="15">
        <v>120</v>
      </c>
      <c r="D119" s="15">
        <v>25</v>
      </c>
      <c r="E119" s="16">
        <f t="shared" si="3"/>
        <v>4.8</v>
      </c>
      <c r="F119" s="17">
        <v>12.5</v>
      </c>
      <c r="G119" s="16">
        <f t="shared" si="4"/>
        <v>60</v>
      </c>
      <c r="H119" s="16">
        <f t="shared" si="5"/>
        <v>69</v>
      </c>
      <c r="I119" s="18"/>
      <c r="J119" s="18"/>
      <c r="K119" s="18"/>
      <c r="L119" s="19"/>
      <c r="M119" s="18"/>
      <c r="N119" s="20"/>
    </row>
    <row r="120" spans="1:14" ht="15">
      <c r="A120" s="52" t="s">
        <v>14</v>
      </c>
      <c r="B120" s="44" t="s">
        <v>36</v>
      </c>
      <c r="C120" s="15">
        <v>120</v>
      </c>
      <c r="D120" s="15">
        <v>25</v>
      </c>
      <c r="E120" s="16">
        <f t="shared" si="3"/>
        <v>4.8</v>
      </c>
      <c r="F120" s="17">
        <v>12.5</v>
      </c>
      <c r="G120" s="16">
        <f t="shared" si="4"/>
        <v>60</v>
      </c>
      <c r="H120" s="16">
        <f t="shared" si="5"/>
        <v>69</v>
      </c>
      <c r="I120" s="18"/>
      <c r="J120" s="18"/>
      <c r="K120" s="18"/>
      <c r="L120" s="19"/>
      <c r="M120" s="18"/>
      <c r="N120" s="20"/>
    </row>
    <row r="121" spans="1:14" ht="15">
      <c r="A121" s="52" t="s">
        <v>14</v>
      </c>
      <c r="B121" s="54" t="s">
        <v>37</v>
      </c>
      <c r="C121" s="15">
        <v>120</v>
      </c>
      <c r="D121" s="15">
        <v>25</v>
      </c>
      <c r="E121" s="16">
        <f t="shared" si="3"/>
        <v>4.8</v>
      </c>
      <c r="F121" s="17">
        <v>12.5</v>
      </c>
      <c r="G121" s="16">
        <f t="shared" si="4"/>
        <v>60</v>
      </c>
      <c r="H121" s="16">
        <f t="shared" si="5"/>
        <v>69</v>
      </c>
      <c r="I121" s="18"/>
      <c r="J121" s="18"/>
      <c r="K121" s="18"/>
      <c r="L121" s="19"/>
      <c r="M121" s="18"/>
      <c r="N121" s="20"/>
    </row>
    <row r="122" spans="1:14" ht="15">
      <c r="A122" s="52" t="s">
        <v>14</v>
      </c>
      <c r="B122" s="44" t="s">
        <v>38</v>
      </c>
      <c r="C122" s="15">
        <v>160</v>
      </c>
      <c r="D122" s="15">
        <v>25</v>
      </c>
      <c r="E122" s="16">
        <f t="shared" si="3"/>
        <v>6.4</v>
      </c>
      <c r="F122" s="17">
        <v>12.5</v>
      </c>
      <c r="G122" s="16">
        <f t="shared" si="4"/>
        <v>80</v>
      </c>
      <c r="H122" s="16">
        <f t="shared" si="5"/>
        <v>92</v>
      </c>
      <c r="I122" s="18"/>
      <c r="J122" s="18"/>
      <c r="K122" s="18"/>
      <c r="L122" s="19"/>
      <c r="M122" s="18"/>
      <c r="N122" s="20"/>
    </row>
    <row r="123" spans="1:14" ht="15">
      <c r="A123" s="52" t="s">
        <v>14</v>
      </c>
      <c r="B123" s="44" t="s">
        <v>39</v>
      </c>
      <c r="C123" s="15">
        <v>160</v>
      </c>
      <c r="D123" s="15">
        <v>25</v>
      </c>
      <c r="E123" s="16">
        <f aca="true" t="shared" si="6" ref="E123:E146">C123/D123</f>
        <v>6.4</v>
      </c>
      <c r="F123" s="17">
        <v>6.25</v>
      </c>
      <c r="G123" s="16">
        <f aca="true" t="shared" si="7" ref="G123:G146">E123*F123</f>
        <v>40</v>
      </c>
      <c r="H123" s="16">
        <f aca="true" t="shared" si="8" ref="H123:H146">G123*1.15</f>
        <v>46</v>
      </c>
      <c r="I123" s="18"/>
      <c r="J123" s="18"/>
      <c r="K123" s="18"/>
      <c r="L123" s="19"/>
      <c r="M123" s="18"/>
      <c r="N123" s="20"/>
    </row>
    <row r="124" spans="1:14" ht="15">
      <c r="A124" s="52" t="s">
        <v>14</v>
      </c>
      <c r="B124" s="44" t="s">
        <v>40</v>
      </c>
      <c r="C124" s="15">
        <v>160</v>
      </c>
      <c r="D124" s="15">
        <v>25</v>
      </c>
      <c r="E124" s="16">
        <f t="shared" si="6"/>
        <v>6.4</v>
      </c>
      <c r="F124" s="17">
        <v>12.5</v>
      </c>
      <c r="G124" s="16">
        <f t="shared" si="7"/>
        <v>80</v>
      </c>
      <c r="H124" s="16">
        <f t="shared" si="8"/>
        <v>92</v>
      </c>
      <c r="I124" s="18"/>
      <c r="J124" s="18"/>
      <c r="K124" s="18"/>
      <c r="L124" s="19"/>
      <c r="M124" s="18"/>
      <c r="N124" s="20"/>
    </row>
    <row r="125" spans="1:14" ht="15">
      <c r="A125" s="52" t="s">
        <v>14</v>
      </c>
      <c r="B125" s="44" t="s">
        <v>41</v>
      </c>
      <c r="C125" s="15">
        <v>120</v>
      </c>
      <c r="D125" s="15">
        <v>25</v>
      </c>
      <c r="E125" s="16">
        <f t="shared" si="6"/>
        <v>4.8</v>
      </c>
      <c r="F125" s="17">
        <v>7.5</v>
      </c>
      <c r="G125" s="16">
        <f t="shared" si="7"/>
        <v>36</v>
      </c>
      <c r="H125" s="16">
        <f t="shared" si="8"/>
        <v>41.4</v>
      </c>
      <c r="I125" s="18"/>
      <c r="J125" s="18"/>
      <c r="K125" s="18"/>
      <c r="L125" s="19"/>
      <c r="M125" s="18"/>
      <c r="N125" s="20"/>
    </row>
    <row r="126" spans="1:14" ht="15">
      <c r="A126" s="52" t="s">
        <v>14</v>
      </c>
      <c r="B126" s="44" t="s">
        <v>42</v>
      </c>
      <c r="C126" s="15">
        <v>160</v>
      </c>
      <c r="D126" s="15">
        <v>25</v>
      </c>
      <c r="E126" s="16">
        <f t="shared" si="6"/>
        <v>6.4</v>
      </c>
      <c r="F126" s="17">
        <v>6.25</v>
      </c>
      <c r="G126" s="16">
        <f t="shared" si="7"/>
        <v>40</v>
      </c>
      <c r="H126" s="16">
        <f t="shared" si="8"/>
        <v>46</v>
      </c>
      <c r="I126" s="18"/>
      <c r="J126" s="18"/>
      <c r="K126" s="18"/>
      <c r="L126" s="19"/>
      <c r="M126" s="18"/>
      <c r="N126" s="20"/>
    </row>
    <row r="127" spans="1:14" ht="15">
      <c r="A127" s="52" t="s">
        <v>14</v>
      </c>
      <c r="B127" s="44" t="s">
        <v>43</v>
      </c>
      <c r="C127" s="15">
        <v>160</v>
      </c>
      <c r="D127" s="15">
        <v>25</v>
      </c>
      <c r="E127" s="16">
        <f t="shared" si="6"/>
        <v>6.4</v>
      </c>
      <c r="F127" s="17">
        <v>12.5</v>
      </c>
      <c r="G127" s="16">
        <f t="shared" si="7"/>
        <v>80</v>
      </c>
      <c r="H127" s="16">
        <f t="shared" si="8"/>
        <v>92</v>
      </c>
      <c r="I127" s="18"/>
      <c r="J127" s="18"/>
      <c r="K127" s="18"/>
      <c r="L127" s="19"/>
      <c r="M127" s="18"/>
      <c r="N127" s="20"/>
    </row>
    <row r="128" spans="1:14" ht="15">
      <c r="A128" s="52" t="s">
        <v>14</v>
      </c>
      <c r="B128" s="44" t="s">
        <v>44</v>
      </c>
      <c r="C128" s="15">
        <v>120</v>
      </c>
      <c r="D128" s="15">
        <v>25</v>
      </c>
      <c r="E128" s="16">
        <f t="shared" si="6"/>
        <v>4.8</v>
      </c>
      <c r="F128" s="17">
        <v>5</v>
      </c>
      <c r="G128" s="16">
        <f t="shared" si="7"/>
        <v>24</v>
      </c>
      <c r="H128" s="16">
        <f t="shared" si="8"/>
        <v>27.599999999999998</v>
      </c>
      <c r="I128" s="18"/>
      <c r="J128" s="18"/>
      <c r="K128" s="18"/>
      <c r="L128" s="19"/>
      <c r="M128" s="18"/>
      <c r="N128" s="20"/>
    </row>
    <row r="129" spans="1:14" ht="15">
      <c r="A129" s="52" t="s">
        <v>14</v>
      </c>
      <c r="B129" s="44" t="s">
        <v>45</v>
      </c>
      <c r="C129" s="15">
        <v>120</v>
      </c>
      <c r="D129" s="15">
        <v>25</v>
      </c>
      <c r="E129" s="16">
        <f t="shared" si="6"/>
        <v>4.8</v>
      </c>
      <c r="F129" s="17">
        <v>5</v>
      </c>
      <c r="G129" s="16">
        <f t="shared" si="7"/>
        <v>24</v>
      </c>
      <c r="H129" s="16">
        <f t="shared" si="8"/>
        <v>27.599999999999998</v>
      </c>
      <c r="I129" s="18"/>
      <c r="J129" s="18"/>
      <c r="K129" s="18"/>
      <c r="L129" s="19"/>
      <c r="M129" s="18"/>
      <c r="N129" s="20"/>
    </row>
    <row r="130" spans="1:14" ht="15">
      <c r="A130" s="52" t="s">
        <v>14</v>
      </c>
      <c r="B130" s="44" t="s">
        <v>46</v>
      </c>
      <c r="C130" s="15">
        <v>74</v>
      </c>
      <c r="D130" s="15">
        <v>25</v>
      </c>
      <c r="E130" s="16">
        <f t="shared" si="6"/>
        <v>2.96</v>
      </c>
      <c r="F130" s="17">
        <v>5</v>
      </c>
      <c r="G130" s="16">
        <f t="shared" si="7"/>
        <v>14.8</v>
      </c>
      <c r="H130" s="16">
        <f t="shared" si="8"/>
        <v>17.02</v>
      </c>
      <c r="I130" s="18"/>
      <c r="J130" s="18"/>
      <c r="K130" s="18"/>
      <c r="L130" s="19"/>
      <c r="M130" s="18"/>
      <c r="N130" s="20"/>
    </row>
    <row r="131" spans="1:14" ht="15">
      <c r="A131" s="52" t="s">
        <v>14</v>
      </c>
      <c r="B131" s="44" t="s">
        <v>47</v>
      </c>
      <c r="C131" s="15">
        <v>74</v>
      </c>
      <c r="D131" s="15">
        <v>25</v>
      </c>
      <c r="E131" s="16">
        <f t="shared" si="6"/>
        <v>2.96</v>
      </c>
      <c r="F131" s="17">
        <v>5</v>
      </c>
      <c r="G131" s="16">
        <f t="shared" si="7"/>
        <v>14.8</v>
      </c>
      <c r="H131" s="16">
        <f t="shared" si="8"/>
        <v>17.02</v>
      </c>
      <c r="I131" s="18"/>
      <c r="J131" s="18"/>
      <c r="K131" s="18"/>
      <c r="L131" s="19"/>
      <c r="M131" s="18"/>
      <c r="N131" s="20"/>
    </row>
    <row r="132" spans="1:14" ht="15">
      <c r="A132" s="52" t="s">
        <v>14</v>
      </c>
      <c r="B132" s="44" t="s">
        <v>48</v>
      </c>
      <c r="C132" s="15">
        <v>74</v>
      </c>
      <c r="D132" s="15">
        <v>25</v>
      </c>
      <c r="E132" s="16">
        <f t="shared" si="6"/>
        <v>2.96</v>
      </c>
      <c r="F132" s="17">
        <v>5</v>
      </c>
      <c r="G132" s="16">
        <f t="shared" si="7"/>
        <v>14.8</v>
      </c>
      <c r="H132" s="16">
        <f t="shared" si="8"/>
        <v>17.02</v>
      </c>
      <c r="I132" s="18"/>
      <c r="J132" s="18"/>
      <c r="K132" s="18"/>
      <c r="L132" s="19"/>
      <c r="M132" s="18"/>
      <c r="N132" s="20"/>
    </row>
    <row r="133" spans="1:14" ht="15">
      <c r="A133" s="52" t="s">
        <v>14</v>
      </c>
      <c r="B133" s="44" t="s">
        <v>49</v>
      </c>
      <c r="C133" s="15">
        <v>74</v>
      </c>
      <c r="D133" s="15">
        <v>25</v>
      </c>
      <c r="E133" s="16">
        <f t="shared" si="6"/>
        <v>2.96</v>
      </c>
      <c r="F133" s="17">
        <v>5</v>
      </c>
      <c r="G133" s="16">
        <f t="shared" si="7"/>
        <v>14.8</v>
      </c>
      <c r="H133" s="16">
        <f t="shared" si="8"/>
        <v>17.02</v>
      </c>
      <c r="I133" s="18"/>
      <c r="J133" s="18"/>
      <c r="K133" s="18"/>
      <c r="L133" s="19"/>
      <c r="M133" s="18"/>
      <c r="N133" s="20"/>
    </row>
    <row r="134" spans="1:14" ht="15">
      <c r="A134" s="52" t="s">
        <v>14</v>
      </c>
      <c r="B134" s="44" t="s">
        <v>50</v>
      </c>
      <c r="C134" s="15">
        <v>74</v>
      </c>
      <c r="D134" s="15">
        <v>25</v>
      </c>
      <c r="E134" s="16">
        <f t="shared" si="6"/>
        <v>2.96</v>
      </c>
      <c r="F134" s="17">
        <v>5</v>
      </c>
      <c r="G134" s="16">
        <f t="shared" si="7"/>
        <v>14.8</v>
      </c>
      <c r="H134" s="16">
        <f t="shared" si="8"/>
        <v>17.02</v>
      </c>
      <c r="I134" s="18"/>
      <c r="J134" s="18"/>
      <c r="K134" s="18"/>
      <c r="L134" s="19"/>
      <c r="M134" s="18"/>
      <c r="N134" s="20"/>
    </row>
    <row r="135" spans="1:14" ht="15">
      <c r="A135" s="33" t="s">
        <v>14</v>
      </c>
      <c r="B135" s="44" t="s">
        <v>51</v>
      </c>
      <c r="C135" s="15">
        <v>126</v>
      </c>
      <c r="D135" s="15">
        <v>100</v>
      </c>
      <c r="E135" s="16">
        <f t="shared" si="6"/>
        <v>1.26</v>
      </c>
      <c r="F135" s="17">
        <v>10</v>
      </c>
      <c r="G135" s="16">
        <f t="shared" si="7"/>
        <v>12.6</v>
      </c>
      <c r="H135" s="16">
        <f t="shared" si="8"/>
        <v>14.489999999999998</v>
      </c>
      <c r="I135" s="18"/>
      <c r="J135" s="18"/>
      <c r="K135" s="18"/>
      <c r="L135" s="19"/>
      <c r="M135" s="18"/>
      <c r="N135" s="20"/>
    </row>
    <row r="136" spans="1:14" ht="15">
      <c r="A136" s="33" t="s">
        <v>14</v>
      </c>
      <c r="B136" s="44" t="s">
        <v>53</v>
      </c>
      <c r="C136" s="15">
        <v>60</v>
      </c>
      <c r="D136" s="15">
        <v>10</v>
      </c>
      <c r="E136" s="16">
        <f t="shared" si="6"/>
        <v>6</v>
      </c>
      <c r="F136" s="17">
        <v>2</v>
      </c>
      <c r="G136" s="16">
        <f t="shared" si="7"/>
        <v>12</v>
      </c>
      <c r="H136" s="16">
        <f t="shared" si="8"/>
        <v>13.799999999999999</v>
      </c>
      <c r="I136" s="18"/>
      <c r="J136" s="18"/>
      <c r="K136" s="18"/>
      <c r="L136" s="19"/>
      <c r="M136" s="18"/>
      <c r="N136" s="20"/>
    </row>
    <row r="137" spans="1:14" ht="15">
      <c r="A137" s="33" t="s">
        <v>14</v>
      </c>
      <c r="B137" s="44" t="s">
        <v>54</v>
      </c>
      <c r="C137" s="15">
        <v>60</v>
      </c>
      <c r="D137" s="15">
        <v>10</v>
      </c>
      <c r="E137" s="16">
        <f t="shared" si="6"/>
        <v>6</v>
      </c>
      <c r="F137" s="17">
        <v>2</v>
      </c>
      <c r="G137" s="16">
        <f t="shared" si="7"/>
        <v>12</v>
      </c>
      <c r="H137" s="16">
        <f t="shared" si="8"/>
        <v>13.799999999999999</v>
      </c>
      <c r="I137" s="18"/>
      <c r="J137" s="18"/>
      <c r="K137" s="18"/>
      <c r="L137" s="19"/>
      <c r="M137" s="18"/>
      <c r="N137" s="20"/>
    </row>
    <row r="138" spans="1:14" ht="15">
      <c r="A138" s="33" t="s">
        <v>14</v>
      </c>
      <c r="B138" s="44" t="s">
        <v>57</v>
      </c>
      <c r="C138" s="15">
        <v>60</v>
      </c>
      <c r="D138" s="15">
        <v>10</v>
      </c>
      <c r="E138" s="16">
        <f t="shared" si="6"/>
        <v>6</v>
      </c>
      <c r="F138" s="17">
        <v>2</v>
      </c>
      <c r="G138" s="16">
        <f t="shared" si="7"/>
        <v>12</v>
      </c>
      <c r="H138" s="16">
        <f t="shared" si="8"/>
        <v>13.799999999999999</v>
      </c>
      <c r="I138" s="18"/>
      <c r="J138" s="18"/>
      <c r="K138" s="18"/>
      <c r="L138" s="19"/>
      <c r="M138" s="18"/>
      <c r="N138" s="20"/>
    </row>
    <row r="139" spans="1:14" ht="15">
      <c r="A139" s="33" t="s">
        <v>14</v>
      </c>
      <c r="B139" s="44" t="s">
        <v>63</v>
      </c>
      <c r="C139" s="15">
        <v>140</v>
      </c>
      <c r="D139" s="15">
        <v>5</v>
      </c>
      <c r="E139" s="16">
        <f t="shared" si="6"/>
        <v>28</v>
      </c>
      <c r="F139" s="17">
        <v>2</v>
      </c>
      <c r="G139" s="16">
        <f t="shared" si="7"/>
        <v>56</v>
      </c>
      <c r="H139" s="16">
        <f t="shared" si="8"/>
        <v>64.39999999999999</v>
      </c>
      <c r="I139" s="18"/>
      <c r="J139" s="18"/>
      <c r="K139" s="18"/>
      <c r="L139" s="19"/>
      <c r="M139" s="18"/>
      <c r="N139" s="20"/>
    </row>
    <row r="140" spans="1:14" ht="15">
      <c r="A140" s="33" t="s">
        <v>14</v>
      </c>
      <c r="B140" s="44" t="s">
        <v>64</v>
      </c>
      <c r="C140" s="15">
        <v>140</v>
      </c>
      <c r="D140" s="15">
        <v>5</v>
      </c>
      <c r="E140" s="16">
        <f t="shared" si="6"/>
        <v>28</v>
      </c>
      <c r="F140" s="17">
        <v>2</v>
      </c>
      <c r="G140" s="16">
        <f t="shared" si="7"/>
        <v>56</v>
      </c>
      <c r="H140" s="16">
        <f t="shared" si="8"/>
        <v>64.39999999999999</v>
      </c>
      <c r="I140" s="18"/>
      <c r="J140" s="18"/>
      <c r="K140" s="18"/>
      <c r="L140" s="19"/>
      <c r="M140" s="18"/>
      <c r="N140" s="20"/>
    </row>
    <row r="141" spans="1:14" ht="15">
      <c r="A141" s="33" t="s">
        <v>14</v>
      </c>
      <c r="B141" s="44" t="s">
        <v>67</v>
      </c>
      <c r="C141" s="15">
        <v>330</v>
      </c>
      <c r="D141" s="15">
        <v>10</v>
      </c>
      <c r="E141" s="16">
        <f t="shared" si="6"/>
        <v>33</v>
      </c>
      <c r="F141" s="17">
        <v>2</v>
      </c>
      <c r="G141" s="16">
        <f t="shared" si="7"/>
        <v>66</v>
      </c>
      <c r="H141" s="16">
        <f t="shared" si="8"/>
        <v>75.89999999999999</v>
      </c>
      <c r="I141" s="18"/>
      <c r="J141" s="18"/>
      <c r="K141" s="18"/>
      <c r="L141" s="19"/>
      <c r="M141" s="18"/>
      <c r="N141" s="20"/>
    </row>
    <row r="142" spans="1:14" ht="15">
      <c r="A142" s="33" t="s">
        <v>14</v>
      </c>
      <c r="B142" s="44" t="s">
        <v>69</v>
      </c>
      <c r="C142" s="15">
        <v>280</v>
      </c>
      <c r="D142" s="15">
        <v>25</v>
      </c>
      <c r="E142" s="16">
        <f t="shared" si="6"/>
        <v>11.2</v>
      </c>
      <c r="F142" s="17">
        <v>5</v>
      </c>
      <c r="G142" s="16">
        <f t="shared" si="7"/>
        <v>56</v>
      </c>
      <c r="H142" s="16">
        <f t="shared" si="8"/>
        <v>64.39999999999999</v>
      </c>
      <c r="I142" s="18"/>
      <c r="J142" s="18"/>
      <c r="K142" s="18"/>
      <c r="L142" s="19"/>
      <c r="M142" s="18"/>
      <c r="N142" s="20"/>
    </row>
    <row r="143" spans="1:14" ht="15">
      <c r="A143" s="33" t="s">
        <v>14</v>
      </c>
      <c r="B143" s="44" t="s">
        <v>20</v>
      </c>
      <c r="C143" s="15">
        <v>75</v>
      </c>
      <c r="D143" s="15">
        <v>5</v>
      </c>
      <c r="E143" s="16">
        <f t="shared" si="6"/>
        <v>15</v>
      </c>
      <c r="F143" s="17">
        <v>5</v>
      </c>
      <c r="G143" s="16">
        <f t="shared" si="7"/>
        <v>75</v>
      </c>
      <c r="H143" s="16">
        <f t="shared" si="8"/>
        <v>86.25</v>
      </c>
      <c r="I143" s="18"/>
      <c r="J143" s="18"/>
      <c r="K143" s="18"/>
      <c r="L143" s="19"/>
      <c r="M143" s="18"/>
      <c r="N143" s="20"/>
    </row>
    <row r="144" spans="1:14" ht="15">
      <c r="A144" s="33" t="s">
        <v>14</v>
      </c>
      <c r="B144" s="44" t="s">
        <v>95</v>
      </c>
      <c r="C144" s="15">
        <v>86</v>
      </c>
      <c r="D144" s="15">
        <v>100</v>
      </c>
      <c r="E144" s="16">
        <f t="shared" si="6"/>
        <v>0.86</v>
      </c>
      <c r="F144" s="17">
        <v>100</v>
      </c>
      <c r="G144" s="16">
        <f t="shared" si="7"/>
        <v>86</v>
      </c>
      <c r="H144" s="16">
        <f t="shared" si="8"/>
        <v>98.89999999999999</v>
      </c>
      <c r="I144" s="18"/>
      <c r="J144" s="18"/>
      <c r="K144" s="18"/>
      <c r="L144" s="19"/>
      <c r="M144" s="18"/>
      <c r="N144" s="20"/>
    </row>
    <row r="145" spans="1:14" ht="15">
      <c r="A145" s="39" t="s">
        <v>14</v>
      </c>
      <c r="B145" s="44" t="s">
        <v>77</v>
      </c>
      <c r="C145" s="15">
        <v>280</v>
      </c>
      <c r="D145" s="15">
        <v>25</v>
      </c>
      <c r="E145" s="16">
        <f t="shared" si="6"/>
        <v>11.2</v>
      </c>
      <c r="F145" s="17">
        <v>5</v>
      </c>
      <c r="G145" s="16">
        <f t="shared" si="7"/>
        <v>56</v>
      </c>
      <c r="H145" s="16">
        <f t="shared" si="8"/>
        <v>64.39999999999999</v>
      </c>
      <c r="I145" s="18"/>
      <c r="J145" s="18"/>
      <c r="K145" s="18"/>
      <c r="L145" s="19"/>
      <c r="M145" s="18"/>
      <c r="N145" s="20"/>
    </row>
    <row r="146" spans="1:14" ht="15.75" thickBot="1">
      <c r="A146" s="67" t="s">
        <v>14</v>
      </c>
      <c r="B146" s="56" t="s">
        <v>36</v>
      </c>
      <c r="C146" s="37">
        <v>120</v>
      </c>
      <c r="D146" s="37">
        <v>25</v>
      </c>
      <c r="E146" s="38">
        <f t="shared" si="6"/>
        <v>4.8</v>
      </c>
      <c r="F146" s="26">
        <v>12.5</v>
      </c>
      <c r="G146" s="38">
        <f t="shared" si="7"/>
        <v>60</v>
      </c>
      <c r="H146" s="38">
        <f t="shared" si="8"/>
        <v>69</v>
      </c>
      <c r="I146" s="24">
        <f>SUM(H113:H146)</f>
        <v>1791.2400000000002</v>
      </c>
      <c r="J146" s="24"/>
      <c r="K146" s="24"/>
      <c r="L146" s="21"/>
      <c r="M146" s="24"/>
      <c r="N146" s="25"/>
    </row>
    <row r="147" spans="7:8" ht="15">
      <c r="G147" s="5">
        <f>SUM(G2:G146)</f>
        <v>7892.000000000002</v>
      </c>
      <c r="H147" s="5">
        <f>SUM(H2:H146)</f>
        <v>8955.399999999998</v>
      </c>
    </row>
    <row r="150" ht="15">
      <c r="G150" s="23"/>
    </row>
    <row r="152" spans="6:7" ht="15">
      <c r="F152" s="6" t="s">
        <v>18</v>
      </c>
      <c r="G152" s="23" t="e">
        <f>500/G149</f>
        <v>#DIV/0!</v>
      </c>
    </row>
  </sheetData>
  <sheetProtection/>
  <autoFilter ref="B1:B152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</cp:lastModifiedBy>
  <cp:lastPrinted>2016-03-18T09:04:18Z</cp:lastPrinted>
  <dcterms:created xsi:type="dcterms:W3CDTF">2013-05-05T15:17:57Z</dcterms:created>
  <dcterms:modified xsi:type="dcterms:W3CDTF">2018-09-08T08:19:17Z</dcterms:modified>
  <cp:category/>
  <cp:version/>
  <cp:contentType/>
  <cp:contentStatus/>
</cp:coreProperties>
</file>