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71597" sheetId="1" r:id="rId1"/>
  </sheets>
  <definedNames/>
  <calcPr fullCalcOnLoad="1"/>
</workbook>
</file>

<file path=xl/sharedStrings.xml><?xml version="1.0" encoding="utf-8"?>
<sst xmlns="http://schemas.openxmlformats.org/spreadsheetml/2006/main" count="188" uniqueCount="110">
  <si>
    <t>УЗ</t>
  </si>
  <si>
    <t>Заказ</t>
  </si>
  <si>
    <t>Кол-во</t>
  </si>
  <si>
    <t>Цена за ед.</t>
  </si>
  <si>
    <t>%</t>
  </si>
  <si>
    <t>ТР</t>
  </si>
  <si>
    <t>Стоимость</t>
  </si>
  <si>
    <t>Коммент для УЗ</t>
  </si>
  <si>
    <t>**tata**</t>
  </si>
  <si>
    <t>Топпинг голубое небо</t>
  </si>
  <si>
    <t>*IRISKA*</t>
  </si>
  <si>
    <t>Сок Ананас цена цена 512,76</t>
  </si>
  <si>
    <t>Топпинг голубое небо 220гр цена 78,37</t>
  </si>
  <si>
    <t>*Кувшинка*</t>
  </si>
  <si>
    <t>Топпинг карамель 220гр</t>
  </si>
  <si>
    <t>59Viki</t>
  </si>
  <si>
    <t>Сок Яблоко сладкое цена 253,26</t>
  </si>
  <si>
    <t>Gardena</t>
  </si>
  <si>
    <t>Сироп мята в стекле</t>
  </si>
  <si>
    <t>klepishka</t>
  </si>
  <si>
    <t>Сок клубника цена</t>
  </si>
  <si>
    <t>Сок Лимон</t>
  </si>
  <si>
    <t>lena_as</t>
  </si>
  <si>
    <t>Сок клубника</t>
  </si>
  <si>
    <t>Maya2004-2007</t>
  </si>
  <si>
    <t>Сироп Лайм 1 кг</t>
  </si>
  <si>
    <t>na$tenka</t>
  </si>
  <si>
    <t>Топпинг голубое небо 220гр</t>
  </si>
  <si>
    <t>nayata</t>
  </si>
  <si>
    <t>Сироп Мята цена</t>
  </si>
  <si>
    <t>Newlinn</t>
  </si>
  <si>
    <t>ODUVANCHIK12</t>
  </si>
  <si>
    <t>Сироп Мохито цена</t>
  </si>
  <si>
    <t>OLYANKA</t>
  </si>
  <si>
    <t>Сок Ананас</t>
  </si>
  <si>
    <t>ozheltikova</t>
  </si>
  <si>
    <t>Сок Клубника</t>
  </si>
  <si>
    <t>Сок Гранат цена цена</t>
  </si>
  <si>
    <t>Risha88</t>
  </si>
  <si>
    <t>Selena05</t>
  </si>
  <si>
    <t>sml1981</t>
  </si>
  <si>
    <t>Сок грушевый</t>
  </si>
  <si>
    <t>Сок Яблоко кислое (зеленое яблоко)</t>
  </si>
  <si>
    <t>stalker-vitjaz</t>
  </si>
  <si>
    <t>Сироп апельсин</t>
  </si>
  <si>
    <t>Tani1405</t>
  </si>
  <si>
    <t>tasha369</t>
  </si>
  <si>
    <t>Сок Гранат</t>
  </si>
  <si>
    <t>Vikulja</t>
  </si>
  <si>
    <t>Сок лимон цена 739,56</t>
  </si>
  <si>
    <t>Сироп Лайм 1кг 198 руб.</t>
  </si>
  <si>
    <t>wonderjul</t>
  </si>
  <si>
    <t>Сок Яблоко сладкое</t>
  </si>
  <si>
    <t>Валентия</t>
  </si>
  <si>
    <t>Дракон 2012</t>
  </si>
  <si>
    <t>Сироп Мохито</t>
  </si>
  <si>
    <t>Звезда Героя</t>
  </si>
  <si>
    <t>Сок Яблоко кислое (зеленое яблоко) 1л</t>
  </si>
  <si>
    <t>Змей горыныч</t>
  </si>
  <si>
    <t>Сок гранат</t>
  </si>
  <si>
    <t>сок ананас</t>
  </si>
  <si>
    <t>Катитон</t>
  </si>
  <si>
    <t>Сок лимон</t>
  </si>
  <si>
    <t>Лесневская</t>
  </si>
  <si>
    <t>сироп лайм</t>
  </si>
  <si>
    <t>Людмилочка</t>
  </si>
  <si>
    <t>Сироп Мята</t>
  </si>
  <si>
    <t>малинка -малинка</t>
  </si>
  <si>
    <t>сок лимон</t>
  </si>
  <si>
    <t>Сок Яблоко сладкое цена</t>
  </si>
  <si>
    <t>МузОбоз</t>
  </si>
  <si>
    <t>Норинга</t>
  </si>
  <si>
    <t>осень@03</t>
  </si>
  <si>
    <t>Сироп Апельсин 1л стекло</t>
  </si>
  <si>
    <t>Сироп лайм в стекле</t>
  </si>
  <si>
    <t>Соша</t>
  </si>
  <si>
    <t>тамагочи</t>
  </si>
  <si>
    <t>ТенЬка</t>
  </si>
  <si>
    <t>Сок Гранат цена цена 929,39</t>
  </si>
  <si>
    <t>Элли</t>
  </si>
  <si>
    <t>Эляля</t>
  </si>
  <si>
    <t>Топпинг карамель 220гр цена 86,20 руб</t>
  </si>
  <si>
    <t>Сироп лайм цена 217,8 руб</t>
  </si>
  <si>
    <t>топпинг лесная ягода цена 86,20 руб</t>
  </si>
  <si>
    <t>ЮкаJ</t>
  </si>
  <si>
    <t>Конфитюр Лимонный 1кг</t>
  </si>
  <si>
    <t>Конфитюр Клубничный 1кг</t>
  </si>
  <si>
    <t>Сок грушевый цена 230,01руб</t>
  </si>
  <si>
    <t>Юлечка1980</t>
  </si>
  <si>
    <t>Конфитюр Киви</t>
  </si>
  <si>
    <t>Юлямба</t>
  </si>
  <si>
    <t>_Дарья_</t>
  </si>
  <si>
    <t>Сироп лайм</t>
  </si>
  <si>
    <t>ягодка</t>
  </si>
  <si>
    <t xml:space="preserve">Топпинг карамель 220гр </t>
  </si>
  <si>
    <t xml:space="preserve">топпинг лесная ягода </t>
  </si>
  <si>
    <t>ПРИСТРОЙ</t>
  </si>
  <si>
    <t>возврат</t>
  </si>
  <si>
    <t>сироп мохито</t>
  </si>
  <si>
    <t>конфитюр абрикос</t>
  </si>
  <si>
    <t>Итого</t>
  </si>
  <si>
    <t>КГ</t>
  </si>
  <si>
    <t>Оплачено</t>
  </si>
  <si>
    <t>Долг/Депозит</t>
  </si>
  <si>
    <t>Оплата ТР</t>
  </si>
  <si>
    <t>271р депозит включила</t>
  </si>
  <si>
    <t>я 8</t>
  </si>
  <si>
    <t>я15</t>
  </si>
  <si>
    <t>я22</t>
  </si>
  <si>
    <t>я14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</si>
</sst>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8" fillId="0" borderId="0" xfId="0" applyFont="1" applyFill="1" applyAlignment="1" applyProtection="1">
      <alignment/>
      <protection/>
    </xf>
    <xf numFmtId="0" fontId="39" fillId="0" borderId="10" xfId="0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8" fillId="0" borderId="10" xfId="0" applyFont="1" applyFill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workbookViewId="0" topLeftCell="A100">
      <selection activeCell="P123" sqref="P123"/>
    </sheetView>
  </sheetViews>
  <sheetFormatPr defaultColWidth="9.140625" defaultRowHeight="12.75"/>
  <cols>
    <col min="1" max="1" width="15.00390625" style="0" customWidth="1"/>
    <col min="2" max="2" width="22.7109375" style="0" customWidth="1"/>
    <col min="3" max="4" width="7.00390625" style="0" customWidth="1"/>
    <col min="5" max="5" width="11.140625" style="0" customWidth="1"/>
    <col min="6" max="6" width="5.00390625" style="0" customWidth="1"/>
    <col min="7" max="7" width="8.8515625" style="0" customWidth="1"/>
    <col min="8" max="8" width="6.00390625" style="0" customWidth="1"/>
    <col min="9" max="9" width="11.00390625" style="0" customWidth="1"/>
    <col min="10" max="10" width="9.7109375" style="0" customWidth="1"/>
    <col min="11" max="11" width="11.00390625" style="0" customWidth="1"/>
    <col min="12" max="12" width="9.57421875" style="0" customWidth="1"/>
    <col min="13" max="13" width="12.421875" style="0" customWidth="1"/>
  </cols>
  <sheetData>
    <row r="1" spans="1:13" s="1" customFormat="1" ht="25.5">
      <c r="A1" s="3" t="s">
        <v>0</v>
      </c>
      <c r="B1" s="3" t="s">
        <v>1</v>
      </c>
      <c r="C1" s="3" t="s">
        <v>2</v>
      </c>
      <c r="D1" s="3" t="s">
        <v>101</v>
      </c>
      <c r="E1" s="4" t="s">
        <v>3</v>
      </c>
      <c r="F1" s="3" t="s">
        <v>4</v>
      </c>
      <c r="G1" s="4" t="s">
        <v>6</v>
      </c>
      <c r="H1" s="3" t="s">
        <v>5</v>
      </c>
      <c r="I1" s="3" t="s">
        <v>100</v>
      </c>
      <c r="J1" s="4" t="s">
        <v>102</v>
      </c>
      <c r="K1" s="4" t="s">
        <v>103</v>
      </c>
      <c r="L1" s="4" t="s">
        <v>104</v>
      </c>
      <c r="M1" s="4" t="s">
        <v>7</v>
      </c>
    </row>
    <row r="2" spans="1:13" ht="12.75">
      <c r="A2" s="5" t="s">
        <v>8</v>
      </c>
      <c r="B2" s="5" t="s">
        <v>9</v>
      </c>
      <c r="C2" s="5">
        <v>1</v>
      </c>
      <c r="D2" s="5">
        <v>0.22</v>
      </c>
      <c r="E2" s="5">
        <v>77.88</v>
      </c>
      <c r="F2" s="5">
        <v>15</v>
      </c>
      <c r="G2" s="5">
        <v>90</v>
      </c>
      <c r="H2" s="6">
        <f aca="true" t="shared" si="0" ref="H2:H33">E$135*D2</f>
        <v>8.422026431718066</v>
      </c>
      <c r="I2" s="6">
        <f>H2+G2</f>
        <v>98.42202643171807</v>
      </c>
      <c r="J2" s="5"/>
      <c r="K2" s="5"/>
      <c r="L2" s="5"/>
      <c r="M2" s="5"/>
    </row>
    <row r="3" spans="1:13" ht="12.75">
      <c r="A3" s="5"/>
      <c r="B3" s="5"/>
      <c r="C3" s="5"/>
      <c r="D3" s="5"/>
      <c r="E3" s="5"/>
      <c r="F3" s="5"/>
      <c r="G3" s="5"/>
      <c r="H3" s="6">
        <f t="shared" si="0"/>
        <v>0</v>
      </c>
      <c r="I3" s="7">
        <f>SUM(I2)</f>
        <v>98.42202643171807</v>
      </c>
      <c r="J3" s="5">
        <v>90</v>
      </c>
      <c r="K3" s="6">
        <f>J3-I3</f>
        <v>-8.422026431718066</v>
      </c>
      <c r="L3" s="5"/>
      <c r="M3" s="5"/>
    </row>
    <row r="4" spans="1:13" ht="12.75">
      <c r="A4" s="5" t="s">
        <v>10</v>
      </c>
      <c r="B4" s="5" t="s">
        <v>11</v>
      </c>
      <c r="C4" s="5">
        <v>1</v>
      </c>
      <c r="D4" s="5">
        <v>1</v>
      </c>
      <c r="E4" s="5">
        <v>512.12</v>
      </c>
      <c r="F4" s="5">
        <v>15</v>
      </c>
      <c r="G4" s="5">
        <v>589</v>
      </c>
      <c r="H4" s="6">
        <f t="shared" si="0"/>
        <v>38.28193832599121</v>
      </c>
      <c r="I4" s="6">
        <f aca="true" t="shared" si="1" ref="I4:I65">H4+G4</f>
        <v>627.2819383259912</v>
      </c>
      <c r="J4" s="5"/>
      <c r="K4" s="5"/>
      <c r="L4" s="5"/>
      <c r="M4" s="5"/>
    </row>
    <row r="5" spans="1:13" ht="12.75">
      <c r="A5" s="5" t="s">
        <v>10</v>
      </c>
      <c r="B5" s="5" t="s">
        <v>12</v>
      </c>
      <c r="C5" s="5">
        <v>1</v>
      </c>
      <c r="D5" s="5">
        <v>0.22</v>
      </c>
      <c r="E5" s="5">
        <v>77.88</v>
      </c>
      <c r="F5" s="5">
        <v>15</v>
      </c>
      <c r="G5" s="5">
        <v>90</v>
      </c>
      <c r="H5" s="6">
        <f t="shared" si="0"/>
        <v>8.422026431718066</v>
      </c>
      <c r="I5" s="6">
        <f t="shared" si="1"/>
        <v>98.42202643171807</v>
      </c>
      <c r="J5" s="5"/>
      <c r="K5" s="5"/>
      <c r="L5" s="5"/>
      <c r="M5" s="5"/>
    </row>
    <row r="6" spans="1:13" ht="12.75">
      <c r="A6" s="5"/>
      <c r="B6" s="5"/>
      <c r="C6" s="5"/>
      <c r="D6" s="5"/>
      <c r="E6" s="5"/>
      <c r="F6" s="5"/>
      <c r="G6" s="5"/>
      <c r="H6" s="6">
        <f t="shared" si="0"/>
        <v>0</v>
      </c>
      <c r="I6" s="7">
        <f>SUM(I4:I5)</f>
        <v>725.7039647577093</v>
      </c>
      <c r="J6" s="5">
        <v>679</v>
      </c>
      <c r="K6" s="6">
        <f>J6-I6</f>
        <v>-46.70396475770929</v>
      </c>
      <c r="L6" s="5"/>
      <c r="M6" s="5"/>
    </row>
    <row r="7" spans="1:13" ht="12.75">
      <c r="A7" s="5" t="s">
        <v>13</v>
      </c>
      <c r="B7" s="5" t="s">
        <v>14</v>
      </c>
      <c r="C7" s="5">
        <v>1</v>
      </c>
      <c r="D7" s="5">
        <v>0.22</v>
      </c>
      <c r="E7" s="5">
        <v>77.88</v>
      </c>
      <c r="F7" s="5">
        <v>1</v>
      </c>
      <c r="G7" s="5">
        <v>79</v>
      </c>
      <c r="H7" s="6">
        <f t="shared" si="0"/>
        <v>8.422026431718066</v>
      </c>
      <c r="I7" s="6">
        <f t="shared" si="1"/>
        <v>87.42202643171807</v>
      </c>
      <c r="J7" s="5"/>
      <c r="K7" s="5"/>
      <c r="L7" s="5"/>
      <c r="M7" s="5"/>
    </row>
    <row r="8" spans="1:13" ht="12.75">
      <c r="A8" s="5"/>
      <c r="B8" s="5"/>
      <c r="C8" s="5"/>
      <c r="D8" s="5"/>
      <c r="E8" s="5"/>
      <c r="F8" s="5"/>
      <c r="G8" s="5"/>
      <c r="H8" s="6">
        <f t="shared" si="0"/>
        <v>0</v>
      </c>
      <c r="I8" s="7">
        <f>SUM(I7)</f>
        <v>87.42202643171807</v>
      </c>
      <c r="J8" s="5">
        <v>100</v>
      </c>
      <c r="K8" s="11">
        <f>J8-I8</f>
        <v>12.577973568281934</v>
      </c>
      <c r="L8" s="5"/>
      <c r="M8" s="5"/>
    </row>
    <row r="9" spans="1:13" ht="12.75">
      <c r="A9" s="5" t="s">
        <v>15</v>
      </c>
      <c r="B9" s="5" t="s">
        <v>16</v>
      </c>
      <c r="C9" s="5">
        <v>1</v>
      </c>
      <c r="D9" s="5">
        <v>1</v>
      </c>
      <c r="E9" s="5">
        <v>252.52</v>
      </c>
      <c r="F9" s="5">
        <v>15</v>
      </c>
      <c r="G9" s="5">
        <v>290</v>
      </c>
      <c r="H9" s="6">
        <f t="shared" si="0"/>
        <v>38.28193832599121</v>
      </c>
      <c r="I9" s="6">
        <f t="shared" si="1"/>
        <v>328.28193832599123</v>
      </c>
      <c r="J9" s="5"/>
      <c r="K9" s="5"/>
      <c r="L9" s="5"/>
      <c r="M9" s="5"/>
    </row>
    <row r="10" spans="1:13" ht="12.75">
      <c r="A10" s="5"/>
      <c r="B10" s="5"/>
      <c r="C10" s="5"/>
      <c r="D10" s="5"/>
      <c r="E10" s="5"/>
      <c r="F10" s="5"/>
      <c r="G10" s="5"/>
      <c r="H10" s="6">
        <f t="shared" si="0"/>
        <v>0</v>
      </c>
      <c r="I10" s="7">
        <f>SUM(I9)</f>
        <v>328.28193832599123</v>
      </c>
      <c r="J10" s="5">
        <v>290</v>
      </c>
      <c r="K10" s="6">
        <f>J10-I10</f>
        <v>-38.281938325991234</v>
      </c>
      <c r="L10" s="5"/>
      <c r="M10" s="5"/>
    </row>
    <row r="11" spans="1:13" ht="12.75">
      <c r="A11" s="5" t="s">
        <v>17</v>
      </c>
      <c r="B11" s="5" t="s">
        <v>18</v>
      </c>
      <c r="C11" s="5">
        <v>1</v>
      </c>
      <c r="D11" s="5">
        <v>1.8</v>
      </c>
      <c r="E11" s="5">
        <v>184.8</v>
      </c>
      <c r="F11" s="5">
        <v>12</v>
      </c>
      <c r="G11" s="5">
        <v>207</v>
      </c>
      <c r="H11" s="6">
        <f t="shared" si="0"/>
        <v>68.90748898678419</v>
      </c>
      <c r="I11" s="6">
        <f t="shared" si="1"/>
        <v>275.9074889867842</v>
      </c>
      <c r="J11" s="5"/>
      <c r="K11" s="5"/>
      <c r="L11" s="5"/>
      <c r="M11" s="5"/>
    </row>
    <row r="12" spans="1:13" ht="12.75">
      <c r="A12" s="5"/>
      <c r="B12" s="5"/>
      <c r="C12" s="5"/>
      <c r="D12" s="5"/>
      <c r="E12" s="5"/>
      <c r="F12" s="5"/>
      <c r="G12" s="5"/>
      <c r="H12" s="6">
        <f t="shared" si="0"/>
        <v>0</v>
      </c>
      <c r="I12" s="7">
        <f>SUM(I11)</f>
        <v>275.9074889867842</v>
      </c>
      <c r="J12" s="5">
        <v>207</v>
      </c>
      <c r="K12" s="6">
        <f>J12-I12</f>
        <v>-68.90748898678419</v>
      </c>
      <c r="L12" s="5"/>
      <c r="M12" s="5"/>
    </row>
    <row r="13" spans="1:13" ht="12.75">
      <c r="A13" s="5" t="s">
        <v>19</v>
      </c>
      <c r="B13" s="5" t="s">
        <v>20</v>
      </c>
      <c r="C13" s="5">
        <v>1</v>
      </c>
      <c r="D13" s="5">
        <v>1</v>
      </c>
      <c r="E13" s="5">
        <v>686.76</v>
      </c>
      <c r="F13" s="5">
        <v>15</v>
      </c>
      <c r="G13" s="5">
        <v>790</v>
      </c>
      <c r="H13" s="6">
        <f t="shared" si="0"/>
        <v>38.28193832599121</v>
      </c>
      <c r="I13" s="6">
        <f t="shared" si="1"/>
        <v>828.2819383259912</v>
      </c>
      <c r="J13" s="5"/>
      <c r="K13" s="5"/>
      <c r="L13" s="5"/>
      <c r="M13" s="5"/>
    </row>
    <row r="14" spans="1:13" ht="12.75">
      <c r="A14" s="5" t="s">
        <v>19</v>
      </c>
      <c r="B14" s="5" t="s">
        <v>21</v>
      </c>
      <c r="C14" s="5">
        <v>1</v>
      </c>
      <c r="D14" s="5">
        <v>1</v>
      </c>
      <c r="E14" s="5">
        <v>738.68</v>
      </c>
      <c r="F14" s="5">
        <v>15</v>
      </c>
      <c r="G14" s="5">
        <v>849</v>
      </c>
      <c r="H14" s="6">
        <f t="shared" si="0"/>
        <v>38.28193832599121</v>
      </c>
      <c r="I14" s="6">
        <f t="shared" si="1"/>
        <v>887.2819383259912</v>
      </c>
      <c r="J14" s="5"/>
      <c r="K14" s="5"/>
      <c r="L14" s="5"/>
      <c r="M14" s="5"/>
    </row>
    <row r="15" spans="1:13" ht="12.75">
      <c r="A15" s="5"/>
      <c r="B15" s="5"/>
      <c r="C15" s="5"/>
      <c r="D15" s="5"/>
      <c r="E15" s="5"/>
      <c r="F15" s="5"/>
      <c r="G15" s="5"/>
      <c r="H15" s="6">
        <f t="shared" si="0"/>
        <v>0</v>
      </c>
      <c r="I15" s="7">
        <f>SUM(I13:I14)</f>
        <v>1715.5638766519824</v>
      </c>
      <c r="J15" s="5">
        <v>1639</v>
      </c>
      <c r="K15" s="6">
        <f>J15-I15</f>
        <v>-76.56387665198235</v>
      </c>
      <c r="L15" s="5"/>
      <c r="M15" s="5"/>
    </row>
    <row r="16" spans="1:13" ht="12.75">
      <c r="A16" s="8" t="s">
        <v>22</v>
      </c>
      <c r="B16" s="8" t="s">
        <v>23</v>
      </c>
      <c r="C16" s="8">
        <v>1</v>
      </c>
      <c r="D16" s="8"/>
      <c r="E16" s="8">
        <v>686.76</v>
      </c>
      <c r="F16" s="8">
        <v>15</v>
      </c>
      <c r="G16" s="8">
        <v>790</v>
      </c>
      <c r="H16" s="6">
        <f t="shared" si="0"/>
        <v>0</v>
      </c>
      <c r="I16" s="6">
        <f t="shared" si="1"/>
        <v>790</v>
      </c>
      <c r="J16" s="5"/>
      <c r="K16" s="5"/>
      <c r="L16" s="5"/>
      <c r="M16" s="5" t="s">
        <v>97</v>
      </c>
    </row>
    <row r="17" spans="1:13" ht="12.75">
      <c r="A17" s="5"/>
      <c r="B17" s="5"/>
      <c r="C17" s="5"/>
      <c r="D17" s="5"/>
      <c r="E17" s="5"/>
      <c r="F17" s="5"/>
      <c r="G17" s="5"/>
      <c r="H17" s="6">
        <f t="shared" si="0"/>
        <v>0</v>
      </c>
      <c r="I17" s="7">
        <f>SUM(I16)</f>
        <v>790</v>
      </c>
      <c r="J17" s="5">
        <v>790</v>
      </c>
      <c r="K17" s="6">
        <f>J17-I17</f>
        <v>0</v>
      </c>
      <c r="L17" s="5"/>
      <c r="M17" s="5"/>
    </row>
    <row r="18" spans="1:13" ht="12.75">
      <c r="A18" s="5" t="s">
        <v>24</v>
      </c>
      <c r="B18" s="5" t="s">
        <v>25</v>
      </c>
      <c r="C18" s="5">
        <v>1</v>
      </c>
      <c r="D18" s="5">
        <v>1.8</v>
      </c>
      <c r="E18" s="5">
        <v>239.8</v>
      </c>
      <c r="F18" s="5">
        <v>12</v>
      </c>
      <c r="G18" s="5">
        <v>269</v>
      </c>
      <c r="H18" s="6">
        <f t="shared" si="0"/>
        <v>68.90748898678419</v>
      </c>
      <c r="I18" s="6">
        <f t="shared" si="1"/>
        <v>337.9074889867842</v>
      </c>
      <c r="J18" s="5"/>
      <c r="K18" s="5"/>
      <c r="L18" s="5"/>
      <c r="M18" s="5"/>
    </row>
    <row r="19" spans="1:13" ht="12.75">
      <c r="A19" s="5"/>
      <c r="B19" s="5"/>
      <c r="C19" s="5"/>
      <c r="D19" s="5"/>
      <c r="E19" s="5"/>
      <c r="F19" s="5"/>
      <c r="G19" s="5"/>
      <c r="H19" s="6">
        <f t="shared" si="0"/>
        <v>0</v>
      </c>
      <c r="I19" s="7">
        <f>SUM(I18)</f>
        <v>337.9074889867842</v>
      </c>
      <c r="J19" s="5">
        <v>269</v>
      </c>
      <c r="K19" s="6">
        <f>J19-I19</f>
        <v>-68.90748898678419</v>
      </c>
      <c r="L19" s="5"/>
      <c r="M19" s="5"/>
    </row>
    <row r="20" spans="1:13" ht="12.75">
      <c r="A20" s="5" t="s">
        <v>26</v>
      </c>
      <c r="B20" s="5" t="s">
        <v>27</v>
      </c>
      <c r="C20" s="5">
        <v>1</v>
      </c>
      <c r="D20" s="5">
        <v>0.22</v>
      </c>
      <c r="E20" s="5">
        <v>77.88</v>
      </c>
      <c r="F20" s="5">
        <v>15</v>
      </c>
      <c r="G20" s="5">
        <v>90</v>
      </c>
      <c r="H20" s="6">
        <f t="shared" si="0"/>
        <v>8.422026431718066</v>
      </c>
      <c r="I20" s="6">
        <f t="shared" si="1"/>
        <v>98.42202643171807</v>
      </c>
      <c r="J20" s="5"/>
      <c r="K20" s="5"/>
      <c r="L20" s="5"/>
      <c r="M20" s="5"/>
    </row>
    <row r="21" spans="1:13" ht="12.75">
      <c r="A21" s="5" t="s">
        <v>26</v>
      </c>
      <c r="B21" s="5" t="s">
        <v>14</v>
      </c>
      <c r="C21" s="5">
        <v>1</v>
      </c>
      <c r="D21" s="5">
        <v>0.22</v>
      </c>
      <c r="E21" s="5">
        <v>77.88</v>
      </c>
      <c r="F21" s="5">
        <v>15</v>
      </c>
      <c r="G21" s="5">
        <v>90</v>
      </c>
      <c r="H21" s="6">
        <f t="shared" si="0"/>
        <v>8.422026431718066</v>
      </c>
      <c r="I21" s="6">
        <f t="shared" si="1"/>
        <v>98.42202643171807</v>
      </c>
      <c r="J21" s="5"/>
      <c r="K21" s="5"/>
      <c r="L21" s="5"/>
      <c r="M21" s="5"/>
    </row>
    <row r="22" spans="1:13" ht="12.75">
      <c r="A22" s="5"/>
      <c r="B22" s="5"/>
      <c r="C22" s="5"/>
      <c r="D22" s="5"/>
      <c r="E22" s="5"/>
      <c r="F22" s="5"/>
      <c r="G22" s="5"/>
      <c r="H22" s="6">
        <f t="shared" si="0"/>
        <v>0</v>
      </c>
      <c r="I22" s="7">
        <f>SUM(I20:I21)</f>
        <v>196.84405286343613</v>
      </c>
      <c r="J22" s="5">
        <v>180</v>
      </c>
      <c r="K22" s="6">
        <f>J22-I22</f>
        <v>-16.844052863436133</v>
      </c>
      <c r="L22" s="5"/>
      <c r="M22" s="5"/>
    </row>
    <row r="23" spans="1:13" ht="12.75">
      <c r="A23" s="5" t="s">
        <v>28</v>
      </c>
      <c r="B23" s="5" t="s">
        <v>29</v>
      </c>
      <c r="C23" s="5">
        <v>1</v>
      </c>
      <c r="D23" s="5">
        <v>1.8</v>
      </c>
      <c r="E23" s="5">
        <v>184.8</v>
      </c>
      <c r="F23" s="5">
        <v>12</v>
      </c>
      <c r="G23" s="5">
        <v>207</v>
      </c>
      <c r="H23" s="6">
        <f t="shared" si="0"/>
        <v>68.90748898678419</v>
      </c>
      <c r="I23" s="6">
        <f t="shared" si="1"/>
        <v>275.9074889867842</v>
      </c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5"/>
      <c r="H24" s="6">
        <f t="shared" si="0"/>
        <v>0</v>
      </c>
      <c r="I24" s="7">
        <f>SUM(I23)</f>
        <v>275.9074889867842</v>
      </c>
      <c r="J24" s="5">
        <v>207</v>
      </c>
      <c r="K24" s="6">
        <f>J24-I24</f>
        <v>-68.90748898678419</v>
      </c>
      <c r="L24" s="5"/>
      <c r="M24" s="5"/>
    </row>
    <row r="25" spans="1:13" ht="12.75">
      <c r="A25" s="5" t="s">
        <v>30</v>
      </c>
      <c r="B25" s="5" t="s">
        <v>11</v>
      </c>
      <c r="C25" s="5">
        <v>1</v>
      </c>
      <c r="D25" s="5">
        <v>1</v>
      </c>
      <c r="E25" s="5">
        <v>512.12</v>
      </c>
      <c r="F25" s="5">
        <v>15</v>
      </c>
      <c r="G25" s="5">
        <v>589</v>
      </c>
      <c r="H25" s="6">
        <f t="shared" si="0"/>
        <v>38.28193832599121</v>
      </c>
      <c r="I25" s="6">
        <f t="shared" si="1"/>
        <v>627.2819383259912</v>
      </c>
      <c r="J25" s="5"/>
      <c r="K25" s="5"/>
      <c r="L25" s="5"/>
      <c r="M25" s="5"/>
    </row>
    <row r="26" spans="1:13" ht="12.75">
      <c r="A26" s="5"/>
      <c r="B26" s="5"/>
      <c r="C26" s="5"/>
      <c r="D26" s="5"/>
      <c r="E26" s="5"/>
      <c r="F26" s="5"/>
      <c r="G26" s="5"/>
      <c r="H26" s="6">
        <f t="shared" si="0"/>
        <v>0</v>
      </c>
      <c r="I26" s="7">
        <f>SUM(I25)</f>
        <v>627.2819383259912</v>
      </c>
      <c r="J26" s="5">
        <v>589</v>
      </c>
      <c r="K26" s="6">
        <f>J26-I26</f>
        <v>-38.28193832599118</v>
      </c>
      <c r="L26" s="5"/>
      <c r="M26" s="5"/>
    </row>
    <row r="27" spans="1:13" ht="12.75">
      <c r="A27" s="5" t="s">
        <v>31</v>
      </c>
      <c r="B27" s="5" t="s">
        <v>32</v>
      </c>
      <c r="C27" s="5">
        <v>1</v>
      </c>
      <c r="D27" s="5">
        <v>1.8</v>
      </c>
      <c r="E27" s="5">
        <v>239.8</v>
      </c>
      <c r="F27" s="5">
        <v>12</v>
      </c>
      <c r="G27" s="5">
        <v>269</v>
      </c>
      <c r="H27" s="6">
        <f t="shared" si="0"/>
        <v>68.90748898678419</v>
      </c>
      <c r="I27" s="6">
        <f t="shared" si="1"/>
        <v>337.9074889867842</v>
      </c>
      <c r="J27" s="5"/>
      <c r="K27" s="5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6">
        <f t="shared" si="0"/>
        <v>0</v>
      </c>
      <c r="I28" s="7">
        <f>SUM(I27)</f>
        <v>337.9074889867842</v>
      </c>
      <c r="J28" s="5">
        <v>269</v>
      </c>
      <c r="K28" s="6">
        <f>J28-I28</f>
        <v>-68.90748898678419</v>
      </c>
      <c r="L28" s="5"/>
      <c r="M28" s="5"/>
    </row>
    <row r="29" spans="1:13" ht="12.75">
      <c r="A29" s="5" t="s">
        <v>33</v>
      </c>
      <c r="B29" s="5" t="s">
        <v>34</v>
      </c>
      <c r="C29" s="5">
        <v>1</v>
      </c>
      <c r="D29" s="5">
        <v>1</v>
      </c>
      <c r="E29" s="5">
        <v>512.12</v>
      </c>
      <c r="F29" s="5">
        <v>15</v>
      </c>
      <c r="G29" s="5">
        <v>589</v>
      </c>
      <c r="H29" s="6">
        <f t="shared" si="0"/>
        <v>38.28193832599121</v>
      </c>
      <c r="I29" s="6">
        <f t="shared" si="1"/>
        <v>627.2819383259912</v>
      </c>
      <c r="J29" s="5"/>
      <c r="K29" s="5"/>
      <c r="L29" s="5"/>
      <c r="M29" s="5"/>
    </row>
    <row r="30" spans="1:13" ht="12.75">
      <c r="A30" s="5"/>
      <c r="B30" s="5"/>
      <c r="C30" s="5"/>
      <c r="D30" s="5"/>
      <c r="E30" s="5"/>
      <c r="F30" s="5"/>
      <c r="G30" s="5"/>
      <c r="H30" s="6">
        <f t="shared" si="0"/>
        <v>0</v>
      </c>
      <c r="I30" s="7">
        <f>SUM(I29)</f>
        <v>627.2819383259912</v>
      </c>
      <c r="J30" s="5">
        <v>589</v>
      </c>
      <c r="K30" s="6">
        <f>J30-I30</f>
        <v>-38.28193832599118</v>
      </c>
      <c r="L30" s="5"/>
      <c r="M30" s="5"/>
    </row>
    <row r="31" spans="1:13" ht="12.75">
      <c r="A31" s="8" t="s">
        <v>35</v>
      </c>
      <c r="B31" s="8" t="s">
        <v>36</v>
      </c>
      <c r="C31" s="8">
        <v>1</v>
      </c>
      <c r="D31" s="8"/>
      <c r="E31" s="8">
        <v>686.76</v>
      </c>
      <c r="F31" s="8">
        <v>15</v>
      </c>
      <c r="G31" s="8">
        <v>790</v>
      </c>
      <c r="H31" s="6">
        <f t="shared" si="0"/>
        <v>0</v>
      </c>
      <c r="I31" s="6">
        <f t="shared" si="1"/>
        <v>790</v>
      </c>
      <c r="J31" s="5"/>
      <c r="K31" s="5"/>
      <c r="L31" s="5"/>
      <c r="M31" s="5" t="s">
        <v>97</v>
      </c>
    </row>
    <row r="32" spans="1:13" ht="12.75">
      <c r="A32" s="5" t="s">
        <v>35</v>
      </c>
      <c r="B32" s="5" t="s">
        <v>37</v>
      </c>
      <c r="C32" s="5">
        <v>1</v>
      </c>
      <c r="D32" s="5">
        <v>1</v>
      </c>
      <c r="E32" s="5">
        <v>928.66</v>
      </c>
      <c r="F32" s="5">
        <v>15</v>
      </c>
      <c r="G32" s="5">
        <v>1068</v>
      </c>
      <c r="H32" s="6">
        <f t="shared" si="0"/>
        <v>38.28193832599121</v>
      </c>
      <c r="I32" s="6">
        <f t="shared" si="1"/>
        <v>1106.2819383259912</v>
      </c>
      <c r="J32" s="5"/>
      <c r="K32" s="5"/>
      <c r="L32" s="5"/>
      <c r="M32" s="5"/>
    </row>
    <row r="33" spans="1:13" ht="12.75">
      <c r="A33" s="5"/>
      <c r="B33" s="5"/>
      <c r="C33" s="5"/>
      <c r="D33" s="5"/>
      <c r="E33" s="5"/>
      <c r="F33" s="5"/>
      <c r="G33" s="5"/>
      <c r="H33" s="6">
        <f t="shared" si="0"/>
        <v>0</v>
      </c>
      <c r="I33" s="7">
        <f>SUM(I31:I32)</f>
        <v>1896.2819383259912</v>
      </c>
      <c r="J33" s="5">
        <v>1858</v>
      </c>
      <c r="K33" s="6">
        <f>J33-I33</f>
        <v>-38.28193832599118</v>
      </c>
      <c r="L33" s="5"/>
      <c r="M33" s="5"/>
    </row>
    <row r="34" spans="1:13" ht="12.75">
      <c r="A34" s="5" t="s">
        <v>38</v>
      </c>
      <c r="B34" s="5" t="s">
        <v>34</v>
      </c>
      <c r="C34" s="5">
        <v>1</v>
      </c>
      <c r="D34" s="5">
        <v>1</v>
      </c>
      <c r="E34" s="5">
        <v>512.12</v>
      </c>
      <c r="F34" s="5">
        <v>15</v>
      </c>
      <c r="G34" s="5">
        <v>589</v>
      </c>
      <c r="H34" s="6">
        <f aca="true" t="shared" si="2" ref="H34:H65">E$135*D34</f>
        <v>38.28193832599121</v>
      </c>
      <c r="I34" s="6">
        <f t="shared" si="1"/>
        <v>627.2819383259912</v>
      </c>
      <c r="J34" s="5"/>
      <c r="K34" s="5"/>
      <c r="L34" s="5"/>
      <c r="M34" s="5"/>
    </row>
    <row r="35" spans="1:13" ht="12.75">
      <c r="A35" s="5"/>
      <c r="B35" s="5"/>
      <c r="C35" s="5"/>
      <c r="D35" s="5"/>
      <c r="E35" s="5"/>
      <c r="F35" s="5"/>
      <c r="G35" s="5"/>
      <c r="H35" s="6">
        <f t="shared" si="2"/>
        <v>0</v>
      </c>
      <c r="I35" s="7">
        <f>SUM(I34)</f>
        <v>627.2819383259912</v>
      </c>
      <c r="J35" s="5">
        <v>589</v>
      </c>
      <c r="K35" s="6">
        <f>J35-I35</f>
        <v>-38.28193832599118</v>
      </c>
      <c r="L35" s="5"/>
      <c r="M35" s="5"/>
    </row>
    <row r="36" spans="1:13" ht="12.75">
      <c r="A36" s="5" t="s">
        <v>39</v>
      </c>
      <c r="B36" s="5" t="s">
        <v>34</v>
      </c>
      <c r="C36" s="5">
        <v>1</v>
      </c>
      <c r="D36" s="5">
        <v>1</v>
      </c>
      <c r="E36" s="5">
        <v>512.12</v>
      </c>
      <c r="F36" s="5">
        <v>15</v>
      </c>
      <c r="G36" s="5">
        <v>589</v>
      </c>
      <c r="H36" s="6">
        <f t="shared" si="2"/>
        <v>38.28193832599121</v>
      </c>
      <c r="I36" s="6">
        <f t="shared" si="1"/>
        <v>627.2819383259912</v>
      </c>
      <c r="J36" s="5"/>
      <c r="K36" s="5"/>
      <c r="L36" s="5"/>
      <c r="M36" s="5"/>
    </row>
    <row r="37" spans="1:13" ht="12.75">
      <c r="A37" s="5"/>
      <c r="B37" s="5"/>
      <c r="C37" s="5"/>
      <c r="D37" s="5"/>
      <c r="E37" s="5"/>
      <c r="F37" s="5"/>
      <c r="G37" s="5"/>
      <c r="H37" s="6">
        <f t="shared" si="2"/>
        <v>0</v>
      </c>
      <c r="I37" s="7">
        <f>SUM(I36)</f>
        <v>627.2819383259912</v>
      </c>
      <c r="J37" s="5">
        <v>589</v>
      </c>
      <c r="K37" s="6">
        <f>J37-I37</f>
        <v>-38.28193832599118</v>
      </c>
      <c r="L37" s="5"/>
      <c r="M37" s="5"/>
    </row>
    <row r="38" spans="1:13" ht="12.75">
      <c r="A38" s="5" t="s">
        <v>40</v>
      </c>
      <c r="B38" s="5" t="s">
        <v>41</v>
      </c>
      <c r="C38" s="5">
        <v>1</v>
      </c>
      <c r="D38" s="5">
        <v>1</v>
      </c>
      <c r="E38" s="5">
        <v>228.92</v>
      </c>
      <c r="F38" s="5">
        <v>15</v>
      </c>
      <c r="G38" s="5">
        <v>263</v>
      </c>
      <c r="H38" s="6">
        <f t="shared" si="2"/>
        <v>38.28193832599121</v>
      </c>
      <c r="I38" s="6">
        <f t="shared" si="1"/>
        <v>301.28193832599123</v>
      </c>
      <c r="J38" s="5"/>
      <c r="K38" s="5"/>
      <c r="L38" s="5"/>
      <c r="M38" s="5"/>
    </row>
    <row r="39" spans="1:13" ht="12.75">
      <c r="A39" s="5" t="s">
        <v>40</v>
      </c>
      <c r="B39" s="5" t="s">
        <v>27</v>
      </c>
      <c r="C39" s="5">
        <v>1</v>
      </c>
      <c r="D39" s="5">
        <v>0.22</v>
      </c>
      <c r="E39" s="5">
        <v>77.88</v>
      </c>
      <c r="F39" s="5">
        <v>15</v>
      </c>
      <c r="G39" s="5">
        <v>90</v>
      </c>
      <c r="H39" s="6">
        <f t="shared" si="2"/>
        <v>8.422026431718066</v>
      </c>
      <c r="I39" s="6">
        <f t="shared" si="1"/>
        <v>98.42202643171807</v>
      </c>
      <c r="J39" s="5"/>
      <c r="K39" s="5"/>
      <c r="L39" s="5"/>
      <c r="M39" s="5"/>
    </row>
    <row r="40" spans="1:13" ht="12.75">
      <c r="A40" s="5" t="s">
        <v>40</v>
      </c>
      <c r="B40" s="5" t="s">
        <v>42</v>
      </c>
      <c r="C40" s="5">
        <v>1</v>
      </c>
      <c r="D40" s="5">
        <v>1</v>
      </c>
      <c r="E40" s="5">
        <v>237.18</v>
      </c>
      <c r="F40" s="5">
        <v>15</v>
      </c>
      <c r="G40" s="5">
        <v>273</v>
      </c>
      <c r="H40" s="6">
        <f t="shared" si="2"/>
        <v>38.28193832599121</v>
      </c>
      <c r="I40" s="6">
        <f t="shared" si="1"/>
        <v>311.28193832599123</v>
      </c>
      <c r="J40" s="5"/>
      <c r="K40" s="5"/>
      <c r="L40" s="5"/>
      <c r="M40" s="5"/>
    </row>
    <row r="41" spans="1:13" ht="12.75">
      <c r="A41" s="5"/>
      <c r="B41" s="5"/>
      <c r="C41" s="5"/>
      <c r="D41" s="5"/>
      <c r="E41" s="5"/>
      <c r="F41" s="5"/>
      <c r="G41" s="5"/>
      <c r="H41" s="6">
        <f t="shared" si="2"/>
        <v>0</v>
      </c>
      <c r="I41" s="7">
        <f>SUM(I38:I40)</f>
        <v>710.9859030837006</v>
      </c>
      <c r="J41" s="5">
        <v>626</v>
      </c>
      <c r="K41" s="6">
        <f>J41-I41</f>
        <v>-84.98590308370058</v>
      </c>
      <c r="L41" s="5"/>
      <c r="M41" s="5"/>
    </row>
    <row r="42" spans="1:13" ht="12.75">
      <c r="A42" s="5" t="s">
        <v>43</v>
      </c>
      <c r="B42" s="5" t="s">
        <v>44</v>
      </c>
      <c r="C42" s="5">
        <v>1</v>
      </c>
      <c r="D42" s="5">
        <v>1.8</v>
      </c>
      <c r="E42" s="5">
        <v>186.44</v>
      </c>
      <c r="F42" s="5">
        <v>12</v>
      </c>
      <c r="G42" s="5">
        <v>209</v>
      </c>
      <c r="H42" s="6">
        <f t="shared" si="2"/>
        <v>68.90748898678419</v>
      </c>
      <c r="I42" s="6">
        <f t="shared" si="1"/>
        <v>277.9074889867842</v>
      </c>
      <c r="J42" s="5"/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6">
        <f t="shared" si="2"/>
        <v>0</v>
      </c>
      <c r="I43" s="7">
        <f>SUM(I42)</f>
        <v>277.9074889867842</v>
      </c>
      <c r="J43" s="5">
        <v>209</v>
      </c>
      <c r="K43" s="6">
        <f>J43-I43</f>
        <v>-68.90748898678419</v>
      </c>
      <c r="L43" s="5"/>
      <c r="M43" s="5"/>
    </row>
    <row r="44" spans="1:13" ht="12.75">
      <c r="A44" s="5" t="s">
        <v>45</v>
      </c>
      <c r="B44" s="5" t="s">
        <v>14</v>
      </c>
      <c r="C44" s="5">
        <v>1</v>
      </c>
      <c r="D44" s="5">
        <v>0.22</v>
      </c>
      <c r="E44" s="5">
        <v>77.88</v>
      </c>
      <c r="F44" s="5">
        <v>15</v>
      </c>
      <c r="G44" s="5">
        <v>90</v>
      </c>
      <c r="H44" s="6">
        <f t="shared" si="2"/>
        <v>8.422026431718066</v>
      </c>
      <c r="I44" s="6">
        <f t="shared" si="1"/>
        <v>98.42202643171807</v>
      </c>
      <c r="J44" s="5"/>
      <c r="K44" s="5"/>
      <c r="L44" s="5"/>
      <c r="M44" s="5"/>
    </row>
    <row r="45" spans="1:13" ht="12.75">
      <c r="A45" s="5"/>
      <c r="B45" s="5"/>
      <c r="C45" s="5"/>
      <c r="D45" s="5"/>
      <c r="E45" s="5"/>
      <c r="F45" s="5"/>
      <c r="G45" s="5"/>
      <c r="H45" s="6">
        <f t="shared" si="2"/>
        <v>0</v>
      </c>
      <c r="I45" s="7">
        <f>SUM(I44)</f>
        <v>98.42202643171807</v>
      </c>
      <c r="J45" s="5">
        <v>90</v>
      </c>
      <c r="K45" s="6">
        <f>J45-I45</f>
        <v>-8.422026431718066</v>
      </c>
      <c r="L45" s="5"/>
      <c r="M45" s="5"/>
    </row>
    <row r="46" spans="1:13" ht="12.75">
      <c r="A46" s="5" t="s">
        <v>46</v>
      </c>
      <c r="B46" s="5" t="s">
        <v>47</v>
      </c>
      <c r="C46" s="5">
        <v>1</v>
      </c>
      <c r="D46" s="5">
        <v>1</v>
      </c>
      <c r="E46" s="5">
        <v>928.66</v>
      </c>
      <c r="F46" s="5">
        <v>15</v>
      </c>
      <c r="G46" s="5">
        <v>1068</v>
      </c>
      <c r="H46" s="6">
        <f t="shared" si="2"/>
        <v>38.28193832599121</v>
      </c>
      <c r="I46" s="6">
        <f t="shared" si="1"/>
        <v>1106.2819383259912</v>
      </c>
      <c r="J46" s="5"/>
      <c r="K46" s="5"/>
      <c r="L46" s="5"/>
      <c r="M46" s="5"/>
    </row>
    <row r="47" spans="1:13" ht="12.75">
      <c r="A47" s="5"/>
      <c r="B47" s="5"/>
      <c r="C47" s="5"/>
      <c r="D47" s="5"/>
      <c r="E47" s="5"/>
      <c r="F47" s="5"/>
      <c r="G47" s="5"/>
      <c r="H47" s="6">
        <f t="shared" si="2"/>
        <v>0</v>
      </c>
      <c r="I47" s="7">
        <f>SUM(I46)</f>
        <v>1106.2819383259912</v>
      </c>
      <c r="J47" s="5">
        <v>1070</v>
      </c>
      <c r="K47" s="11">
        <f>J47-I47</f>
        <v>-36.28193832599118</v>
      </c>
      <c r="L47" s="5">
        <v>44</v>
      </c>
      <c r="M47" s="5" t="s">
        <v>106</v>
      </c>
    </row>
    <row r="48" spans="1:13" ht="12.75">
      <c r="A48" s="5" t="s">
        <v>48</v>
      </c>
      <c r="B48" s="5" t="s">
        <v>49</v>
      </c>
      <c r="C48" s="5">
        <v>1</v>
      </c>
      <c r="D48" s="5">
        <v>1</v>
      </c>
      <c r="E48" s="5">
        <v>738.68</v>
      </c>
      <c r="F48" s="5">
        <v>15</v>
      </c>
      <c r="G48" s="5">
        <v>849</v>
      </c>
      <c r="H48" s="6">
        <f t="shared" si="2"/>
        <v>38.28193832599121</v>
      </c>
      <c r="I48" s="6">
        <f t="shared" si="1"/>
        <v>887.2819383259912</v>
      </c>
      <c r="J48" s="5"/>
      <c r="K48" s="5"/>
      <c r="L48" s="5"/>
      <c r="M48" s="5"/>
    </row>
    <row r="49" spans="1:13" ht="12.75">
      <c r="A49" s="5" t="s">
        <v>48</v>
      </c>
      <c r="B49" s="5" t="s">
        <v>50</v>
      </c>
      <c r="C49" s="5">
        <v>1</v>
      </c>
      <c r="D49" s="5">
        <v>1.8</v>
      </c>
      <c r="E49" s="5">
        <v>239.8</v>
      </c>
      <c r="F49" s="5">
        <v>12</v>
      </c>
      <c r="G49" s="5">
        <v>269</v>
      </c>
      <c r="H49" s="6">
        <f t="shared" si="2"/>
        <v>68.90748898678419</v>
      </c>
      <c r="I49" s="6">
        <f t="shared" si="1"/>
        <v>337.9074889867842</v>
      </c>
      <c r="J49" s="5"/>
      <c r="K49" s="5"/>
      <c r="L49" s="5"/>
      <c r="M49" s="5"/>
    </row>
    <row r="50" spans="1:13" ht="12.75">
      <c r="A50" s="5" t="s">
        <v>48</v>
      </c>
      <c r="B50" s="5" t="s">
        <v>12</v>
      </c>
      <c r="C50" s="5">
        <v>1</v>
      </c>
      <c r="D50" s="5">
        <v>0.22</v>
      </c>
      <c r="E50" s="5">
        <v>77.88</v>
      </c>
      <c r="F50" s="5">
        <v>15</v>
      </c>
      <c r="G50" s="5">
        <v>90</v>
      </c>
      <c r="H50" s="6">
        <f t="shared" si="2"/>
        <v>8.422026431718066</v>
      </c>
      <c r="I50" s="6">
        <f t="shared" si="1"/>
        <v>98.42202643171807</v>
      </c>
      <c r="J50" s="5"/>
      <c r="K50" s="5"/>
      <c r="L50" s="5"/>
      <c r="M50" s="5"/>
    </row>
    <row r="51" spans="1:13" ht="12.75">
      <c r="A51" s="5"/>
      <c r="B51" s="5"/>
      <c r="C51" s="5"/>
      <c r="D51" s="5"/>
      <c r="E51" s="5"/>
      <c r="F51" s="5"/>
      <c r="G51" s="5"/>
      <c r="H51" s="6">
        <f t="shared" si="2"/>
        <v>0</v>
      </c>
      <c r="I51" s="7">
        <f>SUM(I48:I50)</f>
        <v>1323.6114537444935</v>
      </c>
      <c r="J51" s="5">
        <v>1208</v>
      </c>
      <c r="K51" s="6">
        <f>J51-I51</f>
        <v>-115.61145374449347</v>
      </c>
      <c r="L51" s="5"/>
      <c r="M51" s="5"/>
    </row>
    <row r="52" spans="1:13" ht="12.75">
      <c r="A52" s="5" t="s">
        <v>51</v>
      </c>
      <c r="B52" s="5" t="s">
        <v>52</v>
      </c>
      <c r="C52" s="5">
        <v>2</v>
      </c>
      <c r="D52" s="5">
        <v>2</v>
      </c>
      <c r="E52" s="5">
        <v>252.52</v>
      </c>
      <c r="F52" s="5">
        <v>15</v>
      </c>
      <c r="G52" s="5">
        <v>581</v>
      </c>
      <c r="H52" s="6">
        <f t="shared" si="2"/>
        <v>76.56387665198243</v>
      </c>
      <c r="I52" s="6">
        <f t="shared" si="1"/>
        <v>657.5638766519825</v>
      </c>
      <c r="J52" s="5"/>
      <c r="K52" s="5"/>
      <c r="L52" s="5"/>
      <c r="M52" s="5"/>
    </row>
    <row r="53" spans="1:13" ht="12.75">
      <c r="A53" s="5"/>
      <c r="B53" s="5"/>
      <c r="C53" s="5"/>
      <c r="D53" s="5"/>
      <c r="E53" s="5"/>
      <c r="F53" s="5"/>
      <c r="G53" s="5"/>
      <c r="H53" s="6">
        <f t="shared" si="2"/>
        <v>0</v>
      </c>
      <c r="I53" s="7">
        <f>SUM(I52)</f>
        <v>657.5638766519825</v>
      </c>
      <c r="J53" s="5">
        <v>581</v>
      </c>
      <c r="K53" s="6">
        <f>J53-I53</f>
        <v>-76.56387665198247</v>
      </c>
      <c r="L53" s="5"/>
      <c r="M53" s="5"/>
    </row>
    <row r="54" spans="1:13" ht="12.75">
      <c r="A54" s="5" t="s">
        <v>53</v>
      </c>
      <c r="B54" s="5" t="s">
        <v>27</v>
      </c>
      <c r="C54" s="5">
        <v>1</v>
      </c>
      <c r="D54" s="5">
        <v>0.22</v>
      </c>
      <c r="E54" s="5">
        <v>77.88</v>
      </c>
      <c r="F54" s="5">
        <v>15</v>
      </c>
      <c r="G54" s="5">
        <v>90</v>
      </c>
      <c r="H54" s="6">
        <f t="shared" si="2"/>
        <v>8.422026431718066</v>
      </c>
      <c r="I54" s="6">
        <f t="shared" si="1"/>
        <v>98.42202643171807</v>
      </c>
      <c r="J54" s="5"/>
      <c r="K54" s="5"/>
      <c r="L54" s="5"/>
      <c r="M54" s="5"/>
    </row>
    <row r="55" spans="1:13" ht="12.75">
      <c r="A55" s="5"/>
      <c r="B55" s="5"/>
      <c r="C55" s="5"/>
      <c r="D55" s="5"/>
      <c r="E55" s="5"/>
      <c r="F55" s="5"/>
      <c r="G55" s="5"/>
      <c r="H55" s="6">
        <f t="shared" si="2"/>
        <v>0</v>
      </c>
      <c r="I55" s="7">
        <f>SUM(I54)</f>
        <v>98.42202643171807</v>
      </c>
      <c r="J55" s="5">
        <v>90</v>
      </c>
      <c r="K55" s="6">
        <f>J55-I55</f>
        <v>-8.422026431718066</v>
      </c>
      <c r="L55" s="5"/>
      <c r="M55" s="5"/>
    </row>
    <row r="56" spans="1:13" ht="12.75">
      <c r="A56" s="5" t="s">
        <v>54</v>
      </c>
      <c r="B56" s="5" t="s">
        <v>42</v>
      </c>
      <c r="C56" s="5">
        <v>2</v>
      </c>
      <c r="D56" s="5">
        <v>2</v>
      </c>
      <c r="E56" s="5">
        <v>237.18</v>
      </c>
      <c r="F56" s="5">
        <v>15</v>
      </c>
      <c r="G56" s="5">
        <v>546</v>
      </c>
      <c r="H56" s="6">
        <f t="shared" si="2"/>
        <v>76.56387665198243</v>
      </c>
      <c r="I56" s="6">
        <f t="shared" si="1"/>
        <v>622.5638766519825</v>
      </c>
      <c r="J56" s="5"/>
      <c r="K56" s="5"/>
      <c r="L56" s="5"/>
      <c r="M56" s="5"/>
    </row>
    <row r="57" spans="1:13" ht="12.75">
      <c r="A57" s="5" t="s">
        <v>54</v>
      </c>
      <c r="B57" s="5" t="s">
        <v>47</v>
      </c>
      <c r="C57" s="5">
        <v>1</v>
      </c>
      <c r="D57" s="5">
        <v>1</v>
      </c>
      <c r="E57" s="5">
        <v>928.66</v>
      </c>
      <c r="F57" s="5">
        <v>15</v>
      </c>
      <c r="G57" s="5">
        <v>1068</v>
      </c>
      <c r="H57" s="6">
        <f t="shared" si="2"/>
        <v>38.28193832599121</v>
      </c>
      <c r="I57" s="6">
        <f t="shared" si="1"/>
        <v>1106.2819383259912</v>
      </c>
      <c r="J57" s="5"/>
      <c r="K57" s="5"/>
      <c r="L57" s="5"/>
      <c r="M57" s="9" t="s">
        <v>105</v>
      </c>
    </row>
    <row r="58" spans="1:13" ht="12.75">
      <c r="A58" s="5" t="s">
        <v>54</v>
      </c>
      <c r="B58" s="5" t="s">
        <v>55</v>
      </c>
      <c r="C58" s="5">
        <v>2</v>
      </c>
      <c r="D58" s="5">
        <v>3.6</v>
      </c>
      <c r="E58" s="5">
        <v>239.8</v>
      </c>
      <c r="F58" s="5">
        <v>12</v>
      </c>
      <c r="G58" s="5">
        <v>537</v>
      </c>
      <c r="H58" s="6">
        <f t="shared" si="2"/>
        <v>137.81497797356838</v>
      </c>
      <c r="I58" s="6">
        <f t="shared" si="1"/>
        <v>674.8149779735684</v>
      </c>
      <c r="J58" s="5"/>
      <c r="K58" s="5"/>
      <c r="L58" s="5"/>
      <c r="M58" s="5"/>
    </row>
    <row r="59" spans="1:13" ht="12.75">
      <c r="A59" s="5"/>
      <c r="B59" s="5"/>
      <c r="C59" s="5"/>
      <c r="D59" s="5"/>
      <c r="E59" s="5"/>
      <c r="F59" s="5"/>
      <c r="G59" s="5"/>
      <c r="H59" s="6">
        <f t="shared" si="2"/>
        <v>0</v>
      </c>
      <c r="I59" s="7">
        <f>SUM(I56:I58)</f>
        <v>2403.660792951542</v>
      </c>
      <c r="J59" s="5">
        <v>2422</v>
      </c>
      <c r="K59" s="11">
        <f>J59-I59</f>
        <v>18.339207048457865</v>
      </c>
      <c r="L59" s="5"/>
      <c r="M59" s="5"/>
    </row>
    <row r="60" spans="1:13" ht="12.75">
      <c r="A60" s="5" t="s">
        <v>56</v>
      </c>
      <c r="B60" s="5" t="s">
        <v>57</v>
      </c>
      <c r="C60" s="5">
        <v>1</v>
      </c>
      <c r="D60" s="5">
        <v>1</v>
      </c>
      <c r="E60" s="5">
        <v>237.18</v>
      </c>
      <c r="F60" s="5">
        <v>15</v>
      </c>
      <c r="G60" s="5">
        <v>273</v>
      </c>
      <c r="H60" s="6">
        <f t="shared" si="2"/>
        <v>38.28193832599121</v>
      </c>
      <c r="I60" s="6">
        <f t="shared" si="1"/>
        <v>311.28193832599123</v>
      </c>
      <c r="J60" s="5"/>
      <c r="K60" s="5"/>
      <c r="L60" s="5"/>
      <c r="M60" s="5"/>
    </row>
    <row r="61" spans="1:13" ht="12.75">
      <c r="A61" s="5"/>
      <c r="B61" s="5"/>
      <c r="C61" s="5"/>
      <c r="D61" s="5"/>
      <c r="E61" s="5"/>
      <c r="F61" s="5"/>
      <c r="G61" s="5"/>
      <c r="H61" s="6">
        <f t="shared" si="2"/>
        <v>0</v>
      </c>
      <c r="I61" s="7">
        <f>SUM(I60)</f>
        <v>311.28193832599123</v>
      </c>
      <c r="J61" s="5">
        <v>273</v>
      </c>
      <c r="K61" s="6">
        <f>J61-I61</f>
        <v>-38.281938325991234</v>
      </c>
      <c r="L61" s="5"/>
      <c r="M61" s="5"/>
    </row>
    <row r="62" spans="1:13" ht="12.75">
      <c r="A62" s="5" t="s">
        <v>58</v>
      </c>
      <c r="B62" s="5" t="s">
        <v>59</v>
      </c>
      <c r="C62" s="5">
        <v>1</v>
      </c>
      <c r="D62" s="5">
        <v>1</v>
      </c>
      <c r="E62" s="5">
        <v>928.66</v>
      </c>
      <c r="F62" s="5">
        <v>15</v>
      </c>
      <c r="G62" s="5">
        <v>1068</v>
      </c>
      <c r="H62" s="6">
        <f t="shared" si="2"/>
        <v>38.28193832599121</v>
      </c>
      <c r="I62" s="6">
        <f t="shared" si="1"/>
        <v>1106.2819383259912</v>
      </c>
      <c r="J62" s="5"/>
      <c r="K62" s="5"/>
      <c r="L62" s="5"/>
      <c r="M62" s="5"/>
    </row>
    <row r="63" spans="1:13" ht="12.75">
      <c r="A63" s="5" t="s">
        <v>58</v>
      </c>
      <c r="B63" s="5" t="s">
        <v>60</v>
      </c>
      <c r="C63" s="5">
        <v>1</v>
      </c>
      <c r="D63" s="5">
        <v>1</v>
      </c>
      <c r="E63" s="5">
        <v>512.12</v>
      </c>
      <c r="F63" s="5">
        <v>15</v>
      </c>
      <c r="G63" s="5">
        <v>589</v>
      </c>
      <c r="H63" s="6">
        <f t="shared" si="2"/>
        <v>38.28193832599121</v>
      </c>
      <c r="I63" s="6">
        <f t="shared" si="1"/>
        <v>627.2819383259912</v>
      </c>
      <c r="J63" s="5"/>
      <c r="K63" s="5"/>
      <c r="L63" s="5"/>
      <c r="M63" s="5"/>
    </row>
    <row r="64" spans="1:13" ht="12.75">
      <c r="A64" s="5"/>
      <c r="B64" s="5"/>
      <c r="C64" s="5"/>
      <c r="D64" s="5"/>
      <c r="E64" s="5"/>
      <c r="F64" s="5"/>
      <c r="G64" s="5"/>
      <c r="H64" s="6">
        <f t="shared" si="2"/>
        <v>0</v>
      </c>
      <c r="I64" s="7">
        <f>SUM(I62:I63)</f>
        <v>1733.5638766519824</v>
      </c>
      <c r="J64" s="5">
        <v>1657</v>
      </c>
      <c r="K64" s="11">
        <f>J64-I64</f>
        <v>-76.56387665198235</v>
      </c>
      <c r="L64" s="5">
        <v>92</v>
      </c>
      <c r="M64" s="5" t="s">
        <v>107</v>
      </c>
    </row>
    <row r="65" spans="1:13" ht="12.75">
      <c r="A65" s="5" t="s">
        <v>61</v>
      </c>
      <c r="B65" s="5" t="s">
        <v>62</v>
      </c>
      <c r="C65" s="5">
        <v>2</v>
      </c>
      <c r="D65" s="5">
        <v>2</v>
      </c>
      <c r="E65" s="5">
        <v>738.68</v>
      </c>
      <c r="F65" s="5">
        <v>15</v>
      </c>
      <c r="G65" s="5">
        <v>1699</v>
      </c>
      <c r="H65" s="6">
        <f t="shared" si="2"/>
        <v>76.56387665198243</v>
      </c>
      <c r="I65" s="6">
        <f t="shared" si="1"/>
        <v>1775.5638766519824</v>
      </c>
      <c r="J65" s="5"/>
      <c r="K65" s="5"/>
      <c r="L65" s="5"/>
      <c r="M65" s="5"/>
    </row>
    <row r="66" spans="1:13" ht="12.75">
      <c r="A66" s="5"/>
      <c r="B66" s="5"/>
      <c r="C66" s="5"/>
      <c r="D66" s="5"/>
      <c r="E66" s="5"/>
      <c r="F66" s="5"/>
      <c r="G66" s="5"/>
      <c r="H66" s="6">
        <f aca="true" t="shared" si="3" ref="H66:H97">E$135*D66</f>
        <v>0</v>
      </c>
      <c r="I66" s="7">
        <f>SUM(I65)</f>
        <v>1775.5638766519824</v>
      </c>
      <c r="J66" s="5">
        <v>1699</v>
      </c>
      <c r="K66" s="6">
        <f>J66-I66</f>
        <v>-76.56387665198235</v>
      </c>
      <c r="L66" s="5"/>
      <c r="M66" s="5"/>
    </row>
    <row r="67" spans="1:13" ht="12.75">
      <c r="A67" s="5" t="s">
        <v>63</v>
      </c>
      <c r="B67" s="5" t="s">
        <v>98</v>
      </c>
      <c r="C67" s="5">
        <v>1</v>
      </c>
      <c r="D67" s="5">
        <v>1.8</v>
      </c>
      <c r="E67" s="5">
        <v>239.8</v>
      </c>
      <c r="F67" s="5">
        <v>12</v>
      </c>
      <c r="G67" s="5">
        <v>269</v>
      </c>
      <c r="H67" s="6">
        <f t="shared" si="3"/>
        <v>68.90748898678419</v>
      </c>
      <c r="I67" s="6">
        <f aca="true" t="shared" si="4" ref="I67:I128">H67+G67</f>
        <v>337.9074889867842</v>
      </c>
      <c r="J67" s="5"/>
      <c r="K67" s="5"/>
      <c r="L67" s="5"/>
      <c r="M67" s="5"/>
    </row>
    <row r="68" spans="1:13" ht="12.75">
      <c r="A68" s="5" t="s">
        <v>63</v>
      </c>
      <c r="B68" s="5" t="s">
        <v>64</v>
      </c>
      <c r="C68" s="5">
        <v>1</v>
      </c>
      <c r="D68" s="5">
        <v>1.8</v>
      </c>
      <c r="E68" s="5">
        <v>239.8</v>
      </c>
      <c r="F68" s="5">
        <v>12</v>
      </c>
      <c r="G68" s="5">
        <v>269</v>
      </c>
      <c r="H68" s="6">
        <f t="shared" si="3"/>
        <v>68.90748898678419</v>
      </c>
      <c r="I68" s="6">
        <f t="shared" si="4"/>
        <v>337.9074889867842</v>
      </c>
      <c r="J68" s="5"/>
      <c r="K68" s="5"/>
      <c r="L68" s="5"/>
      <c r="M68" s="5"/>
    </row>
    <row r="69" spans="1:13" ht="12.75">
      <c r="A69" s="5"/>
      <c r="B69" s="5"/>
      <c r="C69" s="5"/>
      <c r="D69" s="5"/>
      <c r="E69" s="5"/>
      <c r="F69" s="5"/>
      <c r="G69" s="5"/>
      <c r="H69" s="6">
        <f t="shared" si="3"/>
        <v>0</v>
      </c>
      <c r="I69" s="7">
        <f>SUM(I67:I68)</f>
        <v>675.8149779735684</v>
      </c>
      <c r="J69" s="5">
        <v>538</v>
      </c>
      <c r="K69" s="6">
        <f>J69-I69</f>
        <v>-137.81497797356838</v>
      </c>
      <c r="L69" s="5"/>
      <c r="M69" s="5"/>
    </row>
    <row r="70" spans="1:13" ht="12.75">
      <c r="A70" s="5" t="s">
        <v>65</v>
      </c>
      <c r="B70" s="5" t="s">
        <v>66</v>
      </c>
      <c r="C70" s="5">
        <v>2</v>
      </c>
      <c r="D70" s="5">
        <v>3.6</v>
      </c>
      <c r="E70" s="5">
        <v>184.8</v>
      </c>
      <c r="F70" s="5">
        <v>12</v>
      </c>
      <c r="G70" s="5">
        <v>414</v>
      </c>
      <c r="H70" s="6">
        <f t="shared" si="3"/>
        <v>137.81497797356838</v>
      </c>
      <c r="I70" s="6">
        <f t="shared" si="4"/>
        <v>551.8149779735684</v>
      </c>
      <c r="J70" s="5"/>
      <c r="K70" s="5"/>
      <c r="L70" s="5"/>
      <c r="M70" s="5"/>
    </row>
    <row r="71" spans="1:13" ht="12.75">
      <c r="A71" s="5"/>
      <c r="B71" s="5"/>
      <c r="C71" s="5"/>
      <c r="D71" s="5"/>
      <c r="E71" s="5"/>
      <c r="F71" s="5"/>
      <c r="G71" s="5"/>
      <c r="H71" s="6">
        <f t="shared" si="3"/>
        <v>0</v>
      </c>
      <c r="I71" s="7">
        <f>SUM(I70)</f>
        <v>551.8149779735684</v>
      </c>
      <c r="J71" s="5">
        <v>414</v>
      </c>
      <c r="K71" s="6">
        <f>J71-I71</f>
        <v>-137.81497797356838</v>
      </c>
      <c r="L71" s="5"/>
      <c r="M71" s="5"/>
    </row>
    <row r="72" spans="1:13" ht="12.75">
      <c r="A72" s="5" t="s">
        <v>67</v>
      </c>
      <c r="B72" s="5" t="s">
        <v>68</v>
      </c>
      <c r="C72" s="5">
        <v>1</v>
      </c>
      <c r="D72" s="5">
        <v>1</v>
      </c>
      <c r="E72" s="5">
        <v>738.68</v>
      </c>
      <c r="F72" s="5">
        <v>15</v>
      </c>
      <c r="G72" s="5">
        <v>849</v>
      </c>
      <c r="H72" s="6">
        <f t="shared" si="3"/>
        <v>38.28193832599121</v>
      </c>
      <c r="I72" s="6">
        <f t="shared" si="4"/>
        <v>887.2819383259912</v>
      </c>
      <c r="J72" s="5"/>
      <c r="K72" s="5"/>
      <c r="L72" s="5"/>
      <c r="M72" s="5"/>
    </row>
    <row r="73" spans="1:13" ht="12.75">
      <c r="A73" s="5" t="s">
        <v>67</v>
      </c>
      <c r="B73" s="5" t="s">
        <v>69</v>
      </c>
      <c r="C73" s="5">
        <v>1</v>
      </c>
      <c r="D73" s="5">
        <v>1</v>
      </c>
      <c r="E73" s="5">
        <v>252.52</v>
      </c>
      <c r="F73" s="5">
        <v>15</v>
      </c>
      <c r="G73" s="5">
        <v>290</v>
      </c>
      <c r="H73" s="6">
        <f t="shared" si="3"/>
        <v>38.28193832599121</v>
      </c>
      <c r="I73" s="6">
        <f t="shared" si="4"/>
        <v>328.28193832599123</v>
      </c>
      <c r="J73" s="5"/>
      <c r="K73" s="5"/>
      <c r="L73" s="5"/>
      <c r="M73" s="5"/>
    </row>
    <row r="74" spans="1:13" ht="12.75">
      <c r="A74" s="5"/>
      <c r="B74" s="5"/>
      <c r="C74" s="5"/>
      <c r="D74" s="5"/>
      <c r="E74" s="5"/>
      <c r="F74" s="5"/>
      <c r="G74" s="5"/>
      <c r="H74" s="6">
        <f t="shared" si="3"/>
        <v>0</v>
      </c>
      <c r="I74" s="7">
        <f>SUM(I72:I73)</f>
        <v>1215.5638766519824</v>
      </c>
      <c r="J74" s="5">
        <v>1139</v>
      </c>
      <c r="K74" s="6">
        <f>J74-I74</f>
        <v>-76.56387665198235</v>
      </c>
      <c r="L74" s="5"/>
      <c r="M74" s="5"/>
    </row>
    <row r="75" spans="1:13" ht="12.75">
      <c r="A75" s="5" t="s">
        <v>70</v>
      </c>
      <c r="B75" s="5" t="s">
        <v>18</v>
      </c>
      <c r="C75" s="5">
        <v>1</v>
      </c>
      <c r="D75" s="5">
        <v>1.8</v>
      </c>
      <c r="E75" s="5">
        <v>184.8</v>
      </c>
      <c r="F75" s="5">
        <v>12</v>
      </c>
      <c r="G75" s="5">
        <v>207</v>
      </c>
      <c r="H75" s="6">
        <f t="shared" si="3"/>
        <v>68.90748898678419</v>
      </c>
      <c r="I75" s="6">
        <f t="shared" si="4"/>
        <v>275.9074889867842</v>
      </c>
      <c r="J75" s="5"/>
      <c r="K75" s="5"/>
      <c r="L75" s="5"/>
      <c r="M75" s="5"/>
    </row>
    <row r="76" spans="1:13" ht="12.75">
      <c r="A76" s="5"/>
      <c r="B76" s="5"/>
      <c r="C76" s="5"/>
      <c r="D76" s="5"/>
      <c r="E76" s="5"/>
      <c r="F76" s="5"/>
      <c r="G76" s="5"/>
      <c r="H76" s="6">
        <f t="shared" si="3"/>
        <v>0</v>
      </c>
      <c r="I76" s="7">
        <f>SUM(I75)</f>
        <v>275.9074889867842</v>
      </c>
      <c r="J76" s="5">
        <v>207</v>
      </c>
      <c r="K76" s="6">
        <f>J76-I76</f>
        <v>-68.90748898678419</v>
      </c>
      <c r="L76" s="5"/>
      <c r="M76" s="5"/>
    </row>
    <row r="77" spans="1:13" ht="12.75">
      <c r="A77" s="5" t="s">
        <v>71</v>
      </c>
      <c r="B77" s="5" t="s">
        <v>14</v>
      </c>
      <c r="C77" s="5">
        <v>1</v>
      </c>
      <c r="D77" s="5">
        <v>0.22</v>
      </c>
      <c r="E77" s="5">
        <v>77.88</v>
      </c>
      <c r="F77" s="5">
        <v>15</v>
      </c>
      <c r="G77" s="5">
        <v>90</v>
      </c>
      <c r="H77" s="6">
        <f t="shared" si="3"/>
        <v>8.422026431718066</v>
      </c>
      <c r="I77" s="6">
        <f t="shared" si="4"/>
        <v>98.42202643171807</v>
      </c>
      <c r="J77" s="5"/>
      <c r="K77" s="5"/>
      <c r="L77" s="5"/>
      <c r="M77" s="5"/>
    </row>
    <row r="78" spans="1:13" ht="12.75">
      <c r="A78" s="5" t="s">
        <v>71</v>
      </c>
      <c r="B78" s="5" t="s">
        <v>27</v>
      </c>
      <c r="C78" s="5">
        <v>1</v>
      </c>
      <c r="D78" s="5">
        <v>0.22</v>
      </c>
      <c r="E78" s="5">
        <v>77.88</v>
      </c>
      <c r="F78" s="5">
        <v>15</v>
      </c>
      <c r="G78" s="5">
        <v>90</v>
      </c>
      <c r="H78" s="6">
        <f t="shared" si="3"/>
        <v>8.422026431718066</v>
      </c>
      <c r="I78" s="6">
        <f t="shared" si="4"/>
        <v>98.42202643171807</v>
      </c>
      <c r="J78" s="5"/>
      <c r="K78" s="5"/>
      <c r="L78" s="5"/>
      <c r="M78" s="5"/>
    </row>
    <row r="79" spans="1:13" ht="12.75">
      <c r="A79" s="5"/>
      <c r="B79" s="5"/>
      <c r="C79" s="5"/>
      <c r="D79" s="5"/>
      <c r="E79" s="5"/>
      <c r="F79" s="5"/>
      <c r="G79" s="5"/>
      <c r="H79" s="6">
        <f t="shared" si="3"/>
        <v>0</v>
      </c>
      <c r="I79" s="7">
        <f>SUM(I77:I78)</f>
        <v>196.84405286343613</v>
      </c>
      <c r="J79" s="5">
        <v>180</v>
      </c>
      <c r="K79" s="6">
        <f>J79-I79</f>
        <v>-16.844052863436133</v>
      </c>
      <c r="L79" s="5"/>
      <c r="M79" s="5"/>
    </row>
    <row r="80" spans="1:13" ht="12.75">
      <c r="A80" s="5" t="s">
        <v>72</v>
      </c>
      <c r="B80" s="5" t="s">
        <v>73</v>
      </c>
      <c r="C80" s="5">
        <v>1</v>
      </c>
      <c r="D80" s="5">
        <v>1.8</v>
      </c>
      <c r="E80" s="5">
        <v>186.44</v>
      </c>
      <c r="F80" s="5">
        <v>12</v>
      </c>
      <c r="G80" s="5">
        <v>209</v>
      </c>
      <c r="H80" s="6">
        <f t="shared" si="3"/>
        <v>68.90748898678419</v>
      </c>
      <c r="I80" s="6">
        <f t="shared" si="4"/>
        <v>277.9074889867842</v>
      </c>
      <c r="J80" s="5"/>
      <c r="K80" s="5"/>
      <c r="L80" s="5"/>
      <c r="M80" s="5"/>
    </row>
    <row r="81" spans="1:13" ht="12.75">
      <c r="A81" s="5" t="s">
        <v>72</v>
      </c>
      <c r="B81" s="5" t="s">
        <v>74</v>
      </c>
      <c r="C81" s="5">
        <v>1</v>
      </c>
      <c r="D81" s="5">
        <v>1.8</v>
      </c>
      <c r="E81" s="5">
        <v>239.8</v>
      </c>
      <c r="F81" s="5">
        <v>12</v>
      </c>
      <c r="G81" s="5">
        <v>269</v>
      </c>
      <c r="H81" s="6">
        <f t="shared" si="3"/>
        <v>68.90748898678419</v>
      </c>
      <c r="I81" s="6">
        <f t="shared" si="4"/>
        <v>337.9074889867842</v>
      </c>
      <c r="J81" s="5"/>
      <c r="K81" s="5"/>
      <c r="L81" s="5"/>
      <c r="M81" s="5"/>
    </row>
    <row r="82" spans="1:13" ht="12.75">
      <c r="A82" s="5"/>
      <c r="B82" s="5"/>
      <c r="C82" s="5"/>
      <c r="D82" s="5"/>
      <c r="E82" s="5"/>
      <c r="F82" s="5"/>
      <c r="G82" s="5"/>
      <c r="H82" s="6">
        <f t="shared" si="3"/>
        <v>0</v>
      </c>
      <c r="I82" s="7">
        <f>SUM(I80:I81)</f>
        <v>615.8149779735684</v>
      </c>
      <c r="J82" s="5">
        <v>478</v>
      </c>
      <c r="K82" s="6">
        <f>J82-I82</f>
        <v>-137.81497797356838</v>
      </c>
      <c r="L82" s="5"/>
      <c r="M82" s="5"/>
    </row>
    <row r="83" spans="1:13" ht="12.75">
      <c r="A83" s="5" t="s">
        <v>75</v>
      </c>
      <c r="B83" s="5" t="s">
        <v>55</v>
      </c>
      <c r="C83" s="5">
        <v>1</v>
      </c>
      <c r="D83" s="5">
        <v>1.8</v>
      </c>
      <c r="E83" s="5">
        <v>239.8</v>
      </c>
      <c r="F83" s="5">
        <v>12</v>
      </c>
      <c r="G83" s="5">
        <v>269</v>
      </c>
      <c r="H83" s="6">
        <f t="shared" si="3"/>
        <v>68.90748898678419</v>
      </c>
      <c r="I83" s="6">
        <f t="shared" si="4"/>
        <v>337.9074889867842</v>
      </c>
      <c r="J83" s="5"/>
      <c r="K83" s="5"/>
      <c r="L83" s="5"/>
      <c r="M83" s="5"/>
    </row>
    <row r="84" spans="1:13" ht="12.75">
      <c r="A84" s="5"/>
      <c r="B84" s="5"/>
      <c r="C84" s="5"/>
      <c r="D84" s="5"/>
      <c r="E84" s="5"/>
      <c r="F84" s="5"/>
      <c r="G84" s="5"/>
      <c r="H84" s="6">
        <f t="shared" si="3"/>
        <v>0</v>
      </c>
      <c r="I84" s="7">
        <f>SUM(I83)</f>
        <v>337.9074889867842</v>
      </c>
      <c r="J84" s="5">
        <v>269</v>
      </c>
      <c r="K84" s="6">
        <f>J84-I84</f>
        <v>-68.90748898678419</v>
      </c>
      <c r="L84" s="5"/>
      <c r="M84" s="5"/>
    </row>
    <row r="85" spans="1:13" ht="12.75">
      <c r="A85" s="5" t="s">
        <v>76</v>
      </c>
      <c r="B85" s="5" t="s">
        <v>62</v>
      </c>
      <c r="C85" s="5">
        <v>1</v>
      </c>
      <c r="D85" s="5">
        <v>1</v>
      </c>
      <c r="E85" s="5">
        <v>738.68</v>
      </c>
      <c r="F85" s="5">
        <v>15</v>
      </c>
      <c r="G85" s="5">
        <v>849</v>
      </c>
      <c r="H85" s="6">
        <f t="shared" si="3"/>
        <v>38.28193832599121</v>
      </c>
      <c r="I85" s="6">
        <f t="shared" si="4"/>
        <v>887.2819383259912</v>
      </c>
      <c r="J85" s="5"/>
      <c r="K85" s="5"/>
      <c r="L85" s="5"/>
      <c r="M85" s="5"/>
    </row>
    <row r="86" spans="1:13" ht="12.75">
      <c r="A86" s="5"/>
      <c r="B86" s="5"/>
      <c r="C86" s="5"/>
      <c r="D86" s="5"/>
      <c r="E86" s="5"/>
      <c r="F86" s="5"/>
      <c r="G86" s="5"/>
      <c r="H86" s="6">
        <f t="shared" si="3"/>
        <v>0</v>
      </c>
      <c r="I86" s="7">
        <f>SUM(I85)</f>
        <v>887.2819383259912</v>
      </c>
      <c r="J86" s="5">
        <v>849</v>
      </c>
      <c r="K86" s="6">
        <f>J86-I86</f>
        <v>-38.28193832599118</v>
      </c>
      <c r="L86" s="5"/>
      <c r="M86" s="5"/>
    </row>
    <row r="87" spans="1:13" ht="12.75">
      <c r="A87" s="5" t="s">
        <v>77</v>
      </c>
      <c r="B87" s="5" t="s">
        <v>78</v>
      </c>
      <c r="C87" s="5">
        <v>2</v>
      </c>
      <c r="D87" s="5">
        <v>2</v>
      </c>
      <c r="E87" s="5">
        <v>928.66</v>
      </c>
      <c r="F87" s="5">
        <v>15</v>
      </c>
      <c r="G87" s="5">
        <v>2136</v>
      </c>
      <c r="H87" s="6">
        <f t="shared" si="3"/>
        <v>76.56387665198243</v>
      </c>
      <c r="I87" s="6">
        <f t="shared" si="4"/>
        <v>2212.5638766519824</v>
      </c>
      <c r="J87" s="5"/>
      <c r="K87" s="5"/>
      <c r="L87" s="5"/>
      <c r="M87" s="5"/>
    </row>
    <row r="88" spans="1:13" ht="12.75">
      <c r="A88" s="5"/>
      <c r="B88" s="5"/>
      <c r="C88" s="5"/>
      <c r="D88" s="5"/>
      <c r="E88" s="5"/>
      <c r="F88" s="5"/>
      <c r="G88" s="5"/>
      <c r="H88" s="6">
        <f t="shared" si="3"/>
        <v>0</v>
      </c>
      <c r="I88" s="7">
        <f>SUM(I87)</f>
        <v>2212.5638766519824</v>
      </c>
      <c r="J88" s="5">
        <v>2136</v>
      </c>
      <c r="K88" s="6">
        <f>J88-I88</f>
        <v>-76.56387665198235</v>
      </c>
      <c r="L88" s="5"/>
      <c r="M88" s="5"/>
    </row>
    <row r="89" spans="1:13" ht="12.75">
      <c r="A89" s="5" t="s">
        <v>79</v>
      </c>
      <c r="B89" s="5" t="s">
        <v>41</v>
      </c>
      <c r="C89" s="5">
        <v>3</v>
      </c>
      <c r="D89" s="5">
        <v>3</v>
      </c>
      <c r="E89" s="5">
        <v>228.92</v>
      </c>
      <c r="F89" s="5">
        <v>15</v>
      </c>
      <c r="G89" s="5">
        <v>790</v>
      </c>
      <c r="H89" s="6">
        <f t="shared" si="3"/>
        <v>114.84581497797365</v>
      </c>
      <c r="I89" s="6">
        <f t="shared" si="4"/>
        <v>904.8458149779736</v>
      </c>
      <c r="J89" s="5"/>
      <c r="K89" s="5"/>
      <c r="L89" s="5"/>
      <c r="M89" s="5"/>
    </row>
    <row r="90" spans="1:13" ht="12.75">
      <c r="A90" s="5" t="s">
        <v>79</v>
      </c>
      <c r="B90" s="5" t="s">
        <v>44</v>
      </c>
      <c r="C90" s="5">
        <v>2</v>
      </c>
      <c r="D90" s="5">
        <v>3.6</v>
      </c>
      <c r="E90" s="5">
        <v>186.44</v>
      </c>
      <c r="F90" s="5">
        <v>12</v>
      </c>
      <c r="G90" s="5">
        <v>418</v>
      </c>
      <c r="H90" s="6">
        <f t="shared" si="3"/>
        <v>137.81497797356838</v>
      </c>
      <c r="I90" s="6">
        <f t="shared" si="4"/>
        <v>555.8149779735684</v>
      </c>
      <c r="J90" s="5"/>
      <c r="K90" s="5"/>
      <c r="L90" s="5"/>
      <c r="M90" s="5"/>
    </row>
    <row r="91" spans="1:13" ht="12.75">
      <c r="A91" s="5"/>
      <c r="B91" s="5"/>
      <c r="C91" s="5"/>
      <c r="D91" s="5"/>
      <c r="E91" s="5"/>
      <c r="F91" s="5"/>
      <c r="G91" s="5"/>
      <c r="H91" s="6">
        <f t="shared" si="3"/>
        <v>0</v>
      </c>
      <c r="I91" s="7">
        <f>SUM(I89:I90)</f>
        <v>1460.6607929515421</v>
      </c>
      <c r="J91" s="5">
        <v>1208</v>
      </c>
      <c r="K91" s="6">
        <f>J91-I91</f>
        <v>-252.66079295154213</v>
      </c>
      <c r="L91" s="5"/>
      <c r="M91" s="5"/>
    </row>
    <row r="92" spans="1:13" ht="12.75">
      <c r="A92" s="5" t="s">
        <v>80</v>
      </c>
      <c r="B92" s="5" t="s">
        <v>44</v>
      </c>
      <c r="C92" s="5">
        <v>1</v>
      </c>
      <c r="D92" s="5">
        <v>1.8</v>
      </c>
      <c r="E92" s="5">
        <v>186.44</v>
      </c>
      <c r="F92" s="5">
        <v>12</v>
      </c>
      <c r="G92" s="5">
        <v>209</v>
      </c>
      <c r="H92" s="6">
        <f t="shared" si="3"/>
        <v>68.90748898678419</v>
      </c>
      <c r="I92" s="6">
        <f t="shared" si="4"/>
        <v>277.9074889867842</v>
      </c>
      <c r="J92" s="5"/>
      <c r="K92" s="5"/>
      <c r="L92" s="5"/>
      <c r="M92" s="5"/>
    </row>
    <row r="93" spans="1:13" ht="12.75">
      <c r="A93" s="5" t="s">
        <v>80</v>
      </c>
      <c r="B93" s="5" t="s">
        <v>81</v>
      </c>
      <c r="C93" s="5">
        <v>1</v>
      </c>
      <c r="D93" s="5">
        <v>0.22</v>
      </c>
      <c r="E93" s="5">
        <v>77.88</v>
      </c>
      <c r="F93" s="5">
        <v>15</v>
      </c>
      <c r="G93" s="5">
        <v>90</v>
      </c>
      <c r="H93" s="6">
        <f t="shared" si="3"/>
        <v>8.422026431718066</v>
      </c>
      <c r="I93" s="6">
        <f t="shared" si="4"/>
        <v>98.42202643171807</v>
      </c>
      <c r="J93" s="5"/>
      <c r="K93" s="5"/>
      <c r="L93" s="5"/>
      <c r="M93" s="5"/>
    </row>
    <row r="94" spans="1:13" ht="12.75">
      <c r="A94" s="5" t="s">
        <v>80</v>
      </c>
      <c r="B94" s="5" t="s">
        <v>66</v>
      </c>
      <c r="C94" s="5">
        <v>1</v>
      </c>
      <c r="D94" s="5">
        <v>1.8</v>
      </c>
      <c r="E94" s="5">
        <v>184.8</v>
      </c>
      <c r="F94" s="5">
        <v>12</v>
      </c>
      <c r="G94" s="5">
        <v>207</v>
      </c>
      <c r="H94" s="6">
        <f t="shared" si="3"/>
        <v>68.90748898678419</v>
      </c>
      <c r="I94" s="6">
        <f t="shared" si="4"/>
        <v>275.9074889867842</v>
      </c>
      <c r="J94" s="5"/>
      <c r="K94" s="5"/>
      <c r="L94" s="5"/>
      <c r="M94" s="5"/>
    </row>
    <row r="95" spans="1:13" ht="12.75">
      <c r="A95" s="5" t="s">
        <v>80</v>
      </c>
      <c r="B95" s="5" t="s">
        <v>82</v>
      </c>
      <c r="C95" s="5">
        <v>1</v>
      </c>
      <c r="D95" s="5">
        <v>1.8</v>
      </c>
      <c r="E95" s="5">
        <v>239.8</v>
      </c>
      <c r="F95" s="5">
        <v>15</v>
      </c>
      <c r="G95" s="5">
        <v>276</v>
      </c>
      <c r="H95" s="6">
        <f t="shared" si="3"/>
        <v>68.90748898678419</v>
      </c>
      <c r="I95" s="6">
        <f t="shared" si="4"/>
        <v>344.9074889867842</v>
      </c>
      <c r="J95" s="5"/>
      <c r="K95" s="5"/>
      <c r="L95" s="5"/>
      <c r="M95" s="5"/>
    </row>
    <row r="96" spans="1:13" ht="12.75">
      <c r="A96" s="5" t="s">
        <v>80</v>
      </c>
      <c r="B96" s="5" t="s">
        <v>83</v>
      </c>
      <c r="C96" s="5">
        <v>1</v>
      </c>
      <c r="D96" s="5">
        <v>0.22</v>
      </c>
      <c r="E96" s="5">
        <v>77.88</v>
      </c>
      <c r="F96" s="5">
        <v>15</v>
      </c>
      <c r="G96" s="5">
        <v>90</v>
      </c>
      <c r="H96" s="6">
        <f t="shared" si="3"/>
        <v>8.422026431718066</v>
      </c>
      <c r="I96" s="6">
        <f t="shared" si="4"/>
        <v>98.42202643171807</v>
      </c>
      <c r="J96" s="5"/>
      <c r="K96" s="5"/>
      <c r="L96" s="5"/>
      <c r="M96" s="5"/>
    </row>
    <row r="97" spans="1:13" ht="12.75">
      <c r="A97" s="5"/>
      <c r="B97" s="5"/>
      <c r="C97" s="5"/>
      <c r="D97" s="5"/>
      <c r="E97" s="5"/>
      <c r="F97" s="5"/>
      <c r="G97" s="5"/>
      <c r="H97" s="6">
        <f t="shared" si="3"/>
        <v>0</v>
      </c>
      <c r="I97" s="7">
        <f>SUM(I92:I96)</f>
        <v>1095.5665198237887</v>
      </c>
      <c r="J97" s="5">
        <v>872</v>
      </c>
      <c r="K97" s="6">
        <f>J97-I97</f>
        <v>-223.56651982378867</v>
      </c>
      <c r="L97" s="5"/>
      <c r="M97" s="5"/>
    </row>
    <row r="98" spans="1:13" ht="12.75">
      <c r="A98" s="5" t="s">
        <v>84</v>
      </c>
      <c r="B98" s="5" t="s">
        <v>85</v>
      </c>
      <c r="C98" s="5">
        <v>1</v>
      </c>
      <c r="D98" s="5">
        <v>1</v>
      </c>
      <c r="E98" s="5">
        <v>184.47</v>
      </c>
      <c r="F98" s="5">
        <v>15</v>
      </c>
      <c r="G98" s="5">
        <v>212</v>
      </c>
      <c r="H98" s="6">
        <f aca="true" t="shared" si="5" ref="H98:H128">E$135*D98</f>
        <v>38.28193832599121</v>
      </c>
      <c r="I98" s="6">
        <f t="shared" si="4"/>
        <v>250.2819383259912</v>
      </c>
      <c r="J98" s="5"/>
      <c r="K98" s="5"/>
      <c r="L98" s="5"/>
      <c r="M98" s="5"/>
    </row>
    <row r="99" spans="1:13" ht="12.75">
      <c r="A99" s="5" t="s">
        <v>84</v>
      </c>
      <c r="B99" s="5" t="s">
        <v>42</v>
      </c>
      <c r="C99" s="5">
        <v>2</v>
      </c>
      <c r="D99" s="5">
        <v>2</v>
      </c>
      <c r="E99" s="5">
        <v>237.18</v>
      </c>
      <c r="F99" s="5">
        <v>15</v>
      </c>
      <c r="G99" s="5">
        <v>546</v>
      </c>
      <c r="H99" s="6">
        <f t="shared" si="5"/>
        <v>76.56387665198243</v>
      </c>
      <c r="I99" s="6">
        <f t="shared" si="4"/>
        <v>622.5638766519825</v>
      </c>
      <c r="J99" s="5"/>
      <c r="K99" s="5"/>
      <c r="L99" s="5"/>
      <c r="M99" s="5"/>
    </row>
    <row r="100" spans="1:13" ht="12.75">
      <c r="A100" s="5" t="s">
        <v>84</v>
      </c>
      <c r="B100" s="5" t="s">
        <v>16</v>
      </c>
      <c r="C100" s="5">
        <v>1</v>
      </c>
      <c r="D100" s="5">
        <v>1</v>
      </c>
      <c r="E100" s="5">
        <v>252.52</v>
      </c>
      <c r="F100" s="5">
        <v>15</v>
      </c>
      <c r="G100" s="5">
        <v>290</v>
      </c>
      <c r="H100" s="6">
        <f t="shared" si="5"/>
        <v>38.28193832599121</v>
      </c>
      <c r="I100" s="6">
        <f t="shared" si="4"/>
        <v>328.28193832599123</v>
      </c>
      <c r="J100" s="5"/>
      <c r="K100" s="5"/>
      <c r="L100" s="5"/>
      <c r="M100" s="5"/>
    </row>
    <row r="101" spans="1:13" ht="12.75">
      <c r="A101" s="5" t="s">
        <v>84</v>
      </c>
      <c r="B101" s="5" t="s">
        <v>86</v>
      </c>
      <c r="C101" s="5">
        <v>1</v>
      </c>
      <c r="D101" s="5">
        <v>1</v>
      </c>
      <c r="E101" s="5">
        <v>194.48</v>
      </c>
      <c r="F101" s="5">
        <v>15</v>
      </c>
      <c r="G101" s="5">
        <v>224</v>
      </c>
      <c r="H101" s="6">
        <f t="shared" si="5"/>
        <v>38.28193832599121</v>
      </c>
      <c r="I101" s="6">
        <f t="shared" si="4"/>
        <v>262.28193832599123</v>
      </c>
      <c r="J101" s="5"/>
      <c r="K101" s="5"/>
      <c r="L101" s="5"/>
      <c r="M101" s="5"/>
    </row>
    <row r="102" spans="1:13" ht="12.75">
      <c r="A102" s="5" t="s">
        <v>84</v>
      </c>
      <c r="B102" s="5" t="s">
        <v>87</v>
      </c>
      <c r="C102" s="5">
        <v>2</v>
      </c>
      <c r="D102" s="5">
        <v>2</v>
      </c>
      <c r="E102" s="5">
        <v>228.92</v>
      </c>
      <c r="F102" s="5">
        <v>15</v>
      </c>
      <c r="G102" s="5">
        <v>527</v>
      </c>
      <c r="H102" s="6">
        <f t="shared" si="5"/>
        <v>76.56387665198243</v>
      </c>
      <c r="I102" s="6">
        <f t="shared" si="4"/>
        <v>603.5638766519825</v>
      </c>
      <c r="J102" s="5"/>
      <c r="K102" s="5"/>
      <c r="L102" s="5"/>
      <c r="M102" s="5"/>
    </row>
    <row r="103" spans="1:13" ht="12.75">
      <c r="A103" s="5"/>
      <c r="B103" s="5"/>
      <c r="C103" s="5"/>
      <c r="D103" s="5"/>
      <c r="E103" s="5"/>
      <c r="F103" s="5"/>
      <c r="G103" s="5"/>
      <c r="H103" s="6">
        <f t="shared" si="5"/>
        <v>0</v>
      </c>
      <c r="I103" s="7">
        <f>SUM(I98:I102)</f>
        <v>2066.9735682819387</v>
      </c>
      <c r="J103" s="5">
        <v>1800</v>
      </c>
      <c r="K103" s="6">
        <f>J103-I103</f>
        <v>-266.9735682819387</v>
      </c>
      <c r="L103" s="5"/>
      <c r="M103" s="5"/>
    </row>
    <row r="104" spans="1:13" ht="12.75">
      <c r="A104" s="5" t="s">
        <v>88</v>
      </c>
      <c r="B104" s="5" t="s">
        <v>55</v>
      </c>
      <c r="C104" s="5">
        <v>1</v>
      </c>
      <c r="D104" s="5">
        <v>1.8</v>
      </c>
      <c r="E104" s="5">
        <v>239.8</v>
      </c>
      <c r="F104" s="5">
        <v>12</v>
      </c>
      <c r="G104" s="5">
        <v>269</v>
      </c>
      <c r="H104" s="6">
        <f t="shared" si="5"/>
        <v>68.90748898678419</v>
      </c>
      <c r="I104" s="6">
        <f t="shared" si="4"/>
        <v>337.9074889867842</v>
      </c>
      <c r="J104" s="5"/>
      <c r="K104" s="5"/>
      <c r="L104" s="5"/>
      <c r="M104" s="5"/>
    </row>
    <row r="105" spans="1:13" ht="12.75">
      <c r="A105" s="5" t="s">
        <v>88</v>
      </c>
      <c r="B105" s="5" t="s">
        <v>89</v>
      </c>
      <c r="C105" s="5">
        <v>1</v>
      </c>
      <c r="D105" s="5">
        <v>1</v>
      </c>
      <c r="E105" s="5">
        <v>188.76</v>
      </c>
      <c r="F105" s="5">
        <v>15</v>
      </c>
      <c r="G105" s="5">
        <v>217</v>
      </c>
      <c r="H105" s="6">
        <f t="shared" si="5"/>
        <v>38.28193832599121</v>
      </c>
      <c r="I105" s="6">
        <f t="shared" si="4"/>
        <v>255.2819383259912</v>
      </c>
      <c r="J105" s="5"/>
      <c r="K105" s="5"/>
      <c r="L105" s="5"/>
      <c r="M105" s="5"/>
    </row>
    <row r="106" spans="1:13" ht="12.75">
      <c r="A106" s="5"/>
      <c r="B106" s="5"/>
      <c r="C106" s="5"/>
      <c r="D106" s="5"/>
      <c r="E106" s="5"/>
      <c r="F106" s="5"/>
      <c r="G106" s="5"/>
      <c r="H106" s="6">
        <f t="shared" si="5"/>
        <v>0</v>
      </c>
      <c r="I106" s="7">
        <f>SUM(I104:I105)</f>
        <v>593.1894273127754</v>
      </c>
      <c r="J106" s="5">
        <v>486</v>
      </c>
      <c r="K106" s="11">
        <f>J106-I106</f>
        <v>-107.18942731277536</v>
      </c>
      <c r="L106" s="5">
        <v>129</v>
      </c>
      <c r="M106" s="5" t="s">
        <v>108</v>
      </c>
    </row>
    <row r="107" spans="1:13" ht="12.75">
      <c r="A107" s="5" t="s">
        <v>90</v>
      </c>
      <c r="B107" s="5" t="s">
        <v>27</v>
      </c>
      <c r="C107" s="5">
        <v>1</v>
      </c>
      <c r="D107" s="5">
        <v>0.22</v>
      </c>
      <c r="E107" s="5">
        <v>77.88</v>
      </c>
      <c r="F107" s="5">
        <v>15</v>
      </c>
      <c r="G107" s="5">
        <v>90</v>
      </c>
      <c r="H107" s="6">
        <f t="shared" si="5"/>
        <v>8.422026431718066</v>
      </c>
      <c r="I107" s="6">
        <f t="shared" si="4"/>
        <v>98.42202643171807</v>
      </c>
      <c r="J107" s="5"/>
      <c r="K107" s="5"/>
      <c r="L107" s="5"/>
      <c r="M107" s="5"/>
    </row>
    <row r="108" spans="1:13" ht="12.75">
      <c r="A108" s="5"/>
      <c r="B108" s="5"/>
      <c r="C108" s="5"/>
      <c r="D108" s="5"/>
      <c r="E108" s="5"/>
      <c r="F108" s="5"/>
      <c r="G108" s="5"/>
      <c r="H108" s="6">
        <f t="shared" si="5"/>
        <v>0</v>
      </c>
      <c r="I108" s="7">
        <f>SUM(I107)</f>
        <v>98.42202643171807</v>
      </c>
      <c r="J108" s="5">
        <v>90</v>
      </c>
      <c r="K108" s="6">
        <f>J108-I108</f>
        <v>-8.422026431718066</v>
      </c>
      <c r="L108" s="5"/>
      <c r="M108" s="5"/>
    </row>
    <row r="109" spans="1:13" ht="12.75">
      <c r="A109" s="5" t="s">
        <v>91</v>
      </c>
      <c r="B109" s="5" t="s">
        <v>92</v>
      </c>
      <c r="C109" s="5">
        <v>1</v>
      </c>
      <c r="D109" s="5">
        <v>1.8</v>
      </c>
      <c r="E109" s="5">
        <v>239.8</v>
      </c>
      <c r="F109" s="5">
        <v>12</v>
      </c>
      <c r="G109" s="5">
        <v>269</v>
      </c>
      <c r="H109" s="6">
        <f t="shared" si="5"/>
        <v>68.90748898678419</v>
      </c>
      <c r="I109" s="6">
        <f t="shared" si="4"/>
        <v>337.9074889867842</v>
      </c>
      <c r="J109" s="5"/>
      <c r="K109" s="5"/>
      <c r="L109" s="5"/>
      <c r="M109" s="5"/>
    </row>
    <row r="110" spans="1:13" ht="12.75">
      <c r="A110" s="5"/>
      <c r="B110" s="5"/>
      <c r="C110" s="5"/>
      <c r="D110" s="5"/>
      <c r="E110" s="5"/>
      <c r="F110" s="5"/>
      <c r="G110" s="5"/>
      <c r="H110" s="6">
        <f t="shared" si="5"/>
        <v>0</v>
      </c>
      <c r="I110" s="7">
        <f>SUM(I109)</f>
        <v>337.9074889867842</v>
      </c>
      <c r="J110" s="5">
        <v>269</v>
      </c>
      <c r="K110" s="11">
        <f>J110-I110</f>
        <v>-68.90748898678419</v>
      </c>
      <c r="L110" s="5">
        <v>83</v>
      </c>
      <c r="M110" s="5" t="s">
        <v>109</v>
      </c>
    </row>
    <row r="111" spans="1:13" ht="12.75">
      <c r="A111" s="5" t="s">
        <v>93</v>
      </c>
      <c r="B111" s="5" t="s">
        <v>16</v>
      </c>
      <c r="C111" s="5">
        <v>1</v>
      </c>
      <c r="D111" s="5">
        <v>1</v>
      </c>
      <c r="E111" s="5">
        <v>252.52</v>
      </c>
      <c r="F111" s="5">
        <v>15</v>
      </c>
      <c r="G111" s="5">
        <v>290</v>
      </c>
      <c r="H111" s="6">
        <f t="shared" si="5"/>
        <v>38.28193832599121</v>
      </c>
      <c r="I111" s="6">
        <f t="shared" si="4"/>
        <v>328.28193832599123</v>
      </c>
      <c r="J111" s="5"/>
      <c r="K111" s="5"/>
      <c r="L111" s="5"/>
      <c r="M111" s="5"/>
    </row>
    <row r="112" spans="1:13" ht="12.75">
      <c r="A112" s="5" t="s">
        <v>93</v>
      </c>
      <c r="B112" s="5" t="s">
        <v>44</v>
      </c>
      <c r="C112" s="5">
        <v>1</v>
      </c>
      <c r="D112" s="5">
        <v>1.8</v>
      </c>
      <c r="E112" s="5">
        <v>186.44</v>
      </c>
      <c r="F112" s="5">
        <v>12</v>
      </c>
      <c r="G112" s="5">
        <v>209</v>
      </c>
      <c r="H112" s="6">
        <f t="shared" si="5"/>
        <v>68.90748898678419</v>
      </c>
      <c r="I112" s="6">
        <f t="shared" si="4"/>
        <v>277.9074889867842</v>
      </c>
      <c r="J112" s="5"/>
      <c r="K112" s="5"/>
      <c r="L112" s="5"/>
      <c r="M112" s="5"/>
    </row>
    <row r="113" spans="1:13" ht="12.75">
      <c r="A113" s="5" t="s">
        <v>93</v>
      </c>
      <c r="B113" s="5" t="s">
        <v>94</v>
      </c>
      <c r="C113" s="5">
        <v>2</v>
      </c>
      <c r="D113" s="5">
        <v>0.44</v>
      </c>
      <c r="E113" s="5">
        <v>77.88</v>
      </c>
      <c r="F113" s="5">
        <v>15</v>
      </c>
      <c r="G113" s="5">
        <v>90</v>
      </c>
      <c r="H113" s="6">
        <f t="shared" si="5"/>
        <v>16.844052863436133</v>
      </c>
      <c r="I113" s="6">
        <f t="shared" si="4"/>
        <v>106.84405286343613</v>
      </c>
      <c r="J113" s="5"/>
      <c r="K113" s="5"/>
      <c r="L113" s="5"/>
      <c r="M113" s="5"/>
    </row>
    <row r="114" spans="1:13" ht="12.75">
      <c r="A114" s="5" t="s">
        <v>93</v>
      </c>
      <c r="B114" s="5" t="s">
        <v>95</v>
      </c>
      <c r="C114" s="5">
        <v>2</v>
      </c>
      <c r="D114" s="5">
        <v>0.44</v>
      </c>
      <c r="E114" s="5">
        <v>77.88</v>
      </c>
      <c r="F114" s="5">
        <v>15</v>
      </c>
      <c r="G114" s="5">
        <v>90</v>
      </c>
      <c r="H114" s="6">
        <f t="shared" si="5"/>
        <v>16.844052863436133</v>
      </c>
      <c r="I114" s="6">
        <f t="shared" si="4"/>
        <v>106.84405286343613</v>
      </c>
      <c r="J114" s="5"/>
      <c r="K114" s="5"/>
      <c r="L114" s="5"/>
      <c r="M114" s="5"/>
    </row>
    <row r="115" spans="1:13" ht="12.75">
      <c r="A115" s="5" t="s">
        <v>93</v>
      </c>
      <c r="B115" s="5" t="s">
        <v>99</v>
      </c>
      <c r="C115" s="5">
        <v>1</v>
      </c>
      <c r="D115" s="5">
        <v>1</v>
      </c>
      <c r="E115" s="5">
        <v>205.92</v>
      </c>
      <c r="F115" s="5">
        <v>15</v>
      </c>
      <c r="G115" s="5">
        <v>205.92</v>
      </c>
      <c r="H115" s="6">
        <f t="shared" si="5"/>
        <v>38.28193832599121</v>
      </c>
      <c r="I115" s="6">
        <f t="shared" si="4"/>
        <v>244.2019383259912</v>
      </c>
      <c r="J115" s="5"/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6">
        <f t="shared" si="5"/>
        <v>0</v>
      </c>
      <c r="I116" s="7">
        <f>SUM(I111:I115)</f>
        <v>1064.079471365639</v>
      </c>
      <c r="J116" s="5">
        <v>1100</v>
      </c>
      <c r="K116" s="6">
        <f>J116-I116</f>
        <v>35.92052863436106</v>
      </c>
      <c r="L116" s="5"/>
      <c r="M116" s="5"/>
    </row>
    <row r="117" spans="1:13" ht="12.75">
      <c r="A117" s="5" t="s">
        <v>96</v>
      </c>
      <c r="B117" s="5" t="s">
        <v>94</v>
      </c>
      <c r="C117" s="5">
        <v>1</v>
      </c>
      <c r="D117" s="5">
        <v>0.22</v>
      </c>
      <c r="E117" s="5">
        <v>77.88</v>
      </c>
      <c r="F117" s="5">
        <v>15</v>
      </c>
      <c r="G117" s="5">
        <v>90</v>
      </c>
      <c r="H117" s="6">
        <f t="shared" si="5"/>
        <v>8.422026431718066</v>
      </c>
      <c r="I117" s="6">
        <f t="shared" si="4"/>
        <v>98.42202643171807</v>
      </c>
      <c r="J117" s="5"/>
      <c r="K117" s="5"/>
      <c r="L117" s="5"/>
      <c r="M117" s="5"/>
    </row>
    <row r="118" spans="1:13" ht="12.75">
      <c r="A118" s="5" t="s">
        <v>96</v>
      </c>
      <c r="B118" s="5" t="s">
        <v>94</v>
      </c>
      <c r="C118" s="5">
        <v>1</v>
      </c>
      <c r="D118" s="5">
        <v>0.22</v>
      </c>
      <c r="E118" s="5">
        <v>77.88</v>
      </c>
      <c r="F118" s="5">
        <v>15</v>
      </c>
      <c r="G118" s="5">
        <v>90</v>
      </c>
      <c r="H118" s="6">
        <f t="shared" si="5"/>
        <v>8.422026431718066</v>
      </c>
      <c r="I118" s="6">
        <f t="shared" si="4"/>
        <v>98.42202643171807</v>
      </c>
      <c r="J118" s="5"/>
      <c r="K118" s="5"/>
      <c r="L118" s="5"/>
      <c r="M118" s="5"/>
    </row>
    <row r="119" spans="1:13" ht="12.75">
      <c r="A119" s="5" t="s">
        <v>96</v>
      </c>
      <c r="B119" s="5" t="s">
        <v>94</v>
      </c>
      <c r="C119" s="5">
        <v>1</v>
      </c>
      <c r="D119" s="5">
        <v>0.22</v>
      </c>
      <c r="E119" s="5">
        <v>77.88</v>
      </c>
      <c r="F119" s="5">
        <v>15</v>
      </c>
      <c r="G119" s="5">
        <v>90</v>
      </c>
      <c r="H119" s="6">
        <f t="shared" si="5"/>
        <v>8.422026431718066</v>
      </c>
      <c r="I119" s="6">
        <f t="shared" si="4"/>
        <v>98.42202643171807</v>
      </c>
      <c r="J119" s="5"/>
      <c r="K119" s="5"/>
      <c r="L119" s="5"/>
      <c r="M119" s="5"/>
    </row>
    <row r="120" spans="1:13" ht="12.75">
      <c r="A120" s="5" t="s">
        <v>96</v>
      </c>
      <c r="B120" s="5" t="s">
        <v>95</v>
      </c>
      <c r="C120" s="5">
        <v>1</v>
      </c>
      <c r="D120" s="5">
        <v>0.22</v>
      </c>
      <c r="E120" s="5">
        <v>77.88</v>
      </c>
      <c r="F120" s="5">
        <v>15</v>
      </c>
      <c r="G120" s="5">
        <v>90</v>
      </c>
      <c r="H120" s="6">
        <f t="shared" si="5"/>
        <v>8.422026431718066</v>
      </c>
      <c r="I120" s="6">
        <f t="shared" si="4"/>
        <v>98.42202643171807</v>
      </c>
      <c r="J120" s="5"/>
      <c r="K120" s="5"/>
      <c r="L120" s="5"/>
      <c r="M120" s="5"/>
    </row>
    <row r="121" spans="1:13" ht="12.75">
      <c r="A121" s="5" t="s">
        <v>96</v>
      </c>
      <c r="B121" s="5" t="s">
        <v>95</v>
      </c>
      <c r="C121" s="5">
        <v>1</v>
      </c>
      <c r="D121" s="5">
        <v>0.22</v>
      </c>
      <c r="E121" s="5">
        <v>77.88</v>
      </c>
      <c r="F121" s="5">
        <v>15</v>
      </c>
      <c r="G121" s="5">
        <v>90</v>
      </c>
      <c r="H121" s="6">
        <f t="shared" si="5"/>
        <v>8.422026431718066</v>
      </c>
      <c r="I121" s="6">
        <f t="shared" si="4"/>
        <v>98.42202643171807</v>
      </c>
      <c r="J121" s="5"/>
      <c r="K121" s="5"/>
      <c r="L121" s="5"/>
      <c r="M121" s="5"/>
    </row>
    <row r="122" spans="1:13" ht="12.75">
      <c r="A122" s="5" t="s">
        <v>96</v>
      </c>
      <c r="B122" s="5" t="s">
        <v>95</v>
      </c>
      <c r="C122" s="5">
        <v>1</v>
      </c>
      <c r="D122" s="5">
        <v>0.22</v>
      </c>
      <c r="E122" s="5">
        <v>77.88</v>
      </c>
      <c r="F122" s="5">
        <v>15</v>
      </c>
      <c r="G122" s="5">
        <v>90</v>
      </c>
      <c r="H122" s="6">
        <f t="shared" si="5"/>
        <v>8.422026431718066</v>
      </c>
      <c r="I122" s="6">
        <f t="shared" si="4"/>
        <v>98.42202643171807</v>
      </c>
      <c r="J122" s="5"/>
      <c r="K122" s="5"/>
      <c r="L122" s="5"/>
      <c r="M122" s="5"/>
    </row>
    <row r="123" spans="1:13" ht="12.75">
      <c r="A123" s="5" t="s">
        <v>96</v>
      </c>
      <c r="B123" s="5" t="s">
        <v>95</v>
      </c>
      <c r="C123" s="5">
        <v>1</v>
      </c>
      <c r="D123" s="5">
        <v>0.22</v>
      </c>
      <c r="E123" s="5">
        <v>77.88</v>
      </c>
      <c r="F123" s="5">
        <v>15</v>
      </c>
      <c r="G123" s="5">
        <v>90</v>
      </c>
      <c r="H123" s="6">
        <f t="shared" si="5"/>
        <v>8.422026431718066</v>
      </c>
      <c r="I123" s="6">
        <f t="shared" si="4"/>
        <v>98.42202643171807</v>
      </c>
      <c r="J123" s="5"/>
      <c r="K123" s="5"/>
      <c r="L123" s="5"/>
      <c r="M123" s="5"/>
    </row>
    <row r="124" spans="1:13" ht="12.75">
      <c r="A124" s="5" t="s">
        <v>96</v>
      </c>
      <c r="B124" s="5" t="s">
        <v>95</v>
      </c>
      <c r="C124" s="5">
        <v>1</v>
      </c>
      <c r="D124" s="5">
        <v>0.22</v>
      </c>
      <c r="E124" s="5">
        <v>77.88</v>
      </c>
      <c r="F124" s="5">
        <v>15</v>
      </c>
      <c r="G124" s="5">
        <v>90</v>
      </c>
      <c r="H124" s="6">
        <f t="shared" si="5"/>
        <v>8.422026431718066</v>
      </c>
      <c r="I124" s="6">
        <f t="shared" si="4"/>
        <v>98.42202643171807</v>
      </c>
      <c r="J124" s="5"/>
      <c r="K124" s="5"/>
      <c r="L124" s="5"/>
      <c r="M124" s="5"/>
    </row>
    <row r="125" spans="1:13" ht="12.75">
      <c r="A125" s="5" t="s">
        <v>96</v>
      </c>
      <c r="B125" s="5" t="s">
        <v>95</v>
      </c>
      <c r="C125" s="5">
        <v>1</v>
      </c>
      <c r="D125" s="5">
        <v>0.22</v>
      </c>
      <c r="E125" s="5">
        <v>77.88</v>
      </c>
      <c r="F125" s="5">
        <v>15</v>
      </c>
      <c r="G125" s="5">
        <v>90</v>
      </c>
      <c r="H125" s="6">
        <f t="shared" si="5"/>
        <v>8.422026431718066</v>
      </c>
      <c r="I125" s="6">
        <f t="shared" si="4"/>
        <v>98.42202643171807</v>
      </c>
      <c r="J125" s="5"/>
      <c r="K125" s="5"/>
      <c r="L125" s="5"/>
      <c r="M125" s="5"/>
    </row>
    <row r="126" spans="1:13" ht="12.75">
      <c r="A126" s="5" t="s">
        <v>96</v>
      </c>
      <c r="B126" s="5" t="s">
        <v>95</v>
      </c>
      <c r="C126" s="5">
        <v>1</v>
      </c>
      <c r="D126" s="5">
        <v>0.22</v>
      </c>
      <c r="E126" s="5">
        <v>77.88</v>
      </c>
      <c r="F126" s="5">
        <v>15</v>
      </c>
      <c r="G126" s="5">
        <v>90</v>
      </c>
      <c r="H126" s="6">
        <f t="shared" si="5"/>
        <v>8.422026431718066</v>
      </c>
      <c r="I126" s="6">
        <f t="shared" si="4"/>
        <v>98.42202643171807</v>
      </c>
      <c r="J126" s="5"/>
      <c r="K126" s="5"/>
      <c r="L126" s="5"/>
      <c r="M126" s="5"/>
    </row>
    <row r="127" spans="1:13" ht="12.75">
      <c r="A127" s="5" t="s">
        <v>96</v>
      </c>
      <c r="B127" s="5" t="s">
        <v>27</v>
      </c>
      <c r="C127" s="5">
        <v>1</v>
      </c>
      <c r="D127" s="5">
        <v>0.22</v>
      </c>
      <c r="E127" s="5">
        <v>77.88</v>
      </c>
      <c r="F127" s="5">
        <v>15</v>
      </c>
      <c r="G127" s="5">
        <v>90</v>
      </c>
      <c r="H127" s="6">
        <f t="shared" si="5"/>
        <v>8.422026431718066</v>
      </c>
      <c r="I127" s="6">
        <f t="shared" si="4"/>
        <v>98.42202643171807</v>
      </c>
      <c r="J127" s="5"/>
      <c r="K127" s="5"/>
      <c r="L127" s="5"/>
      <c r="M127" s="5"/>
    </row>
    <row r="128" spans="1:13" ht="12.75">
      <c r="A128" s="5" t="s">
        <v>96</v>
      </c>
      <c r="B128" s="5" t="s">
        <v>27</v>
      </c>
      <c r="C128" s="5">
        <v>1</v>
      </c>
      <c r="D128" s="5">
        <v>0.22</v>
      </c>
      <c r="E128" s="5">
        <v>77.88</v>
      </c>
      <c r="F128" s="5">
        <v>15</v>
      </c>
      <c r="G128" s="5">
        <v>90</v>
      </c>
      <c r="H128" s="6">
        <f t="shared" si="5"/>
        <v>8.422026431718066</v>
      </c>
      <c r="I128" s="6">
        <f t="shared" si="4"/>
        <v>98.42202643171807</v>
      </c>
      <c r="J128" s="5"/>
      <c r="K128" s="5"/>
      <c r="L128" s="5"/>
      <c r="M128" s="5"/>
    </row>
    <row r="129" spans="1:13" ht="12.75">
      <c r="A129" s="10"/>
      <c r="B129" s="10"/>
      <c r="C129" s="10"/>
      <c r="D129" s="10"/>
      <c r="E129" s="10"/>
      <c r="F129" s="10"/>
      <c r="G129" s="10"/>
      <c r="H129" s="5"/>
      <c r="I129" s="7">
        <f>SUM(I117:I128)</f>
        <v>1181.0643171806169</v>
      </c>
      <c r="J129" s="5"/>
      <c r="K129" s="5"/>
      <c r="L129" s="5"/>
      <c r="M129" s="5"/>
    </row>
    <row r="130" spans="1:7" ht="12.75">
      <c r="A130" s="2"/>
      <c r="B130" s="2"/>
      <c r="C130" s="2"/>
      <c r="D130" s="2">
        <f>SUM(D2:D128)</f>
        <v>90.79999999999994</v>
      </c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>
        <v>27663.85</v>
      </c>
      <c r="C132" s="2"/>
      <c r="D132" s="2"/>
      <c r="E132" s="2">
        <v>3476</v>
      </c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>
        <f>E132/D130</f>
        <v>38.28193832599121</v>
      </c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</sheetData>
  <sheetProtection formatCells="0" formatColumns="0" formatRows="0" insertColumns="0" insertRows="0" insertHyperlinks="0" deleteColumns="0" deleteRows="0" sort="0" autoFilter="0" pivotTables="0"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cp:lastPrinted>2017-03-20T09:17:56Z</cp:lastPrinted>
  <dcterms:created xsi:type="dcterms:W3CDTF">2017-03-17T19:02:34Z</dcterms:created>
  <dcterms:modified xsi:type="dcterms:W3CDTF">2017-03-20T14:04:26Z</dcterms:modified>
  <cp:category/>
  <cp:version/>
  <cp:contentType/>
  <cp:contentStatus/>
</cp:coreProperties>
</file>