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16" windowWidth="15135" windowHeight="12240" tabRatio="946" activeTab="0"/>
  </bookViews>
  <sheets>
    <sheet name="Источник жизни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<sst xmlns="http://schemas.openxmlformats.org/spreadsheetml/2006/main" count="56" uniqueCount="51">
  <si>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№
п/п</t>
  </si>
  <si>
    <t>Наименование</t>
  </si>
  <si>
    <t>E-mail:</t>
  </si>
  <si>
    <t>ООО "Источник Жизни"</t>
  </si>
  <si>
    <t>ЛЬНЯНАЯ КАША с изюмом и кунжутом (лён, зелёная гречка, изюм, кунжут)</t>
  </si>
  <si>
    <t>ЛЬНЯНАЯ КАША с яблоком и корицей (лён, зелёная гречка, сушеное яблоко, корица)</t>
  </si>
  <si>
    <t>ЛЬНЯНАЯ КАША с морковью и кунжутом (лён, сушеная морковь, кунжут, сушеная зелень петрушки)</t>
  </si>
  <si>
    <t>ЛЬНЯНАЯ КАША с кэробом и кунжутом (лён, кэроб, кунжут)</t>
  </si>
  <si>
    <t>ИВАН-ЧАЙ "Родной" (Иван-чай ферментированный)</t>
  </si>
  <si>
    <t>ИВАН-ЧАЙ "Спокойствие" (Иван-чай ферментированный, мелиса, душица, курильский чай)</t>
  </si>
  <si>
    <t>ИВАН-ЧАЙ "Мужской" (Иван-чай ферментированный, чабрец, корень имбиря, корица, мускатный орех, кардамон, гвоздика)</t>
  </si>
  <si>
    <t>ИВАН-ЧАЙ "Женский" (Иван-чай ферментированный, душица, ромашка, шалфей, мелиса)</t>
  </si>
  <si>
    <t>ИВАН-ЧАЙ "Цитрусовый" (Иван-чай ферментированный, цедра апельсина)</t>
  </si>
  <si>
    <t>ИВАН-ЧАЙ "Солнечный" (Иван-чай ферментированный, облепиха сушеная, лепестки календулы)</t>
  </si>
  <si>
    <t>ИВАН-ЧАЙ "Цветочный" (Иван-чай ферментированный, цветки кипрея, цветки лаванды)</t>
  </si>
  <si>
    <t>Семена</t>
  </si>
  <si>
    <t>Вес, грамм</t>
  </si>
  <si>
    <t xml:space="preserve">СЕМЕНА ЛЬНА </t>
  </si>
  <si>
    <t>СЕМЕНА ЛЬНА БЕЛОГО</t>
  </si>
  <si>
    <t>СЕМЕНА КУНЖУТА</t>
  </si>
  <si>
    <t>СЕМЕНА КУНЖУТА ЧЁРНОГО</t>
  </si>
  <si>
    <t>СЕМЕНА АМАРАНТА</t>
  </si>
  <si>
    <t>СМЕСЬ СЕМЯН для добавления в йогурт или выпечку (семена льна, семена подсолнечника, кунжут)</t>
  </si>
  <si>
    <t>istochnik.zhizni@list.ru</t>
  </si>
  <si>
    <t>Цена при заказе от 100 000 рублей</t>
  </si>
  <si>
    <t>Льняные каши "Древо Жизни"</t>
  </si>
  <si>
    <t>Иван-чай "Древо Жизни"</t>
  </si>
  <si>
    <t>тел: 8(4932)344-705</t>
  </si>
  <si>
    <t>сайт:</t>
  </si>
  <si>
    <t>за-здоровое-питание.рф</t>
  </si>
  <si>
    <t>Количество в коробке, шт.</t>
  </si>
  <si>
    <t>Сумма, руб</t>
  </si>
  <si>
    <t>Заказ, шт.</t>
  </si>
  <si>
    <t>Сумма с учётом скидки, руб</t>
  </si>
  <si>
    <t>Итого:</t>
  </si>
  <si>
    <t>Цена при заказе от         5 000 рублей</t>
  </si>
  <si>
    <t>Цена при заказе от         25 000 рублей</t>
  </si>
  <si>
    <t>Срок годности, мес</t>
  </si>
  <si>
    <t>СЕМЕНА ЧИА</t>
  </si>
  <si>
    <t>СЕМЕНА РАСТОРОПШИ</t>
  </si>
  <si>
    <t>СЕМЕНА ЧЁРНОГО ТМИНА</t>
  </si>
  <si>
    <t>ИВАН-ЧАЙ "Сила духа" (Иван-чай ферментированный, чабрец, ягоды можевельника)</t>
  </si>
  <si>
    <t>ЛЬНЯНАЯ КАША со специями (лён, зелёная гречка, сушеная морковь, сушеный укроп, сушеный лук, чеснок, чёрный перец молотый)</t>
  </si>
  <si>
    <t>ИВАН-ЧАЙ "Согревающий" (Иван-чай ферментированный, вереск, имбирь, чабрец, корица, зверобой, кардамон)</t>
  </si>
  <si>
    <t>ЭКСТРАКТ ИЗ ПРОРОСТКОВ 
ЯЧМЕНЯ</t>
  </si>
  <si>
    <t>ПАСТА ИЗ АРАХИСА 
"СЛАДКОЕЖКА"</t>
  </si>
  <si>
    <r>
      <t xml:space="preserve">Пасты сладкие </t>
    </r>
    <r>
      <rPr>
        <sz val="14"/>
        <rFont val="Times New Roman"/>
        <family val="1"/>
      </rPr>
      <t>(заказы только кратные 8шт, возможны сборные заказы)</t>
    </r>
  </si>
  <si>
    <t>При сумме заказа от 5 000 до 25 000 полными коробками скидка 5%. Возможны сборные заказы</t>
  </si>
  <si>
    <t>ПАСТА ИЗ АРАХИСА                                             ШОКОЛАДНАЯ</t>
  </si>
  <si>
    <t>ПАСТА ИЗ КУНЖУТА                                                             "СЛАДКОЕЖКА"</t>
  </si>
  <si>
    <t>ИВАН-ЧАЙ "Рождественский" (Иван-чай ферментированный, гвоздика, корица, цедра апельсина, корень имбиря)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</si>
</sst>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419]mmmm\ yyyy;@"/>
    <numFmt numFmtId="188" formatCode="[$-FC19]dd\ mmmm\ yyyy\ \г\.;@"/>
    <numFmt numFmtId="189" formatCode="#,##0.00_р_."/>
    <numFmt numFmtId="190" formatCode="#,##0.000_р_."/>
    <numFmt numFmtId="191" formatCode="#,##0.0000_р_."/>
    <numFmt numFmtId="192" formatCode="#,##0.0_р_."/>
    <numFmt numFmtId="193" formatCode="#,##0_р_."/>
    <numFmt numFmtId="194" formatCode="0.0"/>
    <numFmt numFmtId="195" formatCode="#,##0.00\ &quot;₽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Book Antiqua"/>
      <family val="1"/>
    </font>
    <font>
      <b/>
      <sz val="24"/>
      <name val="Book Antiqua"/>
      <family val="1"/>
    </font>
    <font>
      <sz val="24"/>
      <name val="Arial"/>
      <family val="2"/>
    </font>
    <font>
      <b/>
      <sz val="14"/>
      <name val="Book Antiqua"/>
      <family val="1"/>
    </font>
    <font>
      <sz val="12"/>
      <name val="Book Antiqua"/>
      <family val="1"/>
    </font>
    <font>
      <sz val="24"/>
      <name val="Book Antiqua"/>
      <family val="1"/>
    </font>
    <font>
      <sz val="14"/>
      <name val="Book Antiqua"/>
      <family val="1"/>
    </font>
    <font>
      <sz val="14"/>
      <name val="Arial Cyr"/>
      <family val="0"/>
    </font>
    <font>
      <b/>
      <i/>
      <sz val="14"/>
      <name val="Book Antiqua"/>
      <family val="1"/>
    </font>
    <font>
      <sz val="14"/>
      <name val="Times New Roman"/>
      <family val="1"/>
    </font>
    <font>
      <i/>
      <sz val="14"/>
      <name val="Book Antiqua"/>
      <family val="1"/>
    </font>
    <font>
      <b/>
      <sz val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4"/>
      <color indexed="10"/>
      <name val="Book Antiqua"/>
      <family val="1"/>
    </font>
    <font>
      <b/>
      <sz val="1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4"/>
      <color rgb="FFFF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60029125213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80" fontId="17" fillId="0" borderId="0" xfId="0" applyNumberFormat="1" applyFont="1" applyBorder="1" applyAlignment="1">
      <alignment vertical="center"/>
    </xf>
    <xf numFmtId="180" fontId="17" fillId="0" borderId="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5" fillId="0" borderId="14" xfId="0" applyFont="1" applyBorder="1" applyAlignment="1">
      <alignment vertical="center"/>
    </xf>
    <xf numFmtId="180" fontId="19" fillId="0" borderId="0" xfId="0" applyNumberFormat="1" applyFont="1" applyBorder="1" applyAlignment="1">
      <alignment vertical="center"/>
    </xf>
    <xf numFmtId="0" fontId="18" fillId="33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3" fillId="33" borderId="24" xfId="0" applyFont="1" applyFill="1" applyBorder="1" applyAlignment="1">
      <alignment horizontal="center" vertical="center" wrapText="1"/>
    </xf>
    <xf numFmtId="0" fontId="50" fillId="0" borderId="0" xfId="42" applyAlignment="1" applyProtection="1">
      <alignment vertical="center"/>
      <protection/>
    </xf>
    <xf numFmtId="0" fontId="21" fillId="0" borderId="0" xfId="0" applyFont="1" applyAlignment="1">
      <alignment vertical="center"/>
    </xf>
    <xf numFmtId="188" fontId="6" fillId="0" borderId="11" xfId="0" applyNumberFormat="1" applyFont="1" applyBorder="1" applyAlignment="1">
      <alignment vertical="center"/>
    </xf>
    <xf numFmtId="2" fontId="22" fillId="0" borderId="25" xfId="0" applyNumberFormat="1" applyFont="1" applyFill="1" applyBorder="1" applyAlignment="1">
      <alignment horizontal="right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vertical="center" wrapText="1"/>
      <protection hidden="1"/>
    </xf>
    <xf numFmtId="2" fontId="4" fillId="0" borderId="17" xfId="0" applyNumberFormat="1" applyFont="1" applyBorder="1" applyAlignment="1" applyProtection="1">
      <alignment horizontal="center" vertical="center" wrapText="1"/>
      <protection hidden="1"/>
    </xf>
    <xf numFmtId="1" fontId="4" fillId="0" borderId="27" xfId="0" applyNumberFormat="1" applyFont="1" applyBorder="1" applyAlignment="1" applyProtection="1">
      <alignment horizontal="center" vertical="center" wrapText="1"/>
      <protection hidden="1"/>
    </xf>
    <xf numFmtId="189" fontId="4" fillId="0" borderId="17" xfId="0" applyNumberFormat="1" applyFont="1" applyBorder="1" applyAlignment="1" applyProtection="1">
      <alignment horizontal="center" vertical="center" wrapText="1"/>
      <protection hidden="1"/>
    </xf>
    <xf numFmtId="3" fontId="4" fillId="0" borderId="27" xfId="0" applyNumberFormat="1" applyFont="1" applyBorder="1" applyAlignment="1" applyProtection="1">
      <alignment horizontal="center" vertical="center" wrapText="1"/>
      <protection hidden="1"/>
    </xf>
    <xf numFmtId="193" fontId="4" fillId="0" borderId="27" xfId="0" applyNumberFormat="1" applyFont="1" applyBorder="1" applyAlignment="1" applyProtection="1">
      <alignment horizontal="center" vertical="center" wrapText="1"/>
      <protection hidden="1"/>
    </xf>
    <xf numFmtId="193" fontId="4" fillId="0" borderId="28" xfId="0" applyNumberFormat="1" applyFont="1" applyBorder="1" applyAlignment="1" applyProtection="1">
      <alignment horizontal="center" vertical="center" wrapText="1"/>
      <protection hidden="1"/>
    </xf>
    <xf numFmtId="2" fontId="4" fillId="0" borderId="15" xfId="0" applyNumberFormat="1" applyFont="1" applyBorder="1" applyAlignment="1" applyProtection="1">
      <alignment horizontal="center" vertical="center" wrapText="1"/>
      <protection hidden="1"/>
    </xf>
    <xf numFmtId="1" fontId="4" fillId="0" borderId="29" xfId="0" applyNumberFormat="1" applyFont="1" applyBorder="1" applyAlignment="1" applyProtection="1">
      <alignment horizontal="center" vertical="center" wrapText="1"/>
      <protection hidden="1"/>
    </xf>
    <xf numFmtId="2" fontId="4" fillId="0" borderId="10" xfId="0" applyNumberFormat="1" applyFont="1" applyBorder="1" applyAlignment="1" applyProtection="1">
      <alignment horizontal="center" vertical="center" wrapText="1"/>
      <protection hidden="1"/>
    </xf>
    <xf numFmtId="1" fontId="4" fillId="0" borderId="30" xfId="0" applyNumberFormat="1" applyFont="1" applyBorder="1" applyAlignment="1" applyProtection="1">
      <alignment horizontal="center" vertical="center" wrapText="1"/>
      <protection hidden="1"/>
    </xf>
    <xf numFmtId="2" fontId="4" fillId="0" borderId="22" xfId="0" applyNumberFormat="1" applyFont="1" applyBorder="1" applyAlignment="1" applyProtection="1">
      <alignment horizontal="center" vertical="center" wrapText="1"/>
      <protection hidden="1"/>
    </xf>
    <xf numFmtId="1" fontId="4" fillId="0" borderId="31" xfId="0" applyNumberFormat="1" applyFont="1" applyBorder="1" applyAlignment="1" applyProtection="1">
      <alignment horizontal="center" vertical="center" wrapText="1"/>
      <protection hidden="1"/>
    </xf>
    <xf numFmtId="2" fontId="22" fillId="0" borderId="15" xfId="0" applyNumberFormat="1" applyFont="1" applyBorder="1" applyAlignment="1" applyProtection="1">
      <alignment horizontal="center" vertical="center" wrapText="1"/>
      <protection hidden="1"/>
    </xf>
    <xf numFmtId="2" fontId="4" fillId="0" borderId="29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2" fontId="22" fillId="0" borderId="30" xfId="0" applyNumberFormat="1" applyFont="1" applyBorder="1" applyAlignment="1" applyProtection="1">
      <alignment horizontal="center" vertical="center" wrapText="1"/>
      <protection hidden="1"/>
    </xf>
    <xf numFmtId="2" fontId="4" fillId="0" borderId="30" xfId="0" applyNumberFormat="1" applyFont="1" applyBorder="1" applyAlignment="1" applyProtection="1">
      <alignment horizontal="center" vertical="center" wrapText="1"/>
      <protection hidden="1"/>
    </xf>
    <xf numFmtId="2" fontId="22" fillId="0" borderId="31" xfId="0" applyNumberFormat="1" applyFont="1" applyBorder="1" applyAlignment="1" applyProtection="1">
      <alignment horizontal="center" vertical="center" wrapText="1"/>
      <protection hidden="1"/>
    </xf>
    <xf numFmtId="2" fontId="4" fillId="0" borderId="32" xfId="0" applyNumberFormat="1" applyFont="1" applyBorder="1" applyAlignment="1" applyProtection="1">
      <alignment horizontal="center" vertical="center" wrapText="1"/>
      <protection hidden="1"/>
    </xf>
    <xf numFmtId="189" fontId="22" fillId="0" borderId="27" xfId="0" applyNumberFormat="1" applyFont="1" applyBorder="1" applyAlignment="1" applyProtection="1">
      <alignment horizontal="center" vertical="center" wrapText="1"/>
      <protection hidden="1"/>
    </xf>
    <xf numFmtId="2" fontId="4" fillId="0" borderId="27" xfId="0" applyNumberFormat="1" applyFont="1" applyBorder="1" applyAlignment="1" applyProtection="1">
      <alignment horizontal="center" vertical="center" wrapText="1"/>
      <protection hidden="1"/>
    </xf>
    <xf numFmtId="2" fontId="22" fillId="0" borderId="27" xfId="0" applyNumberFormat="1" applyFont="1" applyBorder="1" applyAlignment="1" applyProtection="1">
      <alignment horizontal="center" vertical="center" wrapText="1"/>
      <protection hidden="1"/>
    </xf>
    <xf numFmtId="3" fontId="4" fillId="0" borderId="27" xfId="0" applyNumberFormat="1" applyFont="1" applyBorder="1" applyAlignment="1" applyProtection="1">
      <alignment horizontal="center" vertical="center" wrapText="1"/>
      <protection locked="0"/>
    </xf>
    <xf numFmtId="1" fontId="4" fillId="0" borderId="27" xfId="0" applyNumberFormat="1" applyFont="1" applyBorder="1" applyAlignment="1" applyProtection="1">
      <alignment horizontal="center" vertical="center" wrapText="1"/>
      <protection locked="0"/>
    </xf>
    <xf numFmtId="1" fontId="4" fillId="0" borderId="15" xfId="0" applyNumberFormat="1" applyFont="1" applyBorder="1" applyAlignment="1" applyProtection="1">
      <alignment horizontal="center" vertical="center" wrapText="1"/>
      <protection locked="0"/>
    </xf>
    <xf numFmtId="1" fontId="4" fillId="0" borderId="29" xfId="0" applyNumberFormat="1" applyFont="1" applyBorder="1" applyAlignment="1" applyProtection="1">
      <alignment horizontal="center" vertical="center" wrapText="1"/>
      <protection locked="0"/>
    </xf>
    <xf numFmtId="2" fontId="22" fillId="0" borderId="29" xfId="0" applyNumberFormat="1" applyFont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195" fontId="4" fillId="6" borderId="33" xfId="0" applyNumberFormat="1" applyFont="1" applyFill="1" applyBorder="1" applyAlignment="1">
      <alignment horizontal="center" vertical="center" wrapText="1"/>
    </xf>
    <xf numFmtId="195" fontId="4" fillId="0" borderId="3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 applyProtection="1">
      <alignment horizontal="center" vertical="center"/>
      <protection hidden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7" fillId="34" borderId="33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6" fillId="10" borderId="33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vertical="center"/>
    </xf>
    <xf numFmtId="2" fontId="4" fillId="0" borderId="17" xfId="0" applyNumberFormat="1" applyFont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20" fillId="34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4" fillId="10" borderId="19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219075</xdr:rowOff>
    </xdr:from>
    <xdr:to>
      <xdr:col>1</xdr:col>
      <xdr:colOff>3438525</xdr:colOff>
      <xdr:row>6</xdr:row>
      <xdr:rowOff>57150</xdr:rowOff>
    </xdr:to>
    <xdr:pic>
      <xdr:nvPicPr>
        <xdr:cNvPr id="1" name="Рисунок 2" descr="древо жизн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19075"/>
          <a:ext cx="3248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1914525</xdr:colOff>
      <xdr:row>11</xdr:row>
      <xdr:rowOff>9525</xdr:rowOff>
    </xdr:from>
    <xdr:to>
      <xdr:col>1</xdr:col>
      <xdr:colOff>3648075</xdr:colOff>
      <xdr:row>11</xdr:row>
      <xdr:rowOff>561975</xdr:rowOff>
    </xdr:to>
    <xdr:sp>
      <xdr:nvSpPr>
        <xdr:cNvPr id="2" name="Стрелка влево 9"/>
        <xdr:cNvSpPr>
          <a:spLocks/>
        </xdr:cNvSpPr>
      </xdr:nvSpPr>
      <xdr:spPr>
        <a:xfrm>
          <a:off x="2219325" y="3438525"/>
          <a:ext cx="1733550" cy="552450"/>
        </a:xfrm>
        <a:prstGeom prst="leftArrow">
          <a:avLst>
            <a:gd name="adj" fmla="val -3175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НОВИНКА!!!</a:t>
          </a:r>
        </a:p>
      </xdr:txBody>
    </xdr:sp>
    <xdr:clientData/>
  </xdr:twoCellAnchor>
  <xdr:twoCellAnchor>
    <xdr:from>
      <xdr:col>1</xdr:col>
      <xdr:colOff>1914525</xdr:colOff>
      <xdr:row>14</xdr:row>
      <xdr:rowOff>0</xdr:rowOff>
    </xdr:from>
    <xdr:to>
      <xdr:col>1</xdr:col>
      <xdr:colOff>3648075</xdr:colOff>
      <xdr:row>14</xdr:row>
      <xdr:rowOff>552450</xdr:rowOff>
    </xdr:to>
    <xdr:sp>
      <xdr:nvSpPr>
        <xdr:cNvPr id="3" name="Стрелка влево 10"/>
        <xdr:cNvSpPr>
          <a:spLocks/>
        </xdr:cNvSpPr>
      </xdr:nvSpPr>
      <xdr:spPr>
        <a:xfrm>
          <a:off x="2219325" y="5314950"/>
          <a:ext cx="1733550" cy="552450"/>
        </a:xfrm>
        <a:prstGeom prst="leftArrow">
          <a:avLst>
            <a:gd name="adj" fmla="val -3175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НОВИНКА!!!</a:t>
          </a:r>
        </a:p>
      </xdr:txBody>
    </xdr:sp>
    <xdr:clientData/>
  </xdr:twoCellAnchor>
  <xdr:twoCellAnchor>
    <xdr:from>
      <xdr:col>1</xdr:col>
      <xdr:colOff>1933575</xdr:colOff>
      <xdr:row>12</xdr:row>
      <xdr:rowOff>47625</xdr:rowOff>
    </xdr:from>
    <xdr:to>
      <xdr:col>1</xdr:col>
      <xdr:colOff>3657600</xdr:colOff>
      <xdr:row>12</xdr:row>
      <xdr:rowOff>600075</xdr:rowOff>
    </xdr:to>
    <xdr:sp>
      <xdr:nvSpPr>
        <xdr:cNvPr id="4" name="Стрелка влево 4"/>
        <xdr:cNvSpPr>
          <a:spLocks/>
        </xdr:cNvSpPr>
      </xdr:nvSpPr>
      <xdr:spPr>
        <a:xfrm>
          <a:off x="2238375" y="4105275"/>
          <a:ext cx="1733550" cy="552450"/>
        </a:xfrm>
        <a:prstGeom prst="leftArrow">
          <a:avLst>
            <a:gd name="adj" fmla="val -3175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НОВИНКА!!!</a:t>
          </a:r>
        </a:p>
      </xdr:txBody>
    </xdr:sp>
    <xdr:clientData/>
  </xdr:twoCellAnchor>
  <xdr:twoCellAnchor>
    <xdr:from>
      <xdr:col>1</xdr:col>
      <xdr:colOff>1943100</xdr:colOff>
      <xdr:row>13</xdr:row>
      <xdr:rowOff>28575</xdr:rowOff>
    </xdr:from>
    <xdr:to>
      <xdr:col>1</xdr:col>
      <xdr:colOff>3667125</xdr:colOff>
      <xdr:row>13</xdr:row>
      <xdr:rowOff>581025</xdr:rowOff>
    </xdr:to>
    <xdr:sp>
      <xdr:nvSpPr>
        <xdr:cNvPr id="5" name="Стрелка влево 5"/>
        <xdr:cNvSpPr>
          <a:spLocks/>
        </xdr:cNvSpPr>
      </xdr:nvSpPr>
      <xdr:spPr>
        <a:xfrm>
          <a:off x="2247900" y="4714875"/>
          <a:ext cx="1733550" cy="552450"/>
        </a:xfrm>
        <a:prstGeom prst="leftArrow">
          <a:avLst>
            <a:gd name="adj" fmla="val -3175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НОВИНКА!!!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79;&#1072;-&#1079;&#1076;&#1086;&#1088;&#1086;&#1074;&#1086;&#1077;-&#1087;&#1080;&#1090;&#1072;&#1085;&#1080;&#1077;.&#1088;&#1092;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55"/>
  <sheetViews>
    <sheetView tabSelected="1" zoomScaleSheetLayoutView="30" workbookViewId="0" topLeftCell="A1">
      <selection activeCell="I12" sqref="I12"/>
    </sheetView>
  </sheetViews>
  <sheetFormatPr defaultColWidth="9.00390625" defaultRowHeight="12.75"/>
  <cols>
    <col min="1" max="1" width="4.00390625" style="1" customWidth="1"/>
    <col min="2" max="2" width="48.75390625" style="36" customWidth="1"/>
    <col min="3" max="3" width="8.375" style="36" bestFit="1" customWidth="1"/>
    <col min="4" max="4" width="17.375" style="8" customWidth="1"/>
    <col min="5" max="5" width="16.75390625" style="8" customWidth="1"/>
    <col min="6" max="6" width="14.125" style="14" customWidth="1"/>
    <col min="7" max="7" width="14.25390625" style="14" customWidth="1"/>
    <col min="8" max="8" width="16.75390625" style="14" customWidth="1"/>
    <col min="9" max="9" width="17.125" style="14" customWidth="1"/>
    <col min="10" max="10" width="28.25390625" style="14" bestFit="1" customWidth="1"/>
    <col min="11" max="11" width="12.625" style="36" customWidth="1"/>
    <col min="12" max="16384" width="9.125" style="2" customWidth="1"/>
  </cols>
  <sheetData>
    <row r="1" spans="1:11" ht="38.25" customHeight="1">
      <c r="A1" s="3"/>
      <c r="B1" s="33"/>
      <c r="C1" s="33"/>
      <c r="D1" s="100"/>
      <c r="E1" s="100"/>
      <c r="F1" s="100"/>
      <c r="G1" s="100"/>
      <c r="H1" s="100"/>
      <c r="I1" s="100"/>
      <c r="J1" s="100"/>
      <c r="K1" s="33"/>
    </row>
    <row r="2" spans="2:11" s="4" customFormat="1" ht="25.5" customHeight="1">
      <c r="B2" s="34"/>
      <c r="C2" s="34"/>
      <c r="D2" s="5"/>
      <c r="E2" s="5"/>
      <c r="F2" s="12"/>
      <c r="G2" s="12"/>
      <c r="H2" s="12"/>
      <c r="I2" s="12"/>
      <c r="J2" s="49" t="s">
        <v>3</v>
      </c>
      <c r="K2" s="34"/>
    </row>
    <row r="3" spans="2:11" ht="15.75" customHeight="1">
      <c r="B3" s="35"/>
      <c r="C3" s="35"/>
      <c r="D3" s="6"/>
      <c r="E3" s="6"/>
      <c r="F3" s="13"/>
      <c r="G3" s="13"/>
      <c r="H3" s="13"/>
      <c r="I3" s="13"/>
      <c r="J3" s="13" t="s">
        <v>27</v>
      </c>
      <c r="K3" s="35"/>
    </row>
    <row r="4" spans="1:10" ht="15.75" customHeight="1">
      <c r="A4" s="2"/>
      <c r="D4" s="7"/>
      <c r="H4" s="51"/>
      <c r="I4" s="7" t="s">
        <v>2</v>
      </c>
      <c r="J4" s="51" t="s">
        <v>23</v>
      </c>
    </row>
    <row r="5" spans="1:10" ht="15.75" customHeight="1">
      <c r="A5" s="2"/>
      <c r="D5" s="7"/>
      <c r="H5" s="52"/>
      <c r="I5" s="7" t="s">
        <v>28</v>
      </c>
      <c r="J5" s="51" t="s">
        <v>29</v>
      </c>
    </row>
    <row r="6" spans="1:5" ht="20.25" customHeight="1">
      <c r="A6" s="2"/>
      <c r="D6" s="7"/>
      <c r="E6" s="7"/>
    </row>
    <row r="7" spans="1:11" s="15" customFormat="1" ht="20.25" customHeight="1" thickBot="1">
      <c r="A7" s="18"/>
      <c r="B7" s="19"/>
      <c r="C7" s="19"/>
      <c r="D7" s="95" t="s">
        <v>47</v>
      </c>
      <c r="E7" s="95"/>
      <c r="F7" s="95"/>
      <c r="G7" s="95"/>
      <c r="H7" s="95"/>
      <c r="I7" s="95"/>
      <c r="J7" s="53"/>
      <c r="K7" s="19"/>
    </row>
    <row r="8" spans="1:11" s="15" customFormat="1" ht="24.75" customHeight="1">
      <c r="A8" s="25"/>
      <c r="B8" s="37"/>
      <c r="C8" s="37"/>
      <c r="D8" s="25"/>
      <c r="E8" s="25"/>
      <c r="F8" s="25"/>
      <c r="G8" s="25"/>
      <c r="H8" s="25"/>
      <c r="I8" s="25"/>
      <c r="J8" s="25"/>
      <c r="K8" s="37"/>
    </row>
    <row r="9" spans="1:11" s="15" customFormat="1" ht="13.5" customHeight="1" thickBot="1">
      <c r="A9" s="16"/>
      <c r="B9" s="38"/>
      <c r="C9" s="38"/>
      <c r="D9" s="17"/>
      <c r="E9" s="17"/>
      <c r="K9" s="38"/>
    </row>
    <row r="10" spans="1:11" s="9" customFormat="1" ht="60.75" customHeight="1" thickBot="1">
      <c r="A10" s="31" t="s">
        <v>0</v>
      </c>
      <c r="B10" s="39" t="s">
        <v>1</v>
      </c>
      <c r="C10" s="39" t="s">
        <v>16</v>
      </c>
      <c r="D10" s="48" t="s">
        <v>24</v>
      </c>
      <c r="E10" s="48" t="s">
        <v>36</v>
      </c>
      <c r="F10" s="48" t="s">
        <v>35</v>
      </c>
      <c r="G10" s="50" t="s">
        <v>30</v>
      </c>
      <c r="H10" s="32" t="s">
        <v>32</v>
      </c>
      <c r="I10" s="32" t="s">
        <v>31</v>
      </c>
      <c r="J10" s="32" t="s">
        <v>33</v>
      </c>
      <c r="K10" s="55" t="s">
        <v>37</v>
      </c>
    </row>
    <row r="11" spans="1:11" s="10" customFormat="1" ht="19.5" customHeight="1" thickBot="1">
      <c r="A11" s="107" t="s">
        <v>46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86"/>
    </row>
    <row r="12" spans="1:11" s="10" customFormat="1" ht="49.5" customHeight="1" thickBot="1">
      <c r="A12" s="23">
        <v>1</v>
      </c>
      <c r="B12" s="26" t="s">
        <v>44</v>
      </c>
      <c r="C12" s="46">
        <v>240</v>
      </c>
      <c r="D12" s="88">
        <v>124.2</v>
      </c>
      <c r="E12" s="63">
        <v>136</v>
      </c>
      <c r="F12" s="63">
        <v>147.8</v>
      </c>
      <c r="G12" s="64">
        <v>8</v>
      </c>
      <c r="H12" s="82"/>
      <c r="I12" s="83">
        <f>F12*H12</f>
        <v>0</v>
      </c>
      <c r="J12" s="70">
        <f>IF($I$48&gt;=100000,D12*H12,IF($I$48&gt;=25000,E12*H12,IF(MOD(H12,G12)=0,F12*H12*0.95,F12*H12)))</f>
        <v>0</v>
      </c>
      <c r="K12" s="84">
        <v>6</v>
      </c>
    </row>
    <row r="13" spans="1:11" s="10" customFormat="1" ht="49.5" customHeight="1" thickBot="1">
      <c r="A13" s="28">
        <v>2</v>
      </c>
      <c r="B13" s="29" t="s">
        <v>48</v>
      </c>
      <c r="C13" s="42">
        <v>200</v>
      </c>
      <c r="D13" s="96">
        <v>132.65</v>
      </c>
      <c r="E13" s="57">
        <v>145.25</v>
      </c>
      <c r="F13" s="57">
        <v>157.85</v>
      </c>
      <c r="G13" s="58">
        <v>8</v>
      </c>
      <c r="H13" s="80"/>
      <c r="I13" s="83">
        <f>F13*H13</f>
        <v>0</v>
      </c>
      <c r="J13" s="70">
        <f>IF($I$48&gt;=100000,D13*H13,IF($I$48&gt;=25000,E13*H13,IF(MOD(H13,G13)=0,F13*H13*0.95,F13*H13)))</f>
        <v>0</v>
      </c>
      <c r="K13" s="84">
        <v>6</v>
      </c>
    </row>
    <row r="14" spans="1:11" s="10" customFormat="1" ht="49.5" customHeight="1">
      <c r="A14" s="28">
        <v>3</v>
      </c>
      <c r="B14" s="29" t="s">
        <v>49</v>
      </c>
      <c r="C14" s="42">
        <v>215</v>
      </c>
      <c r="D14" s="96">
        <v>122.15</v>
      </c>
      <c r="E14" s="57">
        <v>133.75</v>
      </c>
      <c r="F14" s="57">
        <v>145.4</v>
      </c>
      <c r="G14" s="58">
        <v>8</v>
      </c>
      <c r="H14" s="80"/>
      <c r="I14" s="83">
        <f>F14*H14</f>
        <v>0</v>
      </c>
      <c r="J14" s="70">
        <f>IF($I$48&gt;=100000,D14*H14,IF($I$48&gt;=25000,E14*H14,IF(MOD(H14,G14)=0,F14*H14*0.95,F14*H14)))</f>
        <v>0</v>
      </c>
      <c r="K14" s="84">
        <v>6</v>
      </c>
    </row>
    <row r="15" spans="1:11" s="10" customFormat="1" ht="45" customHeight="1" thickBot="1">
      <c r="A15" s="24">
        <v>4</v>
      </c>
      <c r="B15" s="89" t="s">
        <v>45</v>
      </c>
      <c r="C15" s="27">
        <v>200</v>
      </c>
      <c r="D15" s="65">
        <v>118.45</v>
      </c>
      <c r="E15" s="65">
        <v>129.7</v>
      </c>
      <c r="F15" s="65">
        <v>141</v>
      </c>
      <c r="G15" s="66">
        <v>8</v>
      </c>
      <c r="H15" s="80"/>
      <c r="I15" s="72">
        <f>F15*H15</f>
        <v>0</v>
      </c>
      <c r="J15" s="73">
        <f>IF($I$48&gt;=100000,D15*H15,IF($I$48&gt;=25000,E15*H15,IF(MOD(H15,G15)=0,F15*H15*0.95,F15*H15)))</f>
        <v>0</v>
      </c>
      <c r="K15" s="71">
        <v>6</v>
      </c>
    </row>
    <row r="16" spans="1:11" s="10" customFormat="1" ht="18.75" customHeight="1" thickBot="1">
      <c r="A16" s="104" t="s">
        <v>25</v>
      </c>
      <c r="B16" s="105"/>
      <c r="C16" s="105"/>
      <c r="D16" s="105"/>
      <c r="E16" s="105"/>
      <c r="F16" s="105"/>
      <c r="G16" s="106"/>
      <c r="H16" s="106"/>
      <c r="I16" s="106"/>
      <c r="J16" s="106"/>
      <c r="K16" s="94"/>
    </row>
    <row r="17" spans="1:11" s="10" customFormat="1" ht="41.25" customHeight="1">
      <c r="A17" s="28">
        <v>5</v>
      </c>
      <c r="B17" s="56" t="s">
        <v>4</v>
      </c>
      <c r="C17" s="44">
        <v>400</v>
      </c>
      <c r="D17" s="57">
        <v>69.3</v>
      </c>
      <c r="E17" s="57">
        <v>75.9</v>
      </c>
      <c r="F17" s="57">
        <v>82.5</v>
      </c>
      <c r="G17" s="58">
        <v>16</v>
      </c>
      <c r="H17" s="80"/>
      <c r="I17" s="78">
        <f>F17*H17</f>
        <v>0</v>
      </c>
      <c r="J17" s="77">
        <f>IF($I$48&gt;=100000,D17*H17,IF($I$48&gt;=25000,E17*H17,IF(MOD(H17,16)=0,F17*H17*0.95,F17*H17)))</f>
        <v>0</v>
      </c>
      <c r="K17" s="93">
        <v>10</v>
      </c>
    </row>
    <row r="18" spans="1:11" s="10" customFormat="1" ht="45" customHeight="1">
      <c r="A18" s="24">
        <v>6</v>
      </c>
      <c r="B18" s="11" t="s">
        <v>5</v>
      </c>
      <c r="C18" s="42">
        <v>400</v>
      </c>
      <c r="D18" s="57">
        <v>69.3</v>
      </c>
      <c r="E18" s="57">
        <v>75.9</v>
      </c>
      <c r="F18" s="57">
        <v>82.5</v>
      </c>
      <c r="G18" s="58">
        <v>16</v>
      </c>
      <c r="H18" s="80"/>
      <c r="I18" s="78">
        <f>F18*H18</f>
        <v>0</v>
      </c>
      <c r="J18" s="77">
        <f>IF($I$48&gt;=100000,D18*H18,IF($I$48&gt;=25000,E18*H18,IF(MOD(H18,16)=0,F18*H18*0.95,F18*H18)))</f>
        <v>0</v>
      </c>
      <c r="K18" s="71">
        <v>10</v>
      </c>
    </row>
    <row r="19" spans="1:11" s="10" customFormat="1" ht="60.75" customHeight="1">
      <c r="A19" s="28">
        <v>7</v>
      </c>
      <c r="B19" s="11" t="s">
        <v>6</v>
      </c>
      <c r="C19" s="42">
        <v>400</v>
      </c>
      <c r="D19" s="57">
        <v>69.3</v>
      </c>
      <c r="E19" s="57">
        <v>75.9</v>
      </c>
      <c r="F19" s="57">
        <v>82.5</v>
      </c>
      <c r="G19" s="58">
        <v>16</v>
      </c>
      <c r="H19" s="80"/>
      <c r="I19" s="78">
        <f>F19*H19</f>
        <v>0</v>
      </c>
      <c r="J19" s="77">
        <f>IF($I$48&gt;=100000,D19*H19,IF($I$48&gt;=25000,E19*H19,IF(MOD(H19,16)=0,F19*H19*0.95,F19*H19)))</f>
        <v>0</v>
      </c>
      <c r="K19" s="71">
        <v>10</v>
      </c>
    </row>
    <row r="20" spans="1:11" s="10" customFormat="1" ht="45" customHeight="1">
      <c r="A20" s="24">
        <v>8</v>
      </c>
      <c r="B20" s="11" t="s">
        <v>7</v>
      </c>
      <c r="C20" s="42">
        <v>400</v>
      </c>
      <c r="D20" s="57">
        <v>69.3</v>
      </c>
      <c r="E20" s="57">
        <v>75.9</v>
      </c>
      <c r="F20" s="57">
        <v>82.5</v>
      </c>
      <c r="G20" s="58">
        <v>16</v>
      </c>
      <c r="H20" s="80"/>
      <c r="I20" s="78">
        <f>F20*H20</f>
        <v>0</v>
      </c>
      <c r="J20" s="77">
        <f>IF($I$48&gt;=100000,D20*H20,IF($I$48&gt;=25000,E20*H20,IF(MOD(H20,16)=0,F20*H20*0.95,F20*H20)))</f>
        <v>0</v>
      </c>
      <c r="K20" s="71">
        <v>10</v>
      </c>
    </row>
    <row r="21" spans="1:11" s="10" customFormat="1" ht="45" customHeight="1" thickBot="1">
      <c r="A21" s="28">
        <v>9</v>
      </c>
      <c r="B21" s="30" t="s">
        <v>42</v>
      </c>
      <c r="C21" s="45">
        <v>400</v>
      </c>
      <c r="D21" s="57">
        <v>69.3</v>
      </c>
      <c r="E21" s="57">
        <v>75.9</v>
      </c>
      <c r="F21" s="57">
        <v>82.5</v>
      </c>
      <c r="G21" s="58">
        <v>16</v>
      </c>
      <c r="H21" s="80"/>
      <c r="I21" s="78">
        <f>F21*H21</f>
        <v>0</v>
      </c>
      <c r="J21" s="77">
        <f>IF($I$48&gt;=100000,D21*H21,IF($I$48&gt;=25000,E21*H21,IF(MOD(H21,16)=0,F21*H21*0.95,F21*H21)))</f>
        <v>0</v>
      </c>
      <c r="K21" s="85">
        <v>10</v>
      </c>
    </row>
    <row r="22" spans="1:11" s="10" customFormat="1" ht="18.75" customHeight="1" thickBot="1">
      <c r="A22" s="101" t="s">
        <v>26</v>
      </c>
      <c r="B22" s="102"/>
      <c r="C22" s="102"/>
      <c r="D22" s="102"/>
      <c r="E22" s="102"/>
      <c r="F22" s="102"/>
      <c r="G22" s="102"/>
      <c r="H22" s="102"/>
      <c r="I22" s="102"/>
      <c r="J22" s="102"/>
      <c r="K22" s="92"/>
    </row>
    <row r="23" spans="1:11" s="10" customFormat="1" ht="45" customHeight="1">
      <c r="A23" s="28">
        <v>10</v>
      </c>
      <c r="B23" s="29" t="s">
        <v>8</v>
      </c>
      <c r="C23" s="42">
        <v>50</v>
      </c>
      <c r="D23" s="59">
        <v>71</v>
      </c>
      <c r="E23" s="59">
        <v>77.75</v>
      </c>
      <c r="F23" s="59">
        <v>84.5</v>
      </c>
      <c r="G23" s="60">
        <v>35</v>
      </c>
      <c r="H23" s="79"/>
      <c r="I23" s="76">
        <f>F23*H23</f>
        <v>0</v>
      </c>
      <c r="J23" s="77">
        <f>IF($I$48&gt;=100000,D23*H23,IF($I$48&gt;=25000,E23*H23,IF(MOD(H23,35)=0,F23*H23*0.95,F23*H23)))</f>
        <v>0</v>
      </c>
      <c r="K23" s="90">
        <v>24</v>
      </c>
    </row>
    <row r="24" spans="1:11" s="10" customFormat="1" ht="45" customHeight="1">
      <c r="A24" s="24">
        <v>11</v>
      </c>
      <c r="B24" s="29" t="s">
        <v>9</v>
      </c>
      <c r="C24" s="42">
        <v>50</v>
      </c>
      <c r="D24" s="59">
        <v>65.55</v>
      </c>
      <c r="E24" s="59">
        <v>71.8</v>
      </c>
      <c r="F24" s="59">
        <v>78</v>
      </c>
      <c r="G24" s="61">
        <v>30</v>
      </c>
      <c r="H24" s="79"/>
      <c r="I24" s="76">
        <f aca="true" t="shared" si="0" ref="I24:I32">F24*H24</f>
        <v>0</v>
      </c>
      <c r="J24" s="77">
        <f aca="true" t="shared" si="1" ref="J24:J32">IF($I$48&gt;=100000,D24*H24,IF($I$48&gt;=25000,E24*H24,IF(MOD(H24,G24)=0,F24*H24*0.95,F24*H24)))</f>
        <v>0</v>
      </c>
      <c r="K24" s="71">
        <v>24</v>
      </c>
    </row>
    <row r="25" spans="1:11" s="10" customFormat="1" ht="45" customHeight="1">
      <c r="A25" s="28">
        <v>12</v>
      </c>
      <c r="B25" s="29" t="s">
        <v>10</v>
      </c>
      <c r="C25" s="42">
        <v>50</v>
      </c>
      <c r="D25" s="59">
        <v>65.55</v>
      </c>
      <c r="E25" s="59">
        <v>71.8</v>
      </c>
      <c r="F25" s="59">
        <v>78</v>
      </c>
      <c r="G25" s="61">
        <v>35</v>
      </c>
      <c r="H25" s="79"/>
      <c r="I25" s="76">
        <f t="shared" si="0"/>
        <v>0</v>
      </c>
      <c r="J25" s="77">
        <f t="shared" si="1"/>
        <v>0</v>
      </c>
      <c r="K25" s="71">
        <v>24</v>
      </c>
    </row>
    <row r="26" spans="1:11" s="10" customFormat="1" ht="45" customHeight="1">
      <c r="A26" s="24">
        <v>13</v>
      </c>
      <c r="B26" s="29" t="s">
        <v>11</v>
      </c>
      <c r="C26" s="42">
        <v>50</v>
      </c>
      <c r="D26" s="59">
        <v>65.55</v>
      </c>
      <c r="E26" s="59">
        <v>71.8</v>
      </c>
      <c r="F26" s="59">
        <v>78</v>
      </c>
      <c r="G26" s="61">
        <v>30</v>
      </c>
      <c r="H26" s="79"/>
      <c r="I26" s="76">
        <f t="shared" si="0"/>
        <v>0</v>
      </c>
      <c r="J26" s="77">
        <f t="shared" si="1"/>
        <v>0</v>
      </c>
      <c r="K26" s="71">
        <v>24</v>
      </c>
    </row>
    <row r="27" spans="1:11" s="10" customFormat="1" ht="45" customHeight="1">
      <c r="A27" s="28">
        <v>14</v>
      </c>
      <c r="B27" s="29" t="s">
        <v>50</v>
      </c>
      <c r="C27" s="42">
        <v>50</v>
      </c>
      <c r="D27" s="59">
        <v>65.55</v>
      </c>
      <c r="E27" s="59">
        <v>71.8</v>
      </c>
      <c r="F27" s="59">
        <v>78</v>
      </c>
      <c r="G27" s="61">
        <v>40</v>
      </c>
      <c r="H27" s="79"/>
      <c r="I27" s="76">
        <f t="shared" si="0"/>
        <v>0</v>
      </c>
      <c r="J27" s="77">
        <f t="shared" si="1"/>
        <v>0</v>
      </c>
      <c r="K27" s="71">
        <v>24</v>
      </c>
    </row>
    <row r="28" spans="1:11" s="10" customFormat="1" ht="45" customHeight="1">
      <c r="A28" s="24">
        <v>15</v>
      </c>
      <c r="B28" s="29" t="s">
        <v>12</v>
      </c>
      <c r="C28" s="42">
        <v>50</v>
      </c>
      <c r="D28" s="59">
        <v>65.55</v>
      </c>
      <c r="E28" s="59">
        <v>71.8</v>
      </c>
      <c r="F28" s="59">
        <v>78</v>
      </c>
      <c r="G28" s="61">
        <v>40</v>
      </c>
      <c r="H28" s="79"/>
      <c r="I28" s="76">
        <f t="shared" si="0"/>
        <v>0</v>
      </c>
      <c r="J28" s="77">
        <f t="shared" si="1"/>
        <v>0</v>
      </c>
      <c r="K28" s="71">
        <v>24</v>
      </c>
    </row>
    <row r="29" spans="1:11" s="10" customFormat="1" ht="45" customHeight="1">
      <c r="A29" s="28">
        <v>16</v>
      </c>
      <c r="B29" s="29" t="s">
        <v>13</v>
      </c>
      <c r="C29" s="42">
        <v>50</v>
      </c>
      <c r="D29" s="59">
        <v>71</v>
      </c>
      <c r="E29" s="59">
        <v>77.75</v>
      </c>
      <c r="F29" s="59">
        <v>84.5</v>
      </c>
      <c r="G29" s="61">
        <v>35</v>
      </c>
      <c r="H29" s="79"/>
      <c r="I29" s="76">
        <f t="shared" si="0"/>
        <v>0</v>
      </c>
      <c r="J29" s="77">
        <f t="shared" si="1"/>
        <v>0</v>
      </c>
      <c r="K29" s="71">
        <v>24</v>
      </c>
    </row>
    <row r="30" spans="1:11" s="10" customFormat="1" ht="45" customHeight="1">
      <c r="A30" s="24">
        <v>17</v>
      </c>
      <c r="B30" s="29" t="s">
        <v>14</v>
      </c>
      <c r="C30" s="42">
        <v>50</v>
      </c>
      <c r="D30" s="59">
        <v>88.2</v>
      </c>
      <c r="E30" s="59">
        <v>96.60000000000001</v>
      </c>
      <c r="F30" s="59">
        <v>105</v>
      </c>
      <c r="G30" s="61">
        <v>35</v>
      </c>
      <c r="H30" s="79"/>
      <c r="I30" s="76">
        <f t="shared" si="0"/>
        <v>0</v>
      </c>
      <c r="J30" s="77">
        <f t="shared" si="1"/>
        <v>0</v>
      </c>
      <c r="K30" s="71">
        <v>24</v>
      </c>
    </row>
    <row r="31" spans="1:11" s="10" customFormat="1" ht="45" customHeight="1">
      <c r="A31" s="28">
        <v>18</v>
      </c>
      <c r="B31" s="29" t="s">
        <v>41</v>
      </c>
      <c r="C31" s="42">
        <v>50</v>
      </c>
      <c r="D31" s="59">
        <v>65.55</v>
      </c>
      <c r="E31" s="59">
        <v>71.8</v>
      </c>
      <c r="F31" s="59">
        <v>78</v>
      </c>
      <c r="G31" s="61">
        <v>35</v>
      </c>
      <c r="H31" s="79"/>
      <c r="I31" s="76">
        <f t="shared" si="0"/>
        <v>0</v>
      </c>
      <c r="J31" s="77">
        <f t="shared" si="1"/>
        <v>0</v>
      </c>
      <c r="K31" s="71">
        <v>24</v>
      </c>
    </row>
    <row r="32" spans="1:11" s="10" customFormat="1" ht="45" customHeight="1" thickBot="1">
      <c r="A32" s="24">
        <v>19</v>
      </c>
      <c r="B32" s="43" t="s">
        <v>43</v>
      </c>
      <c r="C32" s="42">
        <v>50</v>
      </c>
      <c r="D32" s="59">
        <v>71</v>
      </c>
      <c r="E32" s="59">
        <v>77.75</v>
      </c>
      <c r="F32" s="59">
        <v>84.5</v>
      </c>
      <c r="G32" s="62">
        <v>30</v>
      </c>
      <c r="H32" s="79"/>
      <c r="I32" s="76">
        <f t="shared" si="0"/>
        <v>0</v>
      </c>
      <c r="J32" s="77">
        <f t="shared" si="1"/>
        <v>0</v>
      </c>
      <c r="K32" s="85">
        <v>24</v>
      </c>
    </row>
    <row r="33" spans="1:11" s="10" customFormat="1" ht="18.75" customHeight="1" thickBot="1">
      <c r="A33" s="101" t="s">
        <v>15</v>
      </c>
      <c r="B33" s="103"/>
      <c r="C33" s="103"/>
      <c r="D33" s="103"/>
      <c r="E33" s="103"/>
      <c r="F33" s="103"/>
      <c r="G33" s="103"/>
      <c r="H33" s="103"/>
      <c r="I33" s="103"/>
      <c r="J33" s="103"/>
      <c r="K33" s="91"/>
    </row>
    <row r="34" spans="1:11" s="10" customFormat="1" ht="45" customHeight="1">
      <c r="A34" s="23">
        <v>20</v>
      </c>
      <c r="B34" s="26" t="s">
        <v>17</v>
      </c>
      <c r="C34" s="46">
        <v>400</v>
      </c>
      <c r="D34" s="63">
        <v>49.15</v>
      </c>
      <c r="E34" s="63">
        <v>53.85</v>
      </c>
      <c r="F34" s="63">
        <v>58.5</v>
      </c>
      <c r="G34" s="64">
        <v>20</v>
      </c>
      <c r="H34" s="81"/>
      <c r="I34" s="69">
        <f>F34*H34</f>
        <v>0</v>
      </c>
      <c r="J34" s="70">
        <f aca="true" t="shared" si="2" ref="J34:J47">IF($I$48&gt;=100000,D34*H34,IF($I$48&gt;=25000,E34*H34,IF(MOD(H34,G34)=0,F34*H34*0.95,F34*H34)))</f>
        <v>0</v>
      </c>
      <c r="K34" s="90">
        <v>12</v>
      </c>
    </row>
    <row r="35" spans="1:11" s="10" customFormat="1" ht="45" customHeight="1" thickBot="1">
      <c r="A35" s="24">
        <v>21</v>
      </c>
      <c r="B35" s="11" t="s">
        <v>17</v>
      </c>
      <c r="C35" s="27">
        <v>200</v>
      </c>
      <c r="D35" s="65">
        <v>36.05</v>
      </c>
      <c r="E35" s="65">
        <v>39.5</v>
      </c>
      <c r="F35" s="65">
        <v>42.9</v>
      </c>
      <c r="G35" s="66">
        <v>24</v>
      </c>
      <c r="H35" s="80"/>
      <c r="I35" s="72">
        <f aca="true" t="shared" si="3" ref="I35:I47">F35*H35</f>
        <v>0</v>
      </c>
      <c r="J35" s="73">
        <f t="shared" si="2"/>
        <v>0</v>
      </c>
      <c r="K35" s="71">
        <v>12</v>
      </c>
    </row>
    <row r="36" spans="1:11" s="10" customFormat="1" ht="45" customHeight="1">
      <c r="A36" s="23">
        <v>22</v>
      </c>
      <c r="B36" s="11" t="s">
        <v>18</v>
      </c>
      <c r="C36" s="27">
        <v>400</v>
      </c>
      <c r="D36" s="65">
        <v>59.65</v>
      </c>
      <c r="E36" s="65">
        <v>65.35</v>
      </c>
      <c r="F36" s="65">
        <v>71</v>
      </c>
      <c r="G36" s="66">
        <v>20</v>
      </c>
      <c r="H36" s="80"/>
      <c r="I36" s="72">
        <f t="shared" si="3"/>
        <v>0</v>
      </c>
      <c r="J36" s="73">
        <f t="shared" si="2"/>
        <v>0</v>
      </c>
      <c r="K36" s="71">
        <v>12</v>
      </c>
    </row>
    <row r="37" spans="1:11" s="10" customFormat="1" ht="45" customHeight="1" thickBot="1">
      <c r="A37" s="24">
        <v>23</v>
      </c>
      <c r="B37" s="11" t="s">
        <v>18</v>
      </c>
      <c r="C37" s="27">
        <v>200</v>
      </c>
      <c r="D37" s="65">
        <v>41.35</v>
      </c>
      <c r="E37" s="65">
        <v>45.3</v>
      </c>
      <c r="F37" s="65">
        <v>49.2</v>
      </c>
      <c r="G37" s="66">
        <v>24</v>
      </c>
      <c r="H37" s="80"/>
      <c r="I37" s="72">
        <f t="shared" si="3"/>
        <v>0</v>
      </c>
      <c r="J37" s="73">
        <f t="shared" si="2"/>
        <v>0</v>
      </c>
      <c r="K37" s="71">
        <v>12</v>
      </c>
    </row>
    <row r="38" spans="1:11" s="10" customFormat="1" ht="45" customHeight="1">
      <c r="A38" s="23">
        <v>24</v>
      </c>
      <c r="B38" s="11" t="s">
        <v>19</v>
      </c>
      <c r="C38" s="27">
        <v>400</v>
      </c>
      <c r="D38" s="65">
        <v>103.75</v>
      </c>
      <c r="E38" s="65">
        <v>113.65</v>
      </c>
      <c r="F38" s="65">
        <v>123.5</v>
      </c>
      <c r="G38" s="66">
        <v>15</v>
      </c>
      <c r="H38" s="80"/>
      <c r="I38" s="72">
        <f t="shared" si="3"/>
        <v>0</v>
      </c>
      <c r="J38" s="73">
        <f t="shared" si="2"/>
        <v>0</v>
      </c>
      <c r="K38" s="71">
        <v>12</v>
      </c>
    </row>
    <row r="39" spans="1:11" s="10" customFormat="1" ht="45" customHeight="1" thickBot="1">
      <c r="A39" s="24">
        <v>25</v>
      </c>
      <c r="B39" s="11" t="s">
        <v>19</v>
      </c>
      <c r="C39" s="27">
        <v>200</v>
      </c>
      <c r="D39" s="65">
        <v>60.5</v>
      </c>
      <c r="E39" s="65">
        <v>66.25</v>
      </c>
      <c r="F39" s="65">
        <v>72</v>
      </c>
      <c r="G39" s="66">
        <v>20</v>
      </c>
      <c r="H39" s="80"/>
      <c r="I39" s="72">
        <f t="shared" si="3"/>
        <v>0</v>
      </c>
      <c r="J39" s="73">
        <f t="shared" si="2"/>
        <v>0</v>
      </c>
      <c r="K39" s="71">
        <v>12</v>
      </c>
    </row>
    <row r="40" spans="1:11" s="10" customFormat="1" ht="45" customHeight="1">
      <c r="A40" s="23">
        <v>26</v>
      </c>
      <c r="B40" s="11" t="s">
        <v>20</v>
      </c>
      <c r="C40" s="27">
        <v>400</v>
      </c>
      <c r="D40" s="65">
        <v>136.5</v>
      </c>
      <c r="E40" s="65">
        <v>149.5</v>
      </c>
      <c r="F40" s="65">
        <v>162.5</v>
      </c>
      <c r="G40" s="66">
        <v>15</v>
      </c>
      <c r="H40" s="80"/>
      <c r="I40" s="72">
        <f t="shared" si="3"/>
        <v>0</v>
      </c>
      <c r="J40" s="73">
        <f t="shared" si="2"/>
        <v>0</v>
      </c>
      <c r="K40" s="71">
        <v>12</v>
      </c>
    </row>
    <row r="41" spans="1:11" s="10" customFormat="1" ht="45" customHeight="1" thickBot="1">
      <c r="A41" s="24">
        <v>27</v>
      </c>
      <c r="B41" s="11" t="s">
        <v>20</v>
      </c>
      <c r="C41" s="27">
        <v>200</v>
      </c>
      <c r="D41" s="65">
        <v>79.8</v>
      </c>
      <c r="E41" s="65">
        <v>87.4</v>
      </c>
      <c r="F41" s="65">
        <v>95</v>
      </c>
      <c r="G41" s="66">
        <v>20</v>
      </c>
      <c r="H41" s="80"/>
      <c r="I41" s="72">
        <f t="shared" si="3"/>
        <v>0</v>
      </c>
      <c r="J41" s="73">
        <f t="shared" si="2"/>
        <v>0</v>
      </c>
      <c r="K41" s="71">
        <v>12</v>
      </c>
    </row>
    <row r="42" spans="1:11" s="10" customFormat="1" ht="45" customHeight="1">
      <c r="A42" s="23">
        <v>28</v>
      </c>
      <c r="B42" s="11" t="s">
        <v>38</v>
      </c>
      <c r="C42" s="27">
        <v>200</v>
      </c>
      <c r="D42" s="65">
        <v>171.35</v>
      </c>
      <c r="E42" s="65">
        <v>187.7</v>
      </c>
      <c r="F42" s="65">
        <v>204</v>
      </c>
      <c r="G42" s="66">
        <v>24</v>
      </c>
      <c r="H42" s="80"/>
      <c r="I42" s="72">
        <f t="shared" si="3"/>
        <v>0</v>
      </c>
      <c r="J42" s="73">
        <f t="shared" si="2"/>
        <v>0</v>
      </c>
      <c r="K42" s="71">
        <v>12</v>
      </c>
    </row>
    <row r="43" spans="1:11" s="10" customFormat="1" ht="45" customHeight="1" thickBot="1">
      <c r="A43" s="24">
        <v>29</v>
      </c>
      <c r="B43" s="11" t="s">
        <v>39</v>
      </c>
      <c r="C43" s="27">
        <v>200</v>
      </c>
      <c r="D43" s="65">
        <v>40</v>
      </c>
      <c r="E43" s="65">
        <v>43.5</v>
      </c>
      <c r="F43" s="65">
        <v>47.3</v>
      </c>
      <c r="G43" s="66">
        <v>24</v>
      </c>
      <c r="H43" s="80"/>
      <c r="I43" s="72">
        <f t="shared" si="3"/>
        <v>0</v>
      </c>
      <c r="J43" s="73">
        <f t="shared" si="2"/>
        <v>0</v>
      </c>
      <c r="K43" s="71">
        <v>12</v>
      </c>
    </row>
    <row r="44" spans="1:11" s="10" customFormat="1" ht="45" customHeight="1">
      <c r="A44" s="23">
        <v>30</v>
      </c>
      <c r="B44" s="11" t="s">
        <v>40</v>
      </c>
      <c r="C44" s="27">
        <v>150</v>
      </c>
      <c r="D44" s="65">
        <v>99</v>
      </c>
      <c r="E44" s="65">
        <v>107.6</v>
      </c>
      <c r="F44" s="65">
        <v>117</v>
      </c>
      <c r="G44" s="66">
        <v>24</v>
      </c>
      <c r="H44" s="80"/>
      <c r="I44" s="72">
        <f t="shared" si="3"/>
        <v>0</v>
      </c>
      <c r="J44" s="73">
        <f t="shared" si="2"/>
        <v>0</v>
      </c>
      <c r="K44" s="71">
        <v>12</v>
      </c>
    </row>
    <row r="45" spans="1:11" s="10" customFormat="1" ht="45" customHeight="1" thickBot="1">
      <c r="A45" s="24">
        <v>31</v>
      </c>
      <c r="B45" s="11" t="s">
        <v>21</v>
      </c>
      <c r="C45" s="27">
        <v>200</v>
      </c>
      <c r="D45" s="65">
        <v>65.55</v>
      </c>
      <c r="E45" s="65">
        <v>71.8</v>
      </c>
      <c r="F45" s="65">
        <v>78</v>
      </c>
      <c r="G45" s="66">
        <v>24</v>
      </c>
      <c r="H45" s="80"/>
      <c r="I45" s="72">
        <f t="shared" si="3"/>
        <v>0</v>
      </c>
      <c r="J45" s="73">
        <f t="shared" si="2"/>
        <v>0</v>
      </c>
      <c r="K45" s="71">
        <v>12</v>
      </c>
    </row>
    <row r="46" spans="1:11" s="10" customFormat="1" ht="45" customHeight="1">
      <c r="A46" s="23">
        <v>32</v>
      </c>
      <c r="B46" s="11" t="s">
        <v>22</v>
      </c>
      <c r="C46" s="27">
        <v>400</v>
      </c>
      <c r="D46" s="65">
        <v>71</v>
      </c>
      <c r="E46" s="65">
        <v>77.75</v>
      </c>
      <c r="F46" s="65">
        <v>84.5</v>
      </c>
      <c r="G46" s="66">
        <v>20</v>
      </c>
      <c r="H46" s="80"/>
      <c r="I46" s="72">
        <f t="shared" si="3"/>
        <v>0</v>
      </c>
      <c r="J46" s="73">
        <f t="shared" si="2"/>
        <v>0</v>
      </c>
      <c r="K46" s="71">
        <v>12</v>
      </c>
    </row>
    <row r="47" spans="1:11" s="10" customFormat="1" ht="45" customHeight="1" thickBot="1">
      <c r="A47" s="24">
        <v>33</v>
      </c>
      <c r="B47" s="40" t="s">
        <v>22</v>
      </c>
      <c r="C47" s="47">
        <v>200</v>
      </c>
      <c r="D47" s="67">
        <v>46.199999999999996</v>
      </c>
      <c r="E47" s="67">
        <v>50.6</v>
      </c>
      <c r="F47" s="67">
        <v>55</v>
      </c>
      <c r="G47" s="68">
        <v>24</v>
      </c>
      <c r="H47" s="80"/>
      <c r="I47" s="74">
        <f t="shared" si="3"/>
        <v>0</v>
      </c>
      <c r="J47" s="75">
        <f t="shared" si="2"/>
        <v>0</v>
      </c>
      <c r="K47" s="71">
        <v>12</v>
      </c>
    </row>
    <row r="48" spans="1:12" ht="19.5" thickBot="1">
      <c r="A48" s="97" t="s">
        <v>34</v>
      </c>
      <c r="B48" s="98"/>
      <c r="C48" s="98"/>
      <c r="D48" s="98"/>
      <c r="E48" s="98"/>
      <c r="F48" s="98"/>
      <c r="G48" s="98"/>
      <c r="H48" s="99"/>
      <c r="I48" s="54">
        <f>SUM(I34:I47,I23:I32,I17:I21,I12:I15)</f>
        <v>0</v>
      </c>
      <c r="J48" s="87">
        <f>SUM(J34:J47,J23:J32,J17:J21,J12:J15)</f>
        <v>0</v>
      </c>
      <c r="K48" s="41"/>
      <c r="L48" s="21"/>
    </row>
    <row r="49" spans="1:12" ht="12.75">
      <c r="A49" s="20"/>
      <c r="B49" s="41"/>
      <c r="C49" s="41"/>
      <c r="D49" s="20"/>
      <c r="E49" s="20"/>
      <c r="F49" s="22"/>
      <c r="G49" s="22"/>
      <c r="H49" s="22"/>
      <c r="I49" s="22"/>
      <c r="J49" s="22"/>
      <c r="K49" s="41"/>
      <c r="L49" s="21"/>
    </row>
    <row r="50" spans="1:12" ht="12.75">
      <c r="A50" s="20"/>
      <c r="B50" s="41"/>
      <c r="C50" s="41"/>
      <c r="D50" s="20"/>
      <c r="E50" s="20"/>
      <c r="F50" s="22"/>
      <c r="G50" s="22"/>
      <c r="H50" s="22"/>
      <c r="I50" s="22"/>
      <c r="J50" s="22"/>
      <c r="K50" s="41"/>
      <c r="L50" s="21"/>
    </row>
    <row r="51" spans="1:12" ht="12.75">
      <c r="A51" s="20"/>
      <c r="B51" s="41"/>
      <c r="C51" s="41"/>
      <c r="D51" s="20"/>
      <c r="E51" s="20"/>
      <c r="F51" s="22"/>
      <c r="G51" s="22"/>
      <c r="H51" s="22"/>
      <c r="I51" s="22"/>
      <c r="J51" s="22"/>
      <c r="K51" s="41"/>
      <c r="L51" s="21"/>
    </row>
    <row r="52" spans="1:12" ht="12.75">
      <c r="A52" s="20"/>
      <c r="B52" s="41"/>
      <c r="C52" s="41"/>
      <c r="D52" s="20"/>
      <c r="E52" s="20"/>
      <c r="F52" s="22"/>
      <c r="G52" s="22"/>
      <c r="H52" s="22"/>
      <c r="I52" s="22"/>
      <c r="J52" s="22"/>
      <c r="K52" s="41"/>
      <c r="L52" s="21"/>
    </row>
    <row r="53" spans="1:12" ht="12.75">
      <c r="A53" s="20"/>
      <c r="B53" s="41"/>
      <c r="C53" s="41"/>
      <c r="D53" s="20"/>
      <c r="E53" s="20"/>
      <c r="F53" s="22"/>
      <c r="G53" s="22"/>
      <c r="H53" s="22"/>
      <c r="I53" s="22"/>
      <c r="J53" s="22"/>
      <c r="K53" s="41"/>
      <c r="L53" s="21"/>
    </row>
    <row r="54" spans="1:12" ht="12.75">
      <c r="A54" s="20"/>
      <c r="B54" s="41"/>
      <c r="C54" s="41"/>
      <c r="D54" s="20"/>
      <c r="E54" s="20"/>
      <c r="F54" s="22"/>
      <c r="G54" s="22"/>
      <c r="H54" s="22"/>
      <c r="I54" s="22"/>
      <c r="J54" s="22"/>
      <c r="K54" s="41"/>
      <c r="L54" s="21"/>
    </row>
    <row r="55" spans="1:12" ht="12.75">
      <c r="A55" s="20"/>
      <c r="B55" s="41"/>
      <c r="C55" s="41"/>
      <c r="D55" s="20"/>
      <c r="E55" s="20"/>
      <c r="F55" s="22"/>
      <c r="G55" s="22"/>
      <c r="H55" s="22"/>
      <c r="I55" s="22"/>
      <c r="J55" s="22"/>
      <c r="L55" s="21"/>
    </row>
  </sheetData>
  <sheetProtection password="D4BF" sheet="1" formatCells="0" formatColumns="0" formatRows="0" insertColumns="0" insertRows="0" insertHyperlinks="0" deleteColumns="0" deleteRows="0" sort="0" autoFilter="0" pivotTables="0"/>
  <mergeCells count="7">
    <mergeCell ref="A48:H48"/>
    <mergeCell ref="D1:J1"/>
    <mergeCell ref="A22:J22"/>
    <mergeCell ref="A33:J33"/>
    <mergeCell ref="A16:J16"/>
    <mergeCell ref="A11:J11"/>
  </mergeCells>
  <hyperlinks>
    <hyperlink ref="J5" r:id="rId1" display="за-здоровое-питание.рф"/>
  </hyperlinks>
  <printOptions/>
  <pageMargins left="0.6692913385826772" right="0.15748031496062992" top="0.31496062992125984" bottom="0.15748031496062992" header="0.31496062992125984" footer="0.15748031496062992"/>
  <pageSetup horizontalDpi="600" verticalDpi="600" orientation="landscape" paperSize="9" scale="73" r:id="rId3"/>
  <rowBreaks count="1" manualBreakCount="1">
    <brk id="2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Uss</dc:creator>
  <cp:keywords/>
  <dc:description/>
  <cp:lastModifiedBy>Daniil</cp:lastModifiedBy>
  <cp:lastPrinted>2016-01-18T06:45:52Z</cp:lastPrinted>
  <dcterms:created xsi:type="dcterms:W3CDTF">2010-04-16T03:05:04Z</dcterms:created>
  <dcterms:modified xsi:type="dcterms:W3CDTF">2017-06-15T13:53:10Z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