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3" sheetId="2" r:id="rId2"/>
  </sheets>
  <definedNames>
    <definedName name="_xlnm._FilterDatabase" localSheetId="0" hidden="1">'Лист1'!$A$1:$M$368</definedName>
  </definedNames>
  <calcPr fullCalcOnLoad="1"/>
</workbook>
</file>

<file path=xl/sharedStrings.xml><?xml version="1.0" encoding="utf-8"?>
<sst xmlns="http://schemas.openxmlformats.org/spreadsheetml/2006/main" count="799" uniqueCount="347">
  <si>
    <t>Ник</t>
  </si>
  <si>
    <t>Наименование</t>
  </si>
  <si>
    <t>Цена опт</t>
  </si>
  <si>
    <t>всего</t>
  </si>
  <si>
    <t>тр ед</t>
  </si>
  <si>
    <t>тр ед всего</t>
  </si>
  <si>
    <t>доставка</t>
  </si>
  <si>
    <t>итого</t>
  </si>
  <si>
    <t>СДАНО</t>
  </si>
  <si>
    <t>досдать (если минус - это сдача)</t>
  </si>
  <si>
    <t>N@ta Lee</t>
  </si>
  <si>
    <t>Апрельская</t>
  </si>
  <si>
    <t>Женечка М</t>
  </si>
  <si>
    <t>Каля-баля</t>
  </si>
  <si>
    <t>Palanez</t>
  </si>
  <si>
    <t>SavionoK</t>
  </si>
  <si>
    <t>vanetta 50</t>
  </si>
  <si>
    <t>Beauty Life Крем от морщин с минералами 50 мл.</t>
  </si>
  <si>
    <t>Philka</t>
  </si>
  <si>
    <t>A L I E N A</t>
  </si>
  <si>
    <t>Амидала</t>
  </si>
  <si>
    <t>Q10 Крем д/век энергетический 20 мл</t>
  </si>
  <si>
    <t>КО Пилинг с микрокристаллами 100 мл.</t>
  </si>
  <si>
    <t>Тушь VOV Jadilla J The Original Mascara (тон 1 volume curling - чёрная объём+подкручивание)</t>
  </si>
  <si>
    <t>База под макияж VOV Pure make-up base (NEW) тон 3 (shine beige - бежевая перламутровая)</t>
  </si>
  <si>
    <t>Помада д/губ VOV CastleDew (9 цв.) dia-cut lips (тон 901 planet crystal) pressed type</t>
  </si>
  <si>
    <t>Тушь д/ресниц VOV CastleDew setting mascara (тон 2 - чёрная объемная; volume setting)</t>
  </si>
  <si>
    <t>Тени VOV-3 color song eyes (тон 11 glam gold / pearl gold / deep brown)</t>
  </si>
  <si>
    <t>Лак для ногтей - кракелюр VOV Crack nail (тон 9 crack deep green)</t>
  </si>
  <si>
    <t>Тени VOV-5 Grasen eyeshadow (тон 555)</t>
  </si>
  <si>
    <t>Тени д/век VOV CastleDew pearl up eyes (тон 9847 blackish)</t>
  </si>
  <si>
    <t>Тени д/век VOV CastleDew pearl up eyes (тон 9746 deep sea green)</t>
  </si>
  <si>
    <t>Тени VOV pearl eyeshadow перламутровые (тон 904 metallic white)</t>
  </si>
  <si>
    <t>FOOT CARE Гель д/снятия усталости ног 100 мл</t>
  </si>
  <si>
    <t>Ф/К Гель-скраб ежедневыный от черных точек 100 мл</t>
  </si>
  <si>
    <t>Жидкость д/снятия лака Chamon nail cleansing 60ml (тон 2-violet)</t>
  </si>
  <si>
    <t>Лечение для ногтей VOV nail cone (reinforcing2 - средство д/укрепления ногтя №2)</t>
  </si>
  <si>
    <t>Лак VOV nail cone (тон 1117А cherryjubile)</t>
  </si>
  <si>
    <t>Кисть для тонального крема A-41 BRUSH PACK BRUSH</t>
  </si>
  <si>
    <t>База под макияж VOV Pure make-up base (NEW) тон 1 (green - зелёная)</t>
  </si>
  <si>
    <t>База под макияж VOV Pure make-up base (NEW) тон 5 (violet - сиреневая)</t>
  </si>
  <si>
    <t>Dead Sea Beauty Черная грязь Мертвого моря с маслом Чайного дерева 600 мл.</t>
  </si>
  <si>
    <t>Dead Sea Beauty Черная грязь Мертвого моря с экстрактом Морских водорослей 600 мл.</t>
  </si>
  <si>
    <t>Beauty Life Крем для кожи вокруг глаз против старения кожи с минералами 50 мл.</t>
  </si>
  <si>
    <t>Beauty Life Ночной питательный крем для лица с минералами 50 мл.</t>
  </si>
  <si>
    <t>Палитра теней VOV eyeshadow pallette 24шт (тон 101)</t>
  </si>
  <si>
    <t>Тени д/век VOV CastleDew pearl up eyes (тон 9249 eco beige)</t>
  </si>
  <si>
    <t>Тени VOV pearl eyeshadow перламутровые (тон 909 metallic brown)</t>
  </si>
  <si>
    <t>База под макияж VOV real fit make-up base (тон 2 violet - сиреневая)</t>
  </si>
  <si>
    <t>Губка для умывания P-13 PF-112</t>
  </si>
  <si>
    <t>Маскирующий карандаш д/лица VOV face clear concealer (тон 21 light beige - светло-бежевый)</t>
  </si>
  <si>
    <t>Лак для ногтей - кракелюр VOV Crack nail (тон 1 crack peach)</t>
  </si>
  <si>
    <t>Лак для ногтей - кракелюр VOV Crack nail (тон 7 crack purple)</t>
  </si>
  <si>
    <t>Кусачки для ногтей A-86 CLIPPER N-602</t>
  </si>
  <si>
    <t>Котеус</t>
  </si>
  <si>
    <t>Evinal Крем для век с экстрактом плаценты 15мл</t>
  </si>
  <si>
    <t>Мини гель-маска VOV daily fresh minipack (тон 2 - green tea collagen)</t>
  </si>
  <si>
    <t>Мини гель-маска VOV daily fresh minipack (тон 7 - pure black chacole)</t>
  </si>
  <si>
    <t>СС Гель-обертывание д/тела КОРРЕКТОР 200 мл</t>
  </si>
  <si>
    <t>medvedik</t>
  </si>
  <si>
    <t>ПРОФФ Сыворотка против выпадения волос 300 мл</t>
  </si>
  <si>
    <t>Аппликатор длинная ручка A-69 eyeshadow comb A-45 (1 pcs) 20 р.</t>
  </si>
  <si>
    <t>НаSTя</t>
  </si>
  <si>
    <t>Контур деревянный д/губ VOV lipliner pencil (тон 101 pop pink)</t>
  </si>
  <si>
    <t>Маскирующее ср-во VOV ВВ liquid concealer (тон 21 light beige - светло-бежевый)</t>
  </si>
  <si>
    <t xml:space="preserve">Румяна VOV-1 цв color song blusher NEW (тон 114 pink petal) </t>
  </si>
  <si>
    <t>Румяна VOV-2 цв color song blusher NEW (тон 31 shimmeric pink/ shimmeric glam pink)</t>
  </si>
  <si>
    <t>Тональное средство 4 в 1 VOV Glow Moist BB (тон 1 light beige)</t>
  </si>
  <si>
    <t>Помада для губ VOV CastleDew color shot lips (тон 140 she's pink)</t>
  </si>
  <si>
    <t>Красавица</t>
  </si>
  <si>
    <t>Evinal Крем для век с экстрактом плаценты (туба) 15мл</t>
  </si>
  <si>
    <t>Evinal Крем для шеи и декольте с экстрактом плаценты 50мл</t>
  </si>
  <si>
    <t>KorolevaYulia</t>
  </si>
  <si>
    <t>Тональный крем VOV Jadilla.J the original BB (тон 1 original light beige)</t>
  </si>
  <si>
    <t>Лариска2402</t>
  </si>
  <si>
    <t>Тушь VOV volume mascara объёмная (тон 1 black - чёрная)</t>
  </si>
  <si>
    <t>Помада д/губ VOV CastleDew (9 цв.) dia-cut lips (тон 902 romantic angel) pressed type</t>
  </si>
  <si>
    <t>Маска-салфетка д/лица VOV DAILY  CLINIS mask (тон 3 - filler lifting)</t>
  </si>
  <si>
    <t>Lukovka</t>
  </si>
  <si>
    <t>СВЕТСТОМ</t>
  </si>
  <si>
    <t>Evinal Бальзам-кондиционер с экстрактом плаценты для усиления роста волос 250мл</t>
  </si>
  <si>
    <t>Evinal Крем-шампунь с экстрактом плаценты при выраженном выпадении волос 150мл</t>
  </si>
  <si>
    <t>Evinal Лосьон с экстрактом плаценты для укрепления волос 150мл с расп.</t>
  </si>
  <si>
    <t>Evinal Сыворотка регенирирующая и укрепляющая для волос с экстрактом плаценты 150мл</t>
  </si>
  <si>
    <t>Ф/К Шейк-тоник д/лица антибактериальный 145 мл</t>
  </si>
  <si>
    <t>ПРОФФ Бальзам ревивор-Биостоп против выпадения волос  450 мл.</t>
  </si>
  <si>
    <t>skyfox001</t>
  </si>
  <si>
    <t>Набор помады+тени MAKE UP KIT (тон 6)(8 помад; 4 блеска; 8 теней)</t>
  </si>
  <si>
    <t>Блеск д/век VOV color song stone pearl (тон 2 silky white)</t>
  </si>
  <si>
    <t>Блеск д/век VOV color song stone pearl (тон 5 cubic pink)</t>
  </si>
  <si>
    <t>Блеск д/век VOV color song stone pearl (тон 12 deco gold)</t>
  </si>
  <si>
    <t>Тени VOV eyeshadow (тон 819 black)</t>
  </si>
  <si>
    <t>Тени VOV eyeshadow (тон 122 strawberry soothing)</t>
  </si>
  <si>
    <t>Тени VOV eyeshadow (тон 449 castle blue pearl)</t>
  </si>
  <si>
    <t>Тени VOV eyeshadow (тон 407 deep blue)</t>
  </si>
  <si>
    <t>Тени VOV eyeshadow (тон 341 snow grape)</t>
  </si>
  <si>
    <t>Тени VOV eyeshadow (тон 801 new whine)</t>
  </si>
  <si>
    <t>Тени VOV eyeshadow (тон 409 pearl blue)</t>
  </si>
  <si>
    <t>Тени VOV eyeshadow (тон 325 mude violet)</t>
  </si>
  <si>
    <t>Тени VOV eyeshadow (тон 242 mistic brown)</t>
  </si>
  <si>
    <t>Тени VOV eyeshadow (тон 234 double deep brown)</t>
  </si>
  <si>
    <t>Тени VOV eyeshadow (тон 201 light beige)</t>
  </si>
  <si>
    <t>Тушь VOV Goodbye Eyepender Original Mascara (тон 2 volume lash - чёрная объём+удлинение)</t>
  </si>
  <si>
    <t>Тушь VOV long mascara (тон 2 - чёрная удлиняющая)</t>
  </si>
  <si>
    <t>Бальзам д/губ VOV lip care balm NEW (тон 1-strawberry)</t>
  </si>
  <si>
    <t>Бальзам д/губ VOV lip care balm NEW (тон 2-cherry glossy)</t>
  </si>
  <si>
    <t>Бальзам д/губ VOV lip care balm NEW (тон 3-orange vita)</t>
  </si>
  <si>
    <t>База под макияж VOV Pure make-up base (NEW) тон 2 (pink - розовая)</t>
  </si>
  <si>
    <t>Корректирующее ср-во VOV cover foundation (тон 12 cream beige - кремово-бежевый)</t>
  </si>
  <si>
    <t>Пудра компактная VOV Goodbye Complex Pact (тон 23 - natural beige)</t>
  </si>
  <si>
    <t xml:space="preserve">Тональный крем VOV Pure liquid foundation NEW (тон 23 beige) </t>
  </si>
  <si>
    <t xml:space="preserve">Тональный крем VOV Pure liquid foundation NEW (тон 25 dark beige) </t>
  </si>
  <si>
    <t>natalsha1985</t>
  </si>
  <si>
    <t>ёмоё</t>
  </si>
  <si>
    <t>LIFT Крем дневной подтягивающий для лица и шеи 50 мл.</t>
  </si>
  <si>
    <t>КО Маска для лица суперразглаживание 100 мл.</t>
  </si>
  <si>
    <t>КО Крем для лица ночной 45 мл.</t>
  </si>
  <si>
    <t>Fox83</t>
  </si>
  <si>
    <t>MEN Гель после бритья освежающий 100мл.</t>
  </si>
  <si>
    <t>Тональный крем VOV CastleDew creamy foundation (тон 16 beige beige)</t>
  </si>
  <si>
    <t>Кисть для румян складная A-463 BRUSH MPB-6 (20.5Pie) SILVER - серебрянная</t>
  </si>
  <si>
    <t>ptichka-nevelichka</t>
  </si>
  <si>
    <t>Подводка-гель для бровей VOV Goodbye Eyepender Original Gel Eyeliner + кисточка для нанесения подводки (тон 2 gray brown - серо-коричневая)</t>
  </si>
  <si>
    <t xml:space="preserve">Контур деревянный д/бровей VOV eyebrow pencil (тон 23 black brown - тёмно-коричневый) </t>
  </si>
  <si>
    <t>Тональный крем VOV CastleDew water shot foundation (тон 21 natural beige)</t>
  </si>
  <si>
    <t>Лечение для ногтей  VOV CastleDew nail (тон 1 cucumber cuticle oil - масло д/кутикул)</t>
  </si>
  <si>
    <t>Лечение для ногтей  VOV CastleDew nail (тон 3 reinforsing - средство д/укрепления ногтя)</t>
  </si>
  <si>
    <t>Aroma Dead Sea Черное (грязевое) мыло 125 г.</t>
  </si>
  <si>
    <t>Aroma Dead Sea Ароматное молочко для тела Голубая мечта 250 мл.</t>
  </si>
  <si>
    <t>Анпарадокс</t>
  </si>
  <si>
    <t>Beauty Life Крем для кожи вокруг глаз против старения с облепиховым маслом 50 мл.</t>
  </si>
  <si>
    <t>Beauty Life Увлажняющий дневной крем для сухой кожи с облепиховым маслом 50 мл.</t>
  </si>
  <si>
    <t>Beauty Life Ночной питательный крем для лица с облепиховым маслом 50 мл.</t>
  </si>
  <si>
    <t>Beauty Life Лосьон-тоник 250 мл.</t>
  </si>
  <si>
    <t>GalaSee</t>
  </si>
  <si>
    <t>LIFT Крем-овал ночной для лица и декольте  50 мл.</t>
  </si>
  <si>
    <t>NB Пенка-антиблеск д/умывания д/жирной кожи лица 200 мл</t>
  </si>
  <si>
    <t>NB Тоник-антиблеск д/жирной кожи лица 200 мл</t>
  </si>
  <si>
    <t>ALOE VERA Крем - уход для кожи вокруг глаз и губ  30мл</t>
  </si>
  <si>
    <t>ALOE VERA Крем для лица омолаживающий  дневной 75мл.</t>
  </si>
  <si>
    <t>ALOE VERA Крем для лица насыщенный ночной 75мл.</t>
  </si>
  <si>
    <t>Тотошк@</t>
  </si>
  <si>
    <t>Карандаш-подводка VOV Real pen eyeliner д/глаз (тон 1 black - чёрная с кисточкой-фломастер)</t>
  </si>
  <si>
    <t>Кристина Кучпент</t>
  </si>
  <si>
    <t xml:space="preserve">Тональный крем VOV Pure liquid foundation NEW (тон 13 light beige) </t>
  </si>
  <si>
    <t>СМИРЯ</t>
  </si>
  <si>
    <t xml:space="preserve">Тональный крем VOV Pure liquid foundation NEW (тон 33 brown beige) </t>
  </si>
  <si>
    <t>PULANNA Зеленый Чай Ночной крем-себум-контроль Sebum Control Night Cream 60г</t>
  </si>
  <si>
    <t>я</t>
  </si>
  <si>
    <t>Lyulichka</t>
  </si>
  <si>
    <t>Тени VOV eyeshadow (тон 245 dolls brown)</t>
  </si>
  <si>
    <t>База под макияж VOV skin control base (тон 2 violet - сиреневая)</t>
  </si>
  <si>
    <t>Блеск д/губ VOV glow lip shine (тон S7 beige)</t>
  </si>
  <si>
    <t>Клей д/ресниц VOV Magic Line (прозрачный)</t>
  </si>
  <si>
    <t>Ресницы VOV (тон 31)</t>
  </si>
  <si>
    <t>Ресницы накладные VOV Stylish Eyelash (тон 8)</t>
  </si>
  <si>
    <t>***DINA***</t>
  </si>
  <si>
    <t>Пудра сыпучая Candy Shine powder (тон 23 natural beige)</t>
  </si>
  <si>
    <t>Помада VOV Lipstick (тон 146 jazz pink)</t>
  </si>
  <si>
    <t>Платиновая</t>
  </si>
  <si>
    <t>Карандаш автоматический для губ VOV eyeheel lipliner pencil (тон 102 soft pink)</t>
  </si>
  <si>
    <t>Румяна д/лица мерцающие VOV aura shimmer blusher (тон 2 pink shimmer aura)</t>
  </si>
  <si>
    <t>Карандаш для бровей VOV auto eyebrow pencil с щёт.(тон 33 gray brown - серо-коричневый)</t>
  </si>
  <si>
    <t>tatiyana88</t>
  </si>
  <si>
    <t>Тушь VOV eyemax mascara супер-объём + зажим д/ресниц (тон 1-ультра чёрный; ultra black)</t>
  </si>
  <si>
    <t>Контур-подводка д/глаз VOV Candy pen eyeliner (тон 4 super black - супер чёрная с кисточкой-фломастер)</t>
  </si>
  <si>
    <t>Средневековый котЭ</t>
  </si>
  <si>
    <t>Макарова</t>
  </si>
  <si>
    <t>Лак для ногтей - кракелюр VOV Crack nail (тон 5 crack white)</t>
  </si>
  <si>
    <t>Тени VOV eyeshadow (тон 809 pearl silver)</t>
  </si>
  <si>
    <t>Тени VOV eyeshadow (тон 226 satin brown)</t>
  </si>
  <si>
    <t>Тени VOV eyeshadow (тон 128 coral pink)</t>
  </si>
  <si>
    <t>Тушь д/ресниц VOV CastleDew setting mascara (тон 3 - база белая; lash base setting)</t>
  </si>
  <si>
    <t>иниша</t>
  </si>
  <si>
    <t>Анита30</t>
  </si>
  <si>
    <t>Подводка-гель для глаз VOV Goodbye Eyepender Original Gel Eyeliner + кисточка для нанесения подводки (тон 1 original black - чёрная)</t>
  </si>
  <si>
    <t>Палитра теней VOV eyeshadow pallette 24шт (тон 1)</t>
  </si>
  <si>
    <t>natashka-romashka</t>
  </si>
  <si>
    <t>Шушма</t>
  </si>
  <si>
    <t>Карандаш автоматический для губ VOV eyeheel lipliner pencil (тон 204 silky brown)</t>
  </si>
  <si>
    <t>Контур деревянный д/губ VOV lipliner pencil (тон 204 silky brown)</t>
  </si>
  <si>
    <t>Карандаш водостойкий для глаз VOV Oversize Liner Pencil (тон 1-чёрный oversize black)</t>
  </si>
  <si>
    <t>Мишка Панда</t>
  </si>
  <si>
    <t>Маскирующее ср-во VOV ВВ liquid concealer (тон 1 green - зелёное)</t>
  </si>
  <si>
    <t>Контур-подводка д/глаз VOV Candy pen eyeliner (тон 2 brown - коричневая с мягкой кисточкой)</t>
  </si>
  <si>
    <t>Софина</t>
  </si>
  <si>
    <t>Лак VOV nail cone (тон 1342 barbie pretty)</t>
  </si>
  <si>
    <t xml:space="preserve">Лак VOV nail cone (тон 1384 club violet) </t>
  </si>
  <si>
    <t>Лечение для ногтей VOV Nail Clinic (тон 1 brilliant top coat - брилиантовое покрытие)</t>
  </si>
  <si>
    <t>Спонж для тонального крема P-8 PF-107</t>
  </si>
  <si>
    <t>Екатерин@</t>
  </si>
  <si>
    <t>Палитра теней VOV eyeshadow pallette 24шт (тон 2)</t>
  </si>
  <si>
    <t>Корректирующее ср-во VOV cover foundation (тон 19 nude beige)</t>
  </si>
  <si>
    <t>Корректирующее ср-во VOV cover foundation (тон 34 light brown - светло-коричневый)</t>
  </si>
  <si>
    <t xml:space="preserve">Тональный крем VOV Pure liquid foundation NEW (тон 21 natural beige) </t>
  </si>
  <si>
    <t>Пудра сыпучая Candy Shine powder (тон 105 shine beige)</t>
  </si>
  <si>
    <t>Блеск д/век VOV color song stone pearl (тон 1 cubic white)</t>
  </si>
  <si>
    <t>Блеск д/век VOV color song stone pearl (тон 18 bling purple)</t>
  </si>
  <si>
    <t>Блеск д/губ VOV glow lip shine (тон S6 orange soothing)</t>
  </si>
  <si>
    <t>Блеск д/губ VOV lip play gloss (тон 2 milk pink)</t>
  </si>
  <si>
    <t>Тени VOV eyeshadow (тон 314 double violet)</t>
  </si>
  <si>
    <t>Тени VOV eyeshadow (тон 429 leisure water blue)</t>
  </si>
  <si>
    <t>Тени VOV eyeshadow (тон 233 cool brown)</t>
  </si>
  <si>
    <t>Тени VOV eyeshadow (тон 408 blue sapphire)</t>
  </si>
  <si>
    <t>Тени VOV eyeshadow (тон 423 ice blue)</t>
  </si>
  <si>
    <t>Пудра сыпучая Candy Shine powder (тон 21 light beige)</t>
  </si>
  <si>
    <t>Katyonok</t>
  </si>
  <si>
    <t>Румяна VOV-1 цв color song blusher NEW (тон 25 peach pink)</t>
  </si>
  <si>
    <t>Контур деревянный д/глаз VOV eyeliner pencil (тон 3 brown - тёмно-коричневый)</t>
  </si>
  <si>
    <t>Блеск д/губ VOV Jadilla.J Showy Gloss (тон 2 showy rose)</t>
  </si>
  <si>
    <t>Помада-блеск VOV lip&amp;gloss  water vita (тон 14 queens purple)</t>
  </si>
  <si>
    <t>База под макияж VOV Jadilla.J The Original Fitting Plus Base (тон 1 original mint - зелёная)</t>
  </si>
  <si>
    <t>Людмила Суетина</t>
  </si>
  <si>
    <t>Карандаш автоматический для губ VOV eyeheel lipliner pencil (тон 210 cool beige)</t>
  </si>
  <si>
    <t>Карандаш водостойкий для глаз VOV Oversize Liner Pencil (тон 2-коричневый oversize brown)</t>
  </si>
  <si>
    <t>Контур деревянный д/губ VOV lipliner pencil (тон 207 beige)</t>
  </si>
  <si>
    <t>Контур-корректор VOV cover pencil (тон 21 light beige - светло-бежевый)</t>
  </si>
  <si>
    <t>Корректирующее ср-во VOV cover foundation (тон 3 beige - бежевй)</t>
  </si>
  <si>
    <t>Лак VOV manicure hologram (тон H803)*</t>
  </si>
  <si>
    <t>Лак VOV nail cone (тон 1271 peach brown)</t>
  </si>
  <si>
    <t>Помада-блеск VOV lip&amp;gloss (тон PK29 glam pearl pink)</t>
  </si>
  <si>
    <t>Рассыпчатая пудра VOV Fitting Loose Powder (тон 23 natural beige)</t>
  </si>
  <si>
    <t>Пудра сыпучая Candy Shine powder (тон 103 shine natural beige)</t>
  </si>
  <si>
    <t>Тени VOV-4 color song eye wave NEW (тон 3 smoky white / smoky gray / smoky deep gray / smoky deep black)</t>
  </si>
  <si>
    <t>Тушь VOV Goodbye Eyepender Original Mascara (тон 1 volume curling - чёрная объём+подкручивание)</t>
  </si>
  <si>
    <t>Тушь VOV volume mascara объёмная (тон 14 deep brown - коричневая)</t>
  </si>
  <si>
    <t>Лак VOV CastleDew colorshot nail (тон 9110 А ocean pink)</t>
  </si>
  <si>
    <t>Катя Фатеева</t>
  </si>
  <si>
    <t>Карандаш для бровей VOV auto eyebrow pencil с щёт.(тон 12 gray - серый)</t>
  </si>
  <si>
    <t>Карандаш для бровей с щёточкой VOV Goodbye Eyepender Original eyebrow pencil (тон 33 gray brown - серо-коричневый)</t>
  </si>
  <si>
    <t>Тени VOV-3 color song eyes (тон 13 glow pink / glow mint / glow dark blue)</t>
  </si>
  <si>
    <t>Контур деревянный д/губ VOV lipliner pencil (тон 205 orange brown)</t>
  </si>
  <si>
    <t>Лак VOV manicure classic (тон 1173 dolls pink pearl)</t>
  </si>
  <si>
    <t>Bonechka</t>
  </si>
  <si>
    <t>Тени VOV eyeshadow (тон 615 gold)</t>
  </si>
  <si>
    <t>Тени VOV eyeshadow (тон 824 deep black)</t>
  </si>
  <si>
    <t>Тени VOV eyeshadow (тон 838 castle black pearl)</t>
  </si>
  <si>
    <t xml:space="preserve">Косметический набор Academy Make-up Palette (20 теней; 10 помад; 3 румян; 4 крем-пудры; 1 карандаш д/бровей с щёточкой; 1 карандаш автоматический д/губ; 1 тушь для ресниц; 1 подводка для глаз) </t>
  </si>
  <si>
    <t>База под макияж VOV skin control base (тон 1 green - зелёная)</t>
  </si>
  <si>
    <t>Помада-блеск VOV lip&amp;gloss (Polish) (тон BE3 beige)</t>
  </si>
  <si>
    <t>Помада-блеск VOV lip&amp;gloss (Polish) (тон PK102 pink rose)</t>
  </si>
  <si>
    <t>Тени VOV-1 color song eyes (тон 7209 deep brown)</t>
  </si>
  <si>
    <t>Тональный крем VOV liquid foundation (тон 19 nude beige)</t>
  </si>
  <si>
    <t>Рассыпчатая пудра для лица Arico Loose Powder (тон P01)</t>
  </si>
  <si>
    <t>Тональный крем VOV liquid foundation NEW (тон 33 dark beige)</t>
  </si>
  <si>
    <t>Тональный крем VOV liquid foundation NEW (тон 23 beige)</t>
  </si>
  <si>
    <t>Контур деревянный д/губ VOV lipliner pencil (тон 501 red)</t>
  </si>
  <si>
    <t>Контур деревянный д/губ VOV lipliner pencil (тон 502 purple)</t>
  </si>
  <si>
    <t>Контур-подводка д/глаз VOV Candy pen eyeliner (тон 1 black - чёрня с мягкой кисточкой)</t>
  </si>
  <si>
    <t>Румяна VOV-2 цв color song blusher NEW (тон 12 orange brown/cappuccino brown)</t>
  </si>
  <si>
    <t>Румяна VOV-2 цв color song blusher NEW (тон 18 pink/sense pink)</t>
  </si>
  <si>
    <t xml:space="preserve">Пудра компактная для лица Arico Two Way Cake (тон R01- light beige) </t>
  </si>
  <si>
    <t xml:space="preserve">Пудра компактная для лица Arico Two Way Cake (тон R02 - natural beige) </t>
  </si>
  <si>
    <t>Тени VOV pearl eyeshadow перламутровые (тон 910 metallic yellow)</t>
  </si>
  <si>
    <t>Помада VOV Hydra (тон 270 beige tone)</t>
  </si>
  <si>
    <t>Помада VOV Hydra (тон 137 wind pink)</t>
  </si>
  <si>
    <t>Помада VOV Hydra (тон 193 peach pink)</t>
  </si>
  <si>
    <t>Лак VOV nail cone (тон 1195 pink cherry)*</t>
  </si>
  <si>
    <t>Лак VOV nail cone (тон 1367 planet violet)</t>
  </si>
  <si>
    <t>Лак VOV nail cone (тон 1208 A urban beige)</t>
  </si>
  <si>
    <t>Лак VOV manicure (тон 1202 red brown)</t>
  </si>
  <si>
    <t>Тушь VOV Jadilla J The Original Mascara (тон 2 curling longlash - чёрная подкручивание+удлиннение)</t>
  </si>
  <si>
    <t>Тональный крем VOV Jadilla.J the original fitting foundation (тон 23 original beige) NEW</t>
  </si>
  <si>
    <t>Карандаш для бровей VOV auto eyebrow pencil с щёт.(тон 11 black - чёрный)</t>
  </si>
  <si>
    <t>Подводка для глаз VOV Goodbye Eyepender Original Liquid Eyeliner (тон 1 original black - чёрная)</t>
  </si>
  <si>
    <t>Эссенция д/ресниц VOV goodbye complex eyelash ampule</t>
  </si>
  <si>
    <t>Жидкость для снятия лака VOV Perfumed nail cleansing 100ml (тон 2-viollet)</t>
  </si>
  <si>
    <t>Лак VOV manicure (тон 1254 wind brown)*</t>
  </si>
  <si>
    <t>Лак VOV manicure hologram (тон 1381)</t>
  </si>
  <si>
    <t>flyflydragonfly</t>
  </si>
  <si>
    <t>Каракатица</t>
  </si>
  <si>
    <t>Тональный крем VOV liquid foundation NEW (тон 21 natural beige)</t>
  </si>
  <si>
    <t>Пудра IDEAL VOV two way cake NEW (тон 21 natural beige)</t>
  </si>
  <si>
    <t>Беляна</t>
  </si>
  <si>
    <r>
      <t>ALOE VERA</t>
    </r>
    <r>
      <rPr>
        <sz val="9"/>
        <rFont val="Arial"/>
        <family val="2"/>
      </rPr>
      <t xml:space="preserve"> Крем - уход для кожи вокруг глаз и губ  30мл</t>
    </r>
  </si>
  <si>
    <r>
      <t>HERBAL</t>
    </r>
    <r>
      <rPr>
        <sz val="9"/>
        <rFont val="Arial"/>
        <family val="2"/>
      </rPr>
      <t xml:space="preserve"> Крем-скраб для лица 100 мл.</t>
    </r>
  </si>
  <si>
    <r>
      <t>INTENSIVE THERAPY</t>
    </r>
    <r>
      <rPr>
        <sz val="9"/>
        <rFont val="Arial"/>
        <family val="2"/>
      </rPr>
      <t xml:space="preserve"> Кондиционер Экспресс-блеск 145 мл</t>
    </r>
  </si>
  <si>
    <r>
      <t>INTENSIVE THERAPY</t>
    </r>
    <r>
      <rPr>
        <sz val="9"/>
        <rFont val="Arial"/>
        <family val="2"/>
      </rPr>
      <t xml:space="preserve"> Маска для волос тройного действия 150 мл.</t>
    </r>
  </si>
  <si>
    <r>
      <t>INTENSIVE THERAPY</t>
    </r>
    <r>
      <rPr>
        <sz val="9"/>
        <rFont val="Arial"/>
        <family val="2"/>
      </rPr>
      <t xml:space="preserve"> Сыворотка полирующая для секущихся волос 140мл.</t>
    </r>
  </si>
  <si>
    <r>
      <t>LIFT</t>
    </r>
    <r>
      <rPr>
        <sz val="9"/>
        <rFont val="Arial"/>
        <family val="2"/>
      </rPr>
      <t xml:space="preserve"> Маска подтягивающая  на глине 100 мл.</t>
    </r>
  </si>
  <si>
    <r>
      <t>Q10</t>
    </r>
    <r>
      <rPr>
        <sz val="9"/>
        <rFont val="Arial"/>
        <family val="2"/>
      </rPr>
      <t xml:space="preserve"> Демакияж двухфазный для лица 150 мл</t>
    </r>
  </si>
  <si>
    <r>
      <t>Q10</t>
    </r>
    <r>
      <rPr>
        <sz val="9"/>
        <rFont val="Arial"/>
        <family val="2"/>
      </rPr>
      <t xml:space="preserve"> Крем д/век энергетический 20 мл</t>
    </r>
  </si>
  <si>
    <r>
      <t>Баня Сауна Массаж</t>
    </r>
    <r>
      <rPr>
        <sz val="9"/>
        <rFont val="Arial"/>
        <family val="2"/>
      </rPr>
      <t xml:space="preserve"> Крем антицеллюлитный 200 мл</t>
    </r>
  </si>
  <si>
    <r>
      <t>ЖИВОЙ ШЁЛК</t>
    </r>
    <r>
      <rPr>
        <sz val="9"/>
        <rFont val="Arial"/>
        <family val="2"/>
      </rPr>
      <t xml:space="preserve"> Бальзам-шёлк для восстановления волос 450 мл.</t>
    </r>
  </si>
  <si>
    <r>
      <t>ЖИВОЙ ШЁЛК</t>
    </r>
    <r>
      <rPr>
        <sz val="9"/>
        <rFont val="Arial"/>
        <family val="2"/>
      </rPr>
      <t xml:space="preserve"> Шампунь восстанавливающий для ослабленных волос 500 мл.</t>
    </r>
  </si>
  <si>
    <r>
      <t>Зеленая Аптека</t>
    </r>
    <r>
      <rPr>
        <sz val="9"/>
        <rFont val="Arial"/>
        <family val="2"/>
      </rPr>
      <t xml:space="preserve"> Крем д/век Петрушка и Коэнзим Q10, 15 мл</t>
    </r>
  </si>
  <si>
    <r>
      <t>Зеленая Аптека</t>
    </r>
    <r>
      <rPr>
        <sz val="9"/>
        <rFont val="Arial"/>
        <family val="2"/>
      </rPr>
      <t xml:space="preserve"> Маска д/лица Глуб. и успок. бел. глина и чай, 75 мл</t>
    </r>
  </si>
  <si>
    <r>
      <t>ИМБИРЬ И МИНДАЛЬ</t>
    </r>
    <r>
      <rPr>
        <sz val="9"/>
        <rFont val="Arial"/>
        <family val="2"/>
      </rPr>
      <t xml:space="preserve"> Крем д/рук д/сух 150мл./20</t>
    </r>
  </si>
  <si>
    <r>
      <t>КАШЕМИР И ОРХИДЕЯ</t>
    </r>
    <r>
      <rPr>
        <sz val="9"/>
        <rFont val="Arial"/>
        <family val="2"/>
      </rPr>
      <t xml:space="preserve"> Крем д/рук укр. 150 мл</t>
    </r>
  </si>
  <si>
    <r>
      <t>КАШЕМИР И ОРХИДЕЯ</t>
    </r>
    <r>
      <rPr>
        <sz val="9"/>
        <rFont val="Arial"/>
        <family val="2"/>
      </rPr>
      <t xml:space="preserve"> Крем-суфле для тела 200 мл</t>
    </r>
  </si>
  <si>
    <r>
      <t>Клеточное Омоложение</t>
    </r>
    <r>
      <rPr>
        <sz val="9"/>
        <rFont val="Arial"/>
        <family val="2"/>
      </rPr>
      <t xml:space="preserve"> Крем-лифтинг для век 30мл.</t>
    </r>
  </si>
  <si>
    <r>
      <t>Клеточное Омоложение</t>
    </r>
    <r>
      <rPr>
        <sz val="9"/>
        <rFont val="Arial"/>
        <family val="2"/>
      </rPr>
      <t xml:space="preserve"> Пилинг с микрокристаллами 100 мл.</t>
    </r>
  </si>
  <si>
    <r>
      <t>Клюква Черника</t>
    </r>
    <r>
      <rPr>
        <sz val="9"/>
        <rFont val="Arial"/>
        <family val="2"/>
      </rPr>
      <t xml:space="preserve"> Крем вокруг глаз энергетический 30 мл</t>
    </r>
  </si>
  <si>
    <r>
      <t>КОЛЛАГЕН</t>
    </r>
    <r>
      <rPr>
        <sz val="9"/>
        <rFont val="Arial"/>
        <family val="2"/>
      </rPr>
      <t xml:space="preserve"> Крем-контур для век</t>
    </r>
  </si>
  <si>
    <r>
      <t>КОЛЛАГЕН</t>
    </r>
    <r>
      <rPr>
        <sz val="9"/>
        <rFont val="Arial"/>
        <family val="2"/>
      </rPr>
      <t xml:space="preserve"> Крем-матрикс для лица для сухой и нормальной кожи 50 мл.</t>
    </r>
  </si>
  <si>
    <r>
      <t>КОЛЛАГЕН</t>
    </r>
    <r>
      <rPr>
        <sz val="9"/>
        <rFont val="Arial"/>
        <family val="2"/>
      </rPr>
      <t xml:space="preserve"> Маска для лица 100 мл.</t>
    </r>
  </si>
  <si>
    <r>
      <t>КОЛЛАГЕН</t>
    </r>
    <r>
      <rPr>
        <sz val="9"/>
        <rFont val="Arial"/>
        <family val="2"/>
      </rPr>
      <t xml:space="preserve"> Тоник-лосьон для лица 3 в 1 145 мл.</t>
    </r>
  </si>
  <si>
    <r>
      <t>Ласковые руки</t>
    </r>
    <r>
      <rPr>
        <sz val="9"/>
        <rFont val="Arial"/>
        <family val="2"/>
      </rPr>
      <t xml:space="preserve"> Скраб д/рук 80 гр</t>
    </r>
  </si>
  <si>
    <r>
      <t>ТЕРМАЛ</t>
    </r>
    <r>
      <rPr>
        <sz val="9"/>
        <rFont val="Arial"/>
        <family val="2"/>
      </rPr>
      <t xml:space="preserve"> Маска-пилинг глубокое  очищение 100 мл</t>
    </r>
  </si>
  <si>
    <t>AlenaN</t>
  </si>
  <si>
    <t>Натали_Митек</t>
  </si>
  <si>
    <t>Beauty Life Увлажняющий дневной крем для нормальной и жирной кожи с минералами 50 мл.</t>
  </si>
  <si>
    <t>Минута</t>
  </si>
  <si>
    <t>Контур 2-х сторонний д/глаз VOV auto eyeliner pencil (тон 10 black - черный)</t>
  </si>
  <si>
    <t>пристрой</t>
  </si>
  <si>
    <r>
      <t>LIFT</t>
    </r>
    <r>
      <rPr>
        <sz val="11"/>
        <rFont val="Arial"/>
        <family val="2"/>
      </rPr>
      <t xml:space="preserve"> Биотоник подтягивающий для лица и шеи 150 мл.</t>
    </r>
  </si>
  <si>
    <r>
      <t>LIFT</t>
    </r>
    <r>
      <rPr>
        <sz val="11"/>
        <rFont val="Arial"/>
        <family val="2"/>
      </rPr>
      <t xml:space="preserve"> Маска подтягивающая  на глине 100 мл.</t>
    </r>
  </si>
  <si>
    <r>
      <t>LIFT</t>
    </r>
    <r>
      <rPr>
        <sz val="11"/>
        <rFont val="Arial"/>
        <family val="2"/>
      </rPr>
      <t xml:space="preserve"> Сливки 2в1 для демакияжа для сухой и нормальной кожи 150 мл.</t>
    </r>
  </si>
  <si>
    <r>
      <t>LIFT</t>
    </r>
    <r>
      <rPr>
        <sz val="11"/>
        <rFont val="Arial"/>
        <family val="2"/>
      </rPr>
      <t xml:space="preserve"> Пенка -демакияж 2в1 для жирной и нормальной кожи 150 мл.</t>
    </r>
  </si>
  <si>
    <t>Маска для лица VOV skin smooth (тон 7 - sleeping)</t>
  </si>
  <si>
    <t>Мини гель-маска VOV daily fresh minipack (тон 9 - apple aha peeling gel)</t>
  </si>
  <si>
    <t>База под макияж VOV Jadilla.J the original primer (прозрачная)</t>
  </si>
  <si>
    <t>Блеск д/губ VOV Jadilla.J Showy Gloss (тон 4 showy pastel)</t>
  </si>
  <si>
    <t>Блеск д/губ VOV Jadilla.J Showy Gloss (тон 5 showy love)</t>
  </si>
  <si>
    <t>Блеск д/губ VOV lip play gloss (тон 9 berry chew)</t>
  </si>
  <si>
    <t>Тональный крем VOV real fit foundation (тон 12 cream beige)</t>
  </si>
  <si>
    <t>Тональный крем VOV Jadilla.J the original BB (тон 2 original beige)</t>
  </si>
  <si>
    <t>Помада-блеск VOV lip&amp;gloss (Polish) (тон PK101 pearl pink)</t>
  </si>
  <si>
    <t>Помада-блеск VOV lip&amp;gloss (Polish) (тон PK16 garden pink)</t>
  </si>
  <si>
    <t>Помада-блеск VOV lip&amp;gloss (Polish) (тон BR8 hawaian brown)</t>
  </si>
  <si>
    <t>Evinal Шампунь с экстрактом плаценты для жирных волос 250мл</t>
  </si>
  <si>
    <t>Лак VOV manicure (тон 1527 deep red)</t>
  </si>
  <si>
    <t>Карандаш водостойкий для глаз VOV Oversize Liner Pencil (тон 4 oversize pearl black -чёрный с перламутром)</t>
  </si>
  <si>
    <t>Помада-блеск VOV lip&amp;gloss (Polish) (тон PK24 beige pretty)</t>
  </si>
  <si>
    <t>Помада-блеск VOV lip&amp;gloss (тон PK21 pink sugar)</t>
  </si>
  <si>
    <t>Блеск для губ VOV CastleDew over setting gloss (тон 2 pink pop tango)</t>
  </si>
  <si>
    <t>Блеск для губ VOV CastleDew over setting gloss (тон 17 over setting rose)</t>
  </si>
  <si>
    <t>Тени д/век VOV CastleDew pearl up eyes (тон Е9827 chik gray)</t>
  </si>
  <si>
    <t>Пудра IDEAL VOV two way cake NEW (тон 23 beige)</t>
  </si>
  <si>
    <t>Пудра VOV two way cake с з/п блоком (тон 12 cream beige)</t>
  </si>
  <si>
    <t>с орг</t>
  </si>
  <si>
    <t>354 с элитки</t>
  </si>
  <si>
    <t>211 на телефон</t>
  </si>
  <si>
    <t>в больнице, сочтемся позже</t>
  </si>
  <si>
    <t>белая коробочка</t>
  </si>
  <si>
    <t>фото</t>
  </si>
  <si>
    <t>фото1</t>
  </si>
  <si>
    <t>фото 2</t>
  </si>
  <si>
    <t>милейший</t>
  </si>
  <si>
    <t>Самостоятельно</t>
  </si>
  <si>
    <t>ЦРП Малахова</t>
  </si>
  <si>
    <t>ЦРП Флагман</t>
  </si>
  <si>
    <t>светстом</t>
  </si>
  <si>
    <t>ЦРП Центр</t>
  </si>
  <si>
    <t>котеус</t>
  </si>
  <si>
    <t>спокойно покопаюсь и разберу</t>
  </si>
  <si>
    <t>отдала налом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</si>
</sst>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color indexed="6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mbria"/>
      <family val="1"/>
    </font>
    <font>
      <sz val="8"/>
      <name val="Calibri"/>
      <family val="2"/>
    </font>
    <font>
      <sz val="9"/>
      <name val="Cambria"/>
      <family val="1"/>
    </font>
    <font>
      <sz val="9"/>
      <color indexed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3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sz val="11"/>
      <color rgb="FF7030A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33" borderId="10" xfId="54" applyNumberFormat="1" applyFont="1" applyFill="1" applyBorder="1" applyAlignment="1">
      <alignment horizontal="right" vertical="top" wrapText="1"/>
      <protection/>
    </xf>
    <xf numFmtId="0" fontId="6" fillId="34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vertical="top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0" borderId="10" xfId="53" applyNumberFormat="1" applyFont="1" applyFill="1" applyBorder="1" applyAlignment="1">
      <alignment horizontal="right" vertical="top" wrapText="1"/>
      <protection/>
    </xf>
    <xf numFmtId="0" fontId="0" fillId="12" borderId="0" xfId="0" applyFill="1" applyAlignment="1">
      <alignment/>
    </xf>
    <xf numFmtId="1" fontId="4" fillId="0" borderId="10" xfId="54" applyNumberFormat="1" applyFont="1" applyFill="1" applyBorder="1" applyAlignment="1">
      <alignment horizontal="right" vertical="top" wrapText="1"/>
      <protection/>
    </xf>
    <xf numFmtId="0" fontId="0" fillId="0" borderId="10" xfId="0" applyBorder="1" applyAlignment="1">
      <alignment/>
    </xf>
    <xf numFmtId="1" fontId="4" fillId="33" borderId="0" xfId="54" applyNumberFormat="1" applyFont="1" applyFill="1" applyBorder="1" applyAlignment="1">
      <alignment horizontal="right" vertical="top" wrapText="1"/>
      <protection/>
    </xf>
    <xf numFmtId="1" fontId="4" fillId="33" borderId="11" xfId="54" applyNumberFormat="1" applyFont="1" applyFill="1" applyBorder="1" applyAlignment="1">
      <alignment horizontal="right" vertical="top" wrapText="1"/>
      <protection/>
    </xf>
    <xf numFmtId="1" fontId="4" fillId="33" borderId="12" xfId="54" applyNumberFormat="1" applyFont="1" applyFill="1" applyBorder="1" applyAlignment="1">
      <alignment horizontal="right" vertical="top" wrapText="1"/>
      <protection/>
    </xf>
    <xf numFmtId="1" fontId="4" fillId="0" borderId="11" xfId="0" applyNumberFormat="1" applyFont="1" applyFill="1" applyBorder="1" applyAlignment="1">
      <alignment wrapText="1"/>
    </xf>
    <xf numFmtId="1" fontId="4" fillId="33" borderId="13" xfId="54" applyNumberFormat="1" applyFont="1" applyFill="1" applyBorder="1" applyAlignment="1">
      <alignment horizontal="right" vertical="top" wrapText="1"/>
      <protection/>
    </xf>
    <xf numFmtId="0" fontId="31" fillId="0" borderId="0" xfId="0" applyFont="1" applyFill="1" applyBorder="1" applyAlignment="1">
      <alignment vertical="center"/>
    </xf>
    <xf numFmtId="0" fontId="55" fillId="0" borderId="10" xfId="54" applyFont="1" applyFill="1" applyBorder="1" applyAlignment="1">
      <alignment vertical="top" wrapText="1"/>
      <protection/>
    </xf>
    <xf numFmtId="0" fontId="56" fillId="0" borderId="0" xfId="0" applyFont="1" applyAlignment="1">
      <alignment/>
    </xf>
    <xf numFmtId="0" fontId="55" fillId="0" borderId="10" xfId="53" applyFont="1" applyFill="1" applyBorder="1" applyAlignment="1">
      <alignment vertical="top" wrapText="1"/>
      <protection/>
    </xf>
    <xf numFmtId="0" fontId="0" fillId="12" borderId="0" xfId="0" applyFill="1" applyBorder="1" applyAlignment="1">
      <alignment/>
    </xf>
    <xf numFmtId="0" fontId="8" fillId="13" borderId="10" xfId="0" applyNumberFormat="1" applyFont="1" applyFill="1" applyBorder="1" applyAlignment="1">
      <alignment wrapText="1"/>
    </xf>
    <xf numFmtId="0" fontId="7" fillId="13" borderId="10" xfId="54" applyFont="1" applyFill="1" applyBorder="1" applyAlignment="1">
      <alignment vertical="top" wrapText="1"/>
      <protection/>
    </xf>
    <xf numFmtId="1" fontId="4" fillId="35" borderId="13" xfId="0" applyNumberFormat="1" applyFont="1" applyFill="1" applyBorder="1" applyAlignment="1">
      <alignment wrapText="1"/>
    </xf>
    <xf numFmtId="3" fontId="4" fillId="35" borderId="10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1" fontId="4" fillId="0" borderId="10" xfId="0" applyNumberFormat="1" applyFont="1" applyBorder="1" applyAlignment="1">
      <alignment horizontal="right" vertical="center" wrapText="1"/>
    </xf>
    <xf numFmtId="1" fontId="4" fillId="0" borderId="11" xfId="53" applyNumberFormat="1" applyFont="1" applyFill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0" fontId="34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vertical="top"/>
    </xf>
    <xf numFmtId="0" fontId="8" fillId="13" borderId="14" xfId="0" applyNumberFormat="1" applyFont="1" applyFill="1" applyBorder="1" applyAlignment="1">
      <alignment wrapText="1"/>
    </xf>
    <xf numFmtId="1" fontId="4" fillId="35" borderId="14" xfId="0" applyNumberFormat="1" applyFont="1" applyFill="1" applyBorder="1" applyAlignment="1">
      <alignment wrapText="1"/>
    </xf>
    <xf numFmtId="1" fontId="4" fillId="33" borderId="14" xfId="54" applyNumberFormat="1" applyFont="1" applyFill="1" applyBorder="1" applyAlignment="1">
      <alignment horizontal="right" vertical="top" wrapText="1"/>
      <protection/>
    </xf>
    <xf numFmtId="3" fontId="4" fillId="35" borderId="14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1" fontId="4" fillId="0" borderId="15" xfId="53" applyNumberFormat="1" applyFont="1" applyFill="1" applyBorder="1" applyAlignment="1">
      <alignment horizontal="right" vertical="top" wrapText="1"/>
      <protection/>
    </xf>
    <xf numFmtId="0" fontId="0" fillId="12" borderId="16" xfId="0" applyFill="1" applyBorder="1" applyAlignment="1">
      <alignment/>
    </xf>
    <xf numFmtId="1" fontId="4" fillId="33" borderId="17" xfId="54" applyNumberFormat="1" applyFont="1" applyFill="1" applyBorder="1" applyAlignment="1">
      <alignment horizontal="right" vertical="top" wrapText="1"/>
      <protection/>
    </xf>
    <xf numFmtId="0" fontId="0" fillId="0" borderId="16" xfId="0" applyBorder="1" applyAlignment="1">
      <alignment/>
    </xf>
    <xf numFmtId="1" fontId="4" fillId="33" borderId="18" xfId="54" applyNumberFormat="1" applyFont="1" applyFill="1" applyBorder="1" applyAlignment="1">
      <alignment horizontal="right" vertical="top" wrapText="1"/>
      <protection/>
    </xf>
    <xf numFmtId="1" fontId="4" fillId="35" borderId="17" xfId="0" applyNumberFormat="1" applyFont="1" applyFill="1" applyBorder="1" applyAlignment="1">
      <alignment wrapText="1"/>
    </xf>
    <xf numFmtId="1" fontId="4" fillId="0" borderId="18" xfId="54" applyNumberFormat="1" applyFont="1" applyFill="1" applyBorder="1" applyAlignment="1">
      <alignment horizontal="right" vertical="top" wrapText="1"/>
      <protection/>
    </xf>
    <xf numFmtId="3" fontId="4" fillId="0" borderId="19" xfId="0" applyNumberFormat="1" applyFont="1" applyFill="1" applyBorder="1" applyAlignment="1">
      <alignment wrapText="1"/>
    </xf>
    <xf numFmtId="1" fontId="4" fillId="33" borderId="20" xfId="54" applyNumberFormat="1" applyFont="1" applyFill="1" applyBorder="1" applyAlignment="1">
      <alignment horizontal="right" vertical="top" wrapText="1"/>
      <protection/>
    </xf>
    <xf numFmtId="0" fontId="6" fillId="34" borderId="17" xfId="0" applyFont="1" applyFill="1" applyBorder="1" applyAlignment="1">
      <alignment horizontal="center"/>
    </xf>
    <xf numFmtId="1" fontId="4" fillId="0" borderId="17" xfId="0" applyNumberFormat="1" applyFont="1" applyBorder="1" applyAlignment="1">
      <alignment vertical="top"/>
    </xf>
    <xf numFmtId="1" fontId="4" fillId="0" borderId="14" xfId="53" applyNumberFormat="1" applyFont="1" applyFill="1" applyBorder="1" applyAlignment="1">
      <alignment horizontal="right" vertical="top" wrapText="1"/>
      <protection/>
    </xf>
    <xf numFmtId="0" fontId="6" fillId="34" borderId="14" xfId="0" applyFont="1" applyFill="1" applyBorder="1" applyAlignment="1">
      <alignment horizontal="center"/>
    </xf>
    <xf numFmtId="1" fontId="4" fillId="0" borderId="14" xfId="0" applyNumberFormat="1" applyFont="1" applyBorder="1" applyAlignment="1">
      <alignment vertical="top"/>
    </xf>
    <xf numFmtId="0" fontId="0" fillId="0" borderId="14" xfId="0" applyBorder="1" applyAlignment="1">
      <alignment/>
    </xf>
    <xf numFmtId="1" fontId="4" fillId="0" borderId="17" xfId="53" applyNumberFormat="1" applyFont="1" applyFill="1" applyBorder="1" applyAlignment="1">
      <alignment horizontal="right" vertical="top" wrapText="1"/>
      <protection/>
    </xf>
    <xf numFmtId="3" fontId="4" fillId="35" borderId="17" xfId="0" applyNumberFormat="1" applyFont="1" applyFill="1" applyBorder="1" applyAlignment="1">
      <alignment wrapText="1"/>
    </xf>
    <xf numFmtId="0" fontId="0" fillId="35" borderId="16" xfId="0" applyFill="1" applyBorder="1" applyAlignment="1">
      <alignment/>
    </xf>
    <xf numFmtId="1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wrapText="1"/>
    </xf>
    <xf numFmtId="1" fontId="4" fillId="33" borderId="16" xfId="54" applyNumberFormat="1" applyFont="1" applyFill="1" applyBorder="1" applyAlignment="1">
      <alignment horizontal="right" vertical="top" wrapText="1"/>
      <protection/>
    </xf>
    <xf numFmtId="1" fontId="4" fillId="0" borderId="18" xfId="0" applyNumberFormat="1" applyFont="1" applyFill="1" applyBorder="1" applyAlignment="1">
      <alignment wrapText="1"/>
    </xf>
    <xf numFmtId="1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57" fillId="12" borderId="0" xfId="0" applyFont="1" applyFill="1" applyAlignment="1">
      <alignment/>
    </xf>
    <xf numFmtId="0" fontId="57" fillId="12" borderId="16" xfId="0" applyFont="1" applyFill="1" applyBorder="1" applyAlignment="1">
      <alignment/>
    </xf>
    <xf numFmtId="0" fontId="7" fillId="16" borderId="10" xfId="54" applyFont="1" applyFill="1" applyBorder="1" applyAlignment="1">
      <alignment vertical="top" wrapText="1"/>
      <protection/>
    </xf>
    <xf numFmtId="0" fontId="7" fillId="16" borderId="17" xfId="54" applyFont="1" applyFill="1" applyBorder="1" applyAlignment="1">
      <alignment vertical="top" wrapText="1"/>
      <protection/>
    </xf>
    <xf numFmtId="0" fontId="7" fillId="16" borderId="18" xfId="54" applyFont="1" applyFill="1" applyBorder="1" applyAlignment="1">
      <alignment vertical="top" wrapText="1"/>
      <protection/>
    </xf>
    <xf numFmtId="0" fontId="7" fillId="16" borderId="17" xfId="0" applyNumberFormat="1" applyFont="1" applyFill="1" applyBorder="1" applyAlignment="1">
      <alignment wrapText="1"/>
    </xf>
    <xf numFmtId="1" fontId="7" fillId="16" borderId="14" xfId="0" applyNumberFormat="1" applyFont="1" applyFill="1" applyBorder="1" applyAlignment="1">
      <alignment wrapText="1"/>
    </xf>
    <xf numFmtId="0" fontId="7" fillId="16" borderId="14" xfId="0" applyNumberFormat="1" applyFont="1" applyFill="1" applyBorder="1" applyAlignment="1">
      <alignment wrapText="1"/>
    </xf>
    <xf numFmtId="0" fontId="7" fillId="16" borderId="10" xfId="0" applyNumberFormat="1" applyFont="1" applyFill="1" applyBorder="1" applyAlignment="1">
      <alignment wrapText="1"/>
    </xf>
    <xf numFmtId="0" fontId="9" fillId="16" borderId="0" xfId="0" applyNumberFormat="1" applyFont="1" applyFill="1" applyBorder="1" applyAlignment="1">
      <alignment horizontal="left" vertical="top" wrapText="1"/>
    </xf>
    <xf numFmtId="0" fontId="7" fillId="16" borderId="14" xfId="54" applyFont="1" applyFill="1" applyBorder="1" applyAlignment="1">
      <alignment vertical="top" wrapText="1"/>
      <protection/>
    </xf>
    <xf numFmtId="0" fontId="7" fillId="16" borderId="10" xfId="0" applyFont="1" applyFill="1" applyBorder="1" applyAlignment="1">
      <alignment vertical="center" wrapText="1"/>
    </xf>
    <xf numFmtId="0" fontId="7" fillId="16" borderId="17" xfId="0" applyFont="1" applyFill="1" applyBorder="1" applyAlignment="1">
      <alignment vertical="center" wrapText="1"/>
    </xf>
    <xf numFmtId="0" fontId="2" fillId="34" borderId="10" xfId="53" applyNumberFormat="1" applyFont="1" applyFill="1" applyBorder="1" applyAlignment="1">
      <alignment vertical="top"/>
      <protection/>
    </xf>
    <xf numFmtId="0" fontId="2" fillId="16" borderId="14" xfId="54" applyFont="1" applyFill="1" applyBorder="1" applyAlignment="1">
      <alignment vertical="top" wrapText="1"/>
      <protection/>
    </xf>
    <xf numFmtId="0" fontId="7" fillId="16" borderId="10" xfId="0" applyFont="1" applyFill="1" applyBorder="1" applyAlignment="1">
      <alignment wrapText="1"/>
    </xf>
    <xf numFmtId="0" fontId="7" fillId="16" borderId="11" xfId="54" applyFont="1" applyFill="1" applyBorder="1" applyAlignment="1">
      <alignment vertical="top" wrapText="1"/>
      <protection/>
    </xf>
    <xf numFmtId="0" fontId="56" fillId="16" borderId="10" xfId="0" applyFont="1" applyFill="1" applyBorder="1" applyAlignment="1">
      <alignment/>
    </xf>
    <xf numFmtId="0" fontId="7" fillId="16" borderId="18" xfId="0" applyNumberFormat="1" applyFont="1" applyFill="1" applyBorder="1" applyAlignment="1">
      <alignment wrapText="1"/>
    </xf>
    <xf numFmtId="0" fontId="7" fillId="16" borderId="14" xfId="53" applyFont="1" applyFill="1" applyBorder="1" applyAlignment="1">
      <alignment vertical="top" wrapText="1"/>
      <protection/>
    </xf>
    <xf numFmtId="0" fontId="7" fillId="16" borderId="10" xfId="53" applyFont="1" applyFill="1" applyBorder="1" applyAlignment="1">
      <alignment vertical="top" wrapText="1"/>
      <protection/>
    </xf>
    <xf numFmtId="0" fontId="9" fillId="16" borderId="10" xfId="0" applyNumberFormat="1" applyFont="1" applyFill="1" applyBorder="1" applyAlignment="1">
      <alignment horizontal="left" vertical="top" wrapText="1"/>
    </xf>
    <xf numFmtId="0" fontId="7" fillId="16" borderId="17" xfId="53" applyFont="1" applyFill="1" applyBorder="1" applyAlignment="1">
      <alignment vertical="top" wrapText="1"/>
      <protection/>
    </xf>
    <xf numFmtId="0" fontId="8" fillId="16" borderId="10" xfId="0" applyNumberFormat="1" applyFont="1" applyFill="1" applyBorder="1" applyAlignment="1">
      <alignment wrapText="1"/>
    </xf>
    <xf numFmtId="0" fontId="7" fillId="16" borderId="10" xfId="54" applyFont="1" applyFill="1" applyBorder="1" applyAlignment="1">
      <alignment vertical="top"/>
      <protection/>
    </xf>
    <xf numFmtId="0" fontId="7" fillId="16" borderId="0" xfId="54" applyFont="1" applyFill="1" applyBorder="1" applyAlignment="1">
      <alignment vertical="top" wrapText="1"/>
      <protection/>
    </xf>
    <xf numFmtId="0" fontId="28" fillId="0" borderId="0" xfId="0" applyFont="1" applyFill="1" applyBorder="1" applyAlignment="1">
      <alignment/>
    </xf>
    <xf numFmtId="0" fontId="2" fillId="34" borderId="10" xfId="53" applyFont="1" applyFill="1" applyBorder="1" applyAlignment="1">
      <alignment vertical="top"/>
      <protection/>
    </xf>
    <xf numFmtId="0" fontId="2" fillId="34" borderId="17" xfId="53" applyFont="1" applyFill="1" applyBorder="1" applyAlignment="1">
      <alignment vertical="top"/>
      <protection/>
    </xf>
    <xf numFmtId="1" fontId="2" fillId="34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1" fontId="2" fillId="34" borderId="10" xfId="0" applyNumberFormat="1" applyFont="1" applyFill="1" applyBorder="1" applyAlignment="1">
      <alignment/>
    </xf>
    <xf numFmtId="0" fontId="2" fillId="34" borderId="11" xfId="53" applyFont="1" applyFill="1" applyBorder="1" applyAlignment="1">
      <alignment vertical="top"/>
      <protection/>
    </xf>
    <xf numFmtId="0" fontId="2" fillId="34" borderId="18" xfId="53" applyFont="1" applyFill="1" applyBorder="1" applyAlignment="1">
      <alignment vertical="top"/>
      <protection/>
    </xf>
    <xf numFmtId="0" fontId="2" fillId="34" borderId="14" xfId="53" applyFont="1" applyFill="1" applyBorder="1" applyAlignment="1">
      <alignment vertical="top"/>
      <protection/>
    </xf>
    <xf numFmtId="0" fontId="2" fillId="34" borderId="21" xfId="53" applyFont="1" applyFill="1" applyBorder="1" applyAlignment="1">
      <alignment vertical="top"/>
      <protection/>
    </xf>
    <xf numFmtId="0" fontId="2" fillId="34" borderId="0" xfId="53" applyFont="1" applyFill="1" applyBorder="1" applyAlignment="1">
      <alignment vertical="top"/>
      <protection/>
    </xf>
    <xf numFmtId="1" fontId="2" fillId="34" borderId="10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/>
    </xf>
    <xf numFmtId="1" fontId="3" fillId="34" borderId="14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2" fillId="0" borderId="18" xfId="53" applyFont="1" applyFill="1" applyBorder="1" applyAlignment="1">
      <alignment vertical="top"/>
      <protection/>
    </xf>
    <xf numFmtId="1" fontId="2" fillId="34" borderId="11" xfId="0" applyNumberFormat="1" applyFont="1" applyFill="1" applyBorder="1" applyAlignment="1">
      <alignment/>
    </xf>
    <xf numFmtId="0" fontId="2" fillId="34" borderId="19" xfId="53" applyFont="1" applyFill="1" applyBorder="1" applyAlignment="1">
      <alignment vertical="top"/>
      <protection/>
    </xf>
    <xf numFmtId="1" fontId="2" fillId="34" borderId="15" xfId="0" applyNumberFormat="1" applyFont="1" applyFill="1" applyBorder="1" applyAlignment="1">
      <alignment/>
    </xf>
    <xf numFmtId="1" fontId="2" fillId="34" borderId="17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0" xfId="53" applyFont="1" applyFill="1" applyBorder="1" applyAlignment="1">
      <alignment vertical="top"/>
      <protection/>
    </xf>
    <xf numFmtId="0" fontId="2" fillId="34" borderId="16" xfId="53" applyFont="1" applyFill="1" applyBorder="1" applyAlignment="1">
      <alignment vertical="top"/>
      <protection/>
    </xf>
    <xf numFmtId="1" fontId="2" fillId="34" borderId="18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54" applyFont="1" applyFill="1" applyBorder="1" applyAlignment="1">
      <alignment vertical="top" wrapText="1"/>
      <protection/>
    </xf>
    <xf numFmtId="0" fontId="8" fillId="16" borderId="14" xfId="0" applyNumberFormat="1" applyFont="1" applyFill="1" applyBorder="1" applyAlignment="1">
      <alignment wrapText="1"/>
    </xf>
    <xf numFmtId="0" fontId="4" fillId="16" borderId="10" xfId="0" applyNumberFormat="1" applyFont="1" applyFill="1" applyBorder="1" applyAlignment="1">
      <alignment wrapText="1"/>
    </xf>
    <xf numFmtId="0" fontId="9" fillId="16" borderId="17" xfId="0" applyNumberFormat="1" applyFont="1" applyFill="1" applyBorder="1" applyAlignment="1">
      <alignment horizontal="left" vertical="top" wrapText="1"/>
    </xf>
    <xf numFmtId="0" fontId="9" fillId="16" borderId="14" xfId="0" applyNumberFormat="1" applyFont="1" applyFill="1" applyBorder="1" applyAlignment="1">
      <alignment horizontal="left" vertical="top" wrapText="1"/>
    </xf>
    <xf numFmtId="0" fontId="2" fillId="16" borderId="10" xfId="54" applyFont="1" applyFill="1" applyBorder="1" applyAlignment="1">
      <alignment vertical="top" wrapText="1"/>
      <protection/>
    </xf>
    <xf numFmtId="0" fontId="2" fillId="16" borderId="17" xfId="54" applyFont="1" applyFill="1" applyBorder="1" applyAlignment="1">
      <alignment vertical="top" wrapText="1"/>
      <protection/>
    </xf>
    <xf numFmtId="0" fontId="2" fillId="16" borderId="14" xfId="53" applyFont="1" applyFill="1" applyBorder="1" applyAlignment="1">
      <alignment vertical="top" wrapText="1"/>
      <protection/>
    </xf>
    <xf numFmtId="0" fontId="7" fillId="16" borderId="16" xfId="54" applyFont="1" applyFill="1" applyBorder="1" applyAlignment="1">
      <alignment vertical="top" wrapText="1"/>
      <protection/>
    </xf>
    <xf numFmtId="0" fontId="2" fillId="16" borderId="10" xfId="0" applyFont="1" applyFill="1" applyBorder="1" applyAlignment="1">
      <alignment vertical="center" wrapText="1"/>
    </xf>
    <xf numFmtId="0" fontId="8" fillId="16" borderId="17" xfId="0" applyNumberFormat="1" applyFont="1" applyFill="1" applyBorder="1" applyAlignment="1">
      <alignment wrapText="1"/>
    </xf>
    <xf numFmtId="1" fontId="7" fillId="16" borderId="10" xfId="0" applyNumberFormat="1" applyFont="1" applyFill="1" applyBorder="1" applyAlignment="1">
      <alignment wrapText="1"/>
    </xf>
    <xf numFmtId="1" fontId="7" fillId="16" borderId="17" xfId="0" applyNumberFormat="1" applyFont="1" applyFill="1" applyBorder="1" applyAlignment="1">
      <alignment wrapText="1"/>
    </xf>
    <xf numFmtId="0" fontId="0" fillId="16" borderId="10" xfId="0" applyFill="1" applyBorder="1" applyAlignment="1">
      <alignment/>
    </xf>
    <xf numFmtId="0" fontId="0" fillId="16" borderId="14" xfId="0" applyFill="1" applyBorder="1" applyAlignment="1">
      <alignment/>
    </xf>
    <xf numFmtId="0" fontId="7" fillId="16" borderId="21" xfId="54" applyFont="1" applyFill="1" applyBorder="1" applyAlignment="1">
      <alignment vertical="top" wrapText="1"/>
      <protection/>
    </xf>
    <xf numFmtId="0" fontId="2" fillId="16" borderId="18" xfId="54" applyFont="1" applyFill="1" applyBorder="1" applyAlignment="1">
      <alignment vertical="top" wrapText="1"/>
      <protection/>
    </xf>
    <xf numFmtId="0" fontId="8" fillId="35" borderId="14" xfId="0" applyNumberFormat="1" applyFont="1" applyFill="1" applyBorder="1" applyAlignment="1">
      <alignment wrapText="1"/>
    </xf>
    <xf numFmtId="0" fontId="8" fillId="35" borderId="10" xfId="0" applyNumberFormat="1" applyFont="1" applyFill="1" applyBorder="1" applyAlignment="1">
      <alignment wrapText="1"/>
    </xf>
    <xf numFmtId="0" fontId="7" fillId="35" borderId="10" xfId="54" applyFont="1" applyFill="1" applyBorder="1" applyAlignment="1">
      <alignment vertical="top" wrapText="1"/>
      <protection/>
    </xf>
    <xf numFmtId="0" fontId="7" fillId="35" borderId="0" xfId="54" applyFont="1" applyFill="1" applyBorder="1" applyAlignment="1">
      <alignment vertical="top" wrapText="1"/>
      <protection/>
    </xf>
    <xf numFmtId="0" fontId="7" fillId="35" borderId="17" xfId="54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7.8515625" style="0" customWidth="1"/>
    <col min="2" max="2" width="55.00390625" style="23" customWidth="1"/>
    <col min="3" max="3" width="1.421875" style="126" customWidth="1"/>
    <col min="5" max="5" width="11.421875" style="0" customWidth="1"/>
  </cols>
  <sheetData>
    <row r="1" spans="1:12" s="5" customFormat="1" ht="63.75">
      <c r="A1" s="1" t="s">
        <v>0</v>
      </c>
      <c r="B1" s="21" t="s">
        <v>1</v>
      </c>
      <c r="C1" s="101"/>
      <c r="D1" s="2" t="s">
        <v>2</v>
      </c>
      <c r="E1" s="3" t="s">
        <v>330</v>
      </c>
      <c r="F1" s="34" t="s">
        <v>3</v>
      </c>
      <c r="G1" s="35" t="s">
        <v>4</v>
      </c>
      <c r="H1" s="35" t="s">
        <v>5</v>
      </c>
      <c r="I1" s="36" t="s">
        <v>6</v>
      </c>
      <c r="J1" s="4" t="s">
        <v>7</v>
      </c>
      <c r="K1" s="4" t="s">
        <v>8</v>
      </c>
      <c r="L1" s="37" t="s">
        <v>9</v>
      </c>
    </row>
    <row r="2" spans="1:12" ht="15">
      <c r="A2" s="13" t="s">
        <v>156</v>
      </c>
      <c r="B2" s="77" t="s">
        <v>158</v>
      </c>
      <c r="C2" s="102"/>
      <c r="D2" s="8">
        <v>142</v>
      </c>
      <c r="E2">
        <f>D2*1.15</f>
        <v>163.29999999999998</v>
      </c>
      <c r="F2">
        <f>SUM(E2:E3)</f>
        <v>292.09999999999997</v>
      </c>
      <c r="G2">
        <v>1</v>
      </c>
      <c r="H2">
        <f>SUM(G2:G3)</f>
        <v>3</v>
      </c>
      <c r="I2">
        <f>H2*0.62</f>
        <v>1.8599999999999999</v>
      </c>
      <c r="J2">
        <f>F2+I2</f>
        <v>293.96</v>
      </c>
      <c r="K2">
        <v>294</v>
      </c>
      <c r="L2">
        <f>J2-K2</f>
        <v>-0.040000000000020464</v>
      </c>
    </row>
    <row r="3" spans="1:7" s="52" customFormat="1" ht="15.75" thickBot="1">
      <c r="A3" s="50" t="s">
        <v>156</v>
      </c>
      <c r="B3" s="78" t="s">
        <v>157</v>
      </c>
      <c r="C3" s="103"/>
      <c r="D3" s="51">
        <v>112</v>
      </c>
      <c r="E3" s="52">
        <f>D3*1.15</f>
        <v>128.79999999999998</v>
      </c>
      <c r="G3" s="52">
        <v>2</v>
      </c>
    </row>
    <row r="4" spans="1:13" ht="15.75" thickTop="1">
      <c r="A4" s="13" t="s">
        <v>19</v>
      </c>
      <c r="B4" s="128" t="s">
        <v>276</v>
      </c>
      <c r="C4" s="104"/>
      <c r="D4" s="45">
        <v>126</v>
      </c>
      <c r="E4">
        <f>D4*1.13</f>
        <v>142.38</v>
      </c>
      <c r="F4">
        <f>SUM(E4:E18)</f>
        <v>1347.54</v>
      </c>
      <c r="G4">
        <v>5</v>
      </c>
      <c r="H4">
        <f>SUM(G4:G18)</f>
        <v>29</v>
      </c>
      <c r="I4">
        <f>H4*0.62</f>
        <v>17.98</v>
      </c>
      <c r="J4">
        <f>F4+I4</f>
        <v>1365.52</v>
      </c>
      <c r="K4">
        <v>1154</v>
      </c>
      <c r="L4">
        <f>J4-K4</f>
        <v>211.51999999999998</v>
      </c>
      <c r="M4" t="s">
        <v>345</v>
      </c>
    </row>
    <row r="5" spans="1:7" ht="15">
      <c r="A5" s="13" t="s">
        <v>19</v>
      </c>
      <c r="B5" s="92" t="s">
        <v>61</v>
      </c>
      <c r="C5" s="105"/>
      <c r="D5" s="15">
        <v>15</v>
      </c>
      <c r="E5">
        <f aca="true" t="shared" si="0" ref="E5:E10">D5*1.15</f>
        <v>17.25</v>
      </c>
      <c r="G5">
        <v>1</v>
      </c>
    </row>
    <row r="6" spans="1:11" ht="15">
      <c r="A6" s="13" t="s">
        <v>19</v>
      </c>
      <c r="B6" s="92" t="s">
        <v>61</v>
      </c>
      <c r="C6" s="105"/>
      <c r="D6" s="15">
        <v>15</v>
      </c>
      <c r="E6">
        <f t="shared" si="0"/>
        <v>17.25</v>
      </c>
      <c r="G6">
        <v>1</v>
      </c>
      <c r="K6" t="s">
        <v>331</v>
      </c>
    </row>
    <row r="7" spans="1:11" ht="15">
      <c r="A7" s="13" t="s">
        <v>19</v>
      </c>
      <c r="B7" s="92" t="s">
        <v>61</v>
      </c>
      <c r="C7" s="105"/>
      <c r="D7" s="15">
        <v>15</v>
      </c>
      <c r="E7">
        <f t="shared" si="0"/>
        <v>17.25</v>
      </c>
      <c r="G7">
        <v>1</v>
      </c>
      <c r="K7" t="s">
        <v>332</v>
      </c>
    </row>
    <row r="8" spans="1:7" ht="24">
      <c r="A8" s="13" t="s">
        <v>19</v>
      </c>
      <c r="B8" s="77" t="s">
        <v>48</v>
      </c>
      <c r="C8" s="102"/>
      <c r="D8" s="8">
        <v>240</v>
      </c>
      <c r="E8">
        <f t="shared" si="0"/>
        <v>276</v>
      </c>
      <c r="G8">
        <v>3</v>
      </c>
    </row>
    <row r="9" spans="1:7" ht="15">
      <c r="A9" s="13" t="s">
        <v>19</v>
      </c>
      <c r="B9" s="96" t="s">
        <v>49</v>
      </c>
      <c r="C9" s="9"/>
      <c r="D9" s="10">
        <v>28</v>
      </c>
      <c r="E9">
        <f t="shared" si="0"/>
        <v>32.199999999999996</v>
      </c>
      <c r="G9">
        <v>2</v>
      </c>
    </row>
    <row r="10" spans="1:7" ht="15">
      <c r="A10" s="13" t="s">
        <v>19</v>
      </c>
      <c r="B10" s="96" t="s">
        <v>49</v>
      </c>
      <c r="C10" s="9"/>
      <c r="D10" s="10">
        <v>28</v>
      </c>
      <c r="E10">
        <f t="shared" si="0"/>
        <v>32.199999999999996</v>
      </c>
      <c r="G10">
        <v>2</v>
      </c>
    </row>
    <row r="11" spans="1:7" ht="15">
      <c r="A11" s="13" t="s">
        <v>19</v>
      </c>
      <c r="B11" s="98" t="s">
        <v>288</v>
      </c>
      <c r="C11" s="106"/>
      <c r="D11" s="38">
        <v>72</v>
      </c>
      <c r="E11">
        <f>D11*1.13</f>
        <v>81.35999999999999</v>
      </c>
      <c r="G11">
        <v>3</v>
      </c>
    </row>
    <row r="12" spans="1:7" ht="15">
      <c r="A12" s="13" t="s">
        <v>19</v>
      </c>
      <c r="B12" s="96" t="s">
        <v>38</v>
      </c>
      <c r="C12" s="9" t="s">
        <v>335</v>
      </c>
      <c r="D12" s="10">
        <v>35</v>
      </c>
      <c r="E12">
        <f>D12*1.15</f>
        <v>40.25</v>
      </c>
      <c r="G12">
        <v>2</v>
      </c>
    </row>
    <row r="13" spans="1:7" ht="15">
      <c r="A13" s="13" t="s">
        <v>19</v>
      </c>
      <c r="B13" s="84" t="s">
        <v>53</v>
      </c>
      <c r="C13" s="42"/>
      <c r="D13" s="43">
        <v>20</v>
      </c>
      <c r="E13">
        <f>D13*1.15</f>
        <v>23</v>
      </c>
      <c r="G13">
        <v>1</v>
      </c>
    </row>
    <row r="14" spans="1:7" ht="15">
      <c r="A14" s="13" t="s">
        <v>19</v>
      </c>
      <c r="B14" s="98" t="s">
        <v>297</v>
      </c>
      <c r="C14" s="106"/>
      <c r="D14" s="29">
        <v>45</v>
      </c>
      <c r="E14">
        <f>D14*1.13</f>
        <v>50.849999999999994</v>
      </c>
      <c r="G14">
        <v>2</v>
      </c>
    </row>
    <row r="15" spans="1:7" ht="24">
      <c r="A15" s="13" t="s">
        <v>19</v>
      </c>
      <c r="B15" s="91" t="s">
        <v>50</v>
      </c>
      <c r="C15" s="107"/>
      <c r="D15" s="20">
        <v>149</v>
      </c>
      <c r="E15">
        <f aca="true" t="shared" si="1" ref="E15:E46">D15*1.15</f>
        <v>171.35</v>
      </c>
      <c r="G15">
        <v>1</v>
      </c>
    </row>
    <row r="16" spans="1:7" ht="15">
      <c r="A16" s="13" t="s">
        <v>19</v>
      </c>
      <c r="B16" s="96" t="s">
        <v>189</v>
      </c>
      <c r="C16" s="41"/>
      <c r="D16" s="10">
        <v>30</v>
      </c>
      <c r="E16">
        <f t="shared" si="1"/>
        <v>34.5</v>
      </c>
      <c r="G16">
        <v>2</v>
      </c>
    </row>
    <row r="17" spans="1:7" ht="24">
      <c r="A17" s="13" t="s">
        <v>19</v>
      </c>
      <c r="B17" s="77" t="s">
        <v>172</v>
      </c>
      <c r="C17" s="102"/>
      <c r="D17" s="8">
        <v>163</v>
      </c>
      <c r="E17">
        <f t="shared" si="1"/>
        <v>187.45</v>
      </c>
      <c r="G17">
        <v>1</v>
      </c>
    </row>
    <row r="18" spans="1:7" s="52" customFormat="1" ht="15.75" thickBot="1">
      <c r="A18" s="50" t="s">
        <v>19</v>
      </c>
      <c r="B18" s="78" t="s">
        <v>265</v>
      </c>
      <c r="C18" s="103"/>
      <c r="D18" s="51">
        <v>195</v>
      </c>
      <c r="E18" s="52">
        <f t="shared" si="1"/>
        <v>224.24999999999997</v>
      </c>
      <c r="G18" s="52">
        <v>2</v>
      </c>
    </row>
    <row r="19" spans="1:12" s="52" customFormat="1" ht="30" thickBot="1" thickTop="1">
      <c r="A19" s="52" t="s">
        <v>299</v>
      </c>
      <c r="B19" s="143" t="s">
        <v>102</v>
      </c>
      <c r="C19" s="108"/>
      <c r="D19" s="53">
        <v>270</v>
      </c>
      <c r="E19" s="52">
        <f t="shared" si="1"/>
        <v>310.5</v>
      </c>
      <c r="F19" s="52">
        <f>SUM(E19)</f>
        <v>310.5</v>
      </c>
      <c r="G19" s="52">
        <v>2</v>
      </c>
      <c r="H19" s="52">
        <f>SUM(G19)</f>
        <v>2</v>
      </c>
      <c r="I19" s="52">
        <f>H19*0.62</f>
        <v>1.24</v>
      </c>
      <c r="J19" s="52">
        <f>F19+I19</f>
        <v>311.74</v>
      </c>
      <c r="K19" s="52">
        <v>311</v>
      </c>
      <c r="L19" s="52">
        <f>J19-K19</f>
        <v>0.7400000000000091</v>
      </c>
    </row>
    <row r="20" spans="1:12" ht="15.75" thickTop="1">
      <c r="A20" s="13" t="s">
        <v>233</v>
      </c>
      <c r="B20" s="85" t="s">
        <v>238</v>
      </c>
      <c r="C20" s="109"/>
      <c r="D20" s="46">
        <v>150</v>
      </c>
      <c r="E20">
        <f t="shared" si="1"/>
        <v>172.5</v>
      </c>
      <c r="F20">
        <f>SUM(E20:E77)</f>
        <v>14019.65</v>
      </c>
      <c r="G20" s="72">
        <v>3</v>
      </c>
      <c r="H20">
        <f>SUM(G20:G77)</f>
        <v>97</v>
      </c>
      <c r="I20">
        <f>H20*0.62</f>
        <v>60.14</v>
      </c>
      <c r="J20">
        <f>F20+I20</f>
        <v>14079.789999999999</v>
      </c>
      <c r="K20" s="72">
        <v>14080</v>
      </c>
      <c r="L20">
        <f>J20-K20</f>
        <v>-0.21000000000094587</v>
      </c>
    </row>
    <row r="21" spans="1:7" ht="15">
      <c r="A21" s="13" t="s">
        <v>233</v>
      </c>
      <c r="B21" s="77" t="s">
        <v>238</v>
      </c>
      <c r="C21" s="102"/>
      <c r="D21" s="8">
        <v>150</v>
      </c>
      <c r="E21">
        <f t="shared" si="1"/>
        <v>172.5</v>
      </c>
      <c r="G21" s="72">
        <v>3</v>
      </c>
    </row>
    <row r="22" spans="1:7" ht="15">
      <c r="A22" s="13" t="s">
        <v>233</v>
      </c>
      <c r="B22" s="77" t="s">
        <v>151</v>
      </c>
      <c r="C22" s="102"/>
      <c r="D22" s="8">
        <v>150</v>
      </c>
      <c r="E22">
        <f t="shared" si="1"/>
        <v>172.5</v>
      </c>
      <c r="G22" s="72">
        <v>3</v>
      </c>
    </row>
    <row r="23" spans="1:7" ht="15">
      <c r="A23" s="13" t="s">
        <v>233</v>
      </c>
      <c r="B23" s="77" t="s">
        <v>151</v>
      </c>
      <c r="C23" s="102"/>
      <c r="D23" s="17">
        <v>150</v>
      </c>
      <c r="E23">
        <f t="shared" si="1"/>
        <v>172.5</v>
      </c>
      <c r="G23" s="72">
        <v>3</v>
      </c>
    </row>
    <row r="24" spans="1:7" ht="15">
      <c r="A24" s="13" t="s">
        <v>233</v>
      </c>
      <c r="B24" s="142" t="s">
        <v>63</v>
      </c>
      <c r="C24" s="110"/>
      <c r="D24" s="18">
        <v>60</v>
      </c>
      <c r="E24">
        <f t="shared" si="1"/>
        <v>69</v>
      </c>
      <c r="G24" s="72">
        <v>1</v>
      </c>
    </row>
    <row r="25" spans="1:7" ht="15">
      <c r="A25" s="13" t="s">
        <v>233</v>
      </c>
      <c r="B25" s="77" t="s">
        <v>63</v>
      </c>
      <c r="C25" s="102"/>
      <c r="D25" s="17">
        <v>60</v>
      </c>
      <c r="E25">
        <f t="shared" si="1"/>
        <v>69</v>
      </c>
      <c r="G25" s="72">
        <v>1</v>
      </c>
    </row>
    <row r="26" spans="1:7" ht="15">
      <c r="A26" s="13" t="s">
        <v>233</v>
      </c>
      <c r="B26" s="77" t="s">
        <v>63</v>
      </c>
      <c r="C26" s="102"/>
      <c r="D26" s="17">
        <v>60</v>
      </c>
      <c r="E26">
        <f t="shared" si="1"/>
        <v>69</v>
      </c>
      <c r="G26" s="72">
        <v>1</v>
      </c>
    </row>
    <row r="27" spans="1:7" ht="15">
      <c r="A27" s="13" t="s">
        <v>233</v>
      </c>
      <c r="B27" s="77" t="s">
        <v>180</v>
      </c>
      <c r="C27" s="102"/>
      <c r="D27" s="17">
        <v>60</v>
      </c>
      <c r="E27">
        <f t="shared" si="1"/>
        <v>69</v>
      </c>
      <c r="G27" s="72">
        <v>1</v>
      </c>
    </row>
    <row r="28" spans="1:7" ht="15">
      <c r="A28" s="13" t="s">
        <v>233</v>
      </c>
      <c r="B28" s="77" t="s">
        <v>180</v>
      </c>
      <c r="C28" s="102"/>
      <c r="D28" s="8">
        <v>60</v>
      </c>
      <c r="E28">
        <f t="shared" si="1"/>
        <v>69</v>
      </c>
      <c r="G28" s="72">
        <v>1</v>
      </c>
    </row>
    <row r="29" spans="1:7" ht="24">
      <c r="A29" s="13" t="s">
        <v>233</v>
      </c>
      <c r="B29" s="100" t="s">
        <v>231</v>
      </c>
      <c r="C29" s="111"/>
      <c r="D29" s="16">
        <v>60</v>
      </c>
      <c r="E29">
        <f t="shared" si="1"/>
        <v>69</v>
      </c>
      <c r="G29" s="72">
        <v>1</v>
      </c>
    </row>
    <row r="30" spans="1:7" ht="15">
      <c r="A30" s="13" t="s">
        <v>233</v>
      </c>
      <c r="B30" s="100" t="s">
        <v>215</v>
      </c>
      <c r="C30" s="111"/>
      <c r="D30" s="16">
        <v>60</v>
      </c>
      <c r="E30">
        <f t="shared" si="1"/>
        <v>69</v>
      </c>
      <c r="G30" s="72">
        <v>1</v>
      </c>
    </row>
    <row r="31" spans="1:7" ht="15">
      <c r="A31" s="13" t="s">
        <v>233</v>
      </c>
      <c r="B31" s="77" t="s">
        <v>215</v>
      </c>
      <c r="C31" s="102"/>
      <c r="D31" s="8">
        <v>60</v>
      </c>
      <c r="E31">
        <f t="shared" si="1"/>
        <v>69</v>
      </c>
      <c r="G31" s="72">
        <v>1</v>
      </c>
    </row>
    <row r="32" spans="1:7" ht="15">
      <c r="A32" s="13" t="s">
        <v>233</v>
      </c>
      <c r="B32" s="77" t="s">
        <v>246</v>
      </c>
      <c r="C32" s="102"/>
      <c r="D32" s="8">
        <v>60</v>
      </c>
      <c r="E32">
        <f t="shared" si="1"/>
        <v>69</v>
      </c>
      <c r="G32" s="72">
        <v>1</v>
      </c>
    </row>
    <row r="33" spans="1:7" ht="15">
      <c r="A33" s="13" t="s">
        <v>233</v>
      </c>
      <c r="B33" s="77" t="s">
        <v>246</v>
      </c>
      <c r="C33" s="102"/>
      <c r="D33" s="8">
        <v>60</v>
      </c>
      <c r="E33">
        <f t="shared" si="1"/>
        <v>69</v>
      </c>
      <c r="G33" s="72">
        <v>1</v>
      </c>
    </row>
    <row r="34" spans="1:7" ht="15">
      <c r="A34" s="13" t="s">
        <v>233</v>
      </c>
      <c r="B34" s="77" t="s">
        <v>247</v>
      </c>
      <c r="C34" s="102"/>
      <c r="D34" s="8">
        <v>60</v>
      </c>
      <c r="E34">
        <f t="shared" si="1"/>
        <v>69</v>
      </c>
      <c r="G34" s="72">
        <v>1</v>
      </c>
    </row>
    <row r="35" spans="1:7" ht="15">
      <c r="A35" s="13" t="s">
        <v>233</v>
      </c>
      <c r="B35" s="77" t="s">
        <v>247</v>
      </c>
      <c r="C35" s="102"/>
      <c r="D35" s="8">
        <v>60</v>
      </c>
      <c r="E35">
        <f t="shared" si="1"/>
        <v>69</v>
      </c>
      <c r="G35" s="72">
        <v>1</v>
      </c>
    </row>
    <row r="36" spans="1:7" ht="24">
      <c r="A36" s="13" t="s">
        <v>233</v>
      </c>
      <c r="B36" s="77" t="s">
        <v>248</v>
      </c>
      <c r="C36" s="102"/>
      <c r="D36" s="8">
        <v>158</v>
      </c>
      <c r="E36">
        <f t="shared" si="1"/>
        <v>181.7</v>
      </c>
      <c r="G36" s="72">
        <v>1</v>
      </c>
    </row>
    <row r="37" spans="1:7" ht="24">
      <c r="A37" s="13" t="s">
        <v>233</v>
      </c>
      <c r="B37" s="77" t="s">
        <v>248</v>
      </c>
      <c r="C37" s="102"/>
      <c r="D37" s="8">
        <v>158</v>
      </c>
      <c r="E37">
        <f t="shared" si="1"/>
        <v>181.7</v>
      </c>
      <c r="G37" s="72">
        <v>1</v>
      </c>
    </row>
    <row r="38" spans="1:7" ht="24">
      <c r="A38" s="13" t="s">
        <v>233</v>
      </c>
      <c r="B38" s="77" t="s">
        <v>248</v>
      </c>
      <c r="C38" s="102"/>
      <c r="D38" s="8">
        <v>158</v>
      </c>
      <c r="E38">
        <f t="shared" si="1"/>
        <v>181.7</v>
      </c>
      <c r="G38" s="72">
        <v>1</v>
      </c>
    </row>
    <row r="39" spans="1:7" ht="48">
      <c r="A39" s="13" t="s">
        <v>233</v>
      </c>
      <c r="B39" s="77" t="s">
        <v>237</v>
      </c>
      <c r="C39" s="102"/>
      <c r="D39" s="8">
        <v>2040</v>
      </c>
      <c r="E39">
        <f t="shared" si="1"/>
        <v>2346</v>
      </c>
      <c r="G39" s="72">
        <v>8</v>
      </c>
    </row>
    <row r="40" spans="1:7" ht="48">
      <c r="A40" s="13" t="s">
        <v>233</v>
      </c>
      <c r="B40" s="77" t="s">
        <v>237</v>
      </c>
      <c r="C40" s="102"/>
      <c r="D40" s="8">
        <v>2040</v>
      </c>
      <c r="E40">
        <f t="shared" si="1"/>
        <v>2346</v>
      </c>
      <c r="G40" s="72">
        <v>8</v>
      </c>
    </row>
    <row r="41" spans="1:7" ht="15">
      <c r="A41" s="13" t="s">
        <v>233</v>
      </c>
      <c r="B41" s="77" t="s">
        <v>260</v>
      </c>
      <c r="C41" s="102"/>
      <c r="D41" s="14">
        <v>72</v>
      </c>
      <c r="E41">
        <f t="shared" si="1"/>
        <v>82.8</v>
      </c>
      <c r="G41" s="72">
        <v>1</v>
      </c>
    </row>
    <row r="42" spans="1:7" ht="15">
      <c r="A42" s="13" t="s">
        <v>233</v>
      </c>
      <c r="B42" s="77" t="s">
        <v>257</v>
      </c>
      <c r="C42" s="102"/>
      <c r="D42" s="8">
        <v>72</v>
      </c>
      <c r="E42">
        <f t="shared" si="1"/>
        <v>82.8</v>
      </c>
      <c r="F42" t="s">
        <v>338</v>
      </c>
      <c r="G42" s="72">
        <v>1</v>
      </c>
    </row>
    <row r="43" spans="1:7" ht="15">
      <c r="A43" s="13" t="s">
        <v>233</v>
      </c>
      <c r="B43" s="77" t="s">
        <v>259</v>
      </c>
      <c r="C43" s="102"/>
      <c r="D43" s="8">
        <v>72</v>
      </c>
      <c r="E43">
        <f t="shared" si="1"/>
        <v>82.8</v>
      </c>
      <c r="G43" s="72">
        <v>1</v>
      </c>
    </row>
    <row r="44" spans="1:7" ht="15">
      <c r="A44" s="13" t="s">
        <v>233</v>
      </c>
      <c r="B44" s="77" t="s">
        <v>258</v>
      </c>
      <c r="C44" s="102"/>
      <c r="D44" s="8">
        <v>72</v>
      </c>
      <c r="E44">
        <f t="shared" si="1"/>
        <v>82.8</v>
      </c>
      <c r="G44" s="72">
        <v>1</v>
      </c>
    </row>
    <row r="45" spans="1:7" ht="15">
      <c r="A45" s="13" t="s">
        <v>233</v>
      </c>
      <c r="B45" s="77" t="s">
        <v>45</v>
      </c>
      <c r="C45" s="102" t="s">
        <v>337</v>
      </c>
      <c r="D45" s="8">
        <v>1260</v>
      </c>
      <c r="E45">
        <f t="shared" si="1"/>
        <v>1449</v>
      </c>
      <c r="G45" s="72">
        <v>6</v>
      </c>
    </row>
    <row r="46" spans="1:7" ht="15">
      <c r="A46" s="13" t="s">
        <v>233</v>
      </c>
      <c r="B46" s="100" t="s">
        <v>255</v>
      </c>
      <c r="C46" s="102"/>
      <c r="D46" s="8">
        <v>185</v>
      </c>
      <c r="E46">
        <f t="shared" si="1"/>
        <v>212.74999999999997</v>
      </c>
      <c r="G46" s="72">
        <v>1</v>
      </c>
    </row>
    <row r="47" spans="1:7" ht="15">
      <c r="A47" s="13" t="s">
        <v>233</v>
      </c>
      <c r="B47" s="100" t="s">
        <v>256</v>
      </c>
      <c r="C47" s="102"/>
      <c r="D47" s="8">
        <v>185</v>
      </c>
      <c r="E47">
        <f aca="true" t="shared" si="2" ref="E47:E78">D47*1.15</f>
        <v>212.74999999999997</v>
      </c>
      <c r="G47" s="72">
        <v>1</v>
      </c>
    </row>
    <row r="48" spans="1:7" ht="15">
      <c r="A48" s="13" t="s">
        <v>233</v>
      </c>
      <c r="B48" s="100" t="s">
        <v>254</v>
      </c>
      <c r="C48" s="102"/>
      <c r="D48" s="8">
        <v>185</v>
      </c>
      <c r="E48">
        <f t="shared" si="2"/>
        <v>212.74999999999997</v>
      </c>
      <c r="G48" s="72">
        <v>1</v>
      </c>
    </row>
    <row r="49" spans="1:7" ht="15">
      <c r="A49" s="13" t="s">
        <v>233</v>
      </c>
      <c r="B49" s="77" t="s">
        <v>239</v>
      </c>
      <c r="C49" s="102"/>
      <c r="D49" s="8">
        <v>125</v>
      </c>
      <c r="E49">
        <f t="shared" si="2"/>
        <v>143.75</v>
      </c>
      <c r="G49" s="72">
        <v>1</v>
      </c>
    </row>
    <row r="50" spans="1:7" ht="15">
      <c r="A50" s="13" t="s">
        <v>233</v>
      </c>
      <c r="B50" s="77" t="s">
        <v>239</v>
      </c>
      <c r="C50" s="102"/>
      <c r="D50" s="8">
        <v>125</v>
      </c>
      <c r="E50">
        <f t="shared" si="2"/>
        <v>143.75</v>
      </c>
      <c r="G50" s="72">
        <v>1</v>
      </c>
    </row>
    <row r="51" spans="1:7" ht="15">
      <c r="A51" s="13" t="s">
        <v>233</v>
      </c>
      <c r="B51" s="100" t="s">
        <v>240</v>
      </c>
      <c r="C51" s="111"/>
      <c r="D51" s="16">
        <v>125</v>
      </c>
      <c r="E51">
        <f t="shared" si="2"/>
        <v>143.75</v>
      </c>
      <c r="G51" s="72">
        <v>1</v>
      </c>
    </row>
    <row r="52" spans="1:7" ht="24">
      <c r="A52" s="13" t="s">
        <v>233</v>
      </c>
      <c r="B52" s="95" t="s">
        <v>251</v>
      </c>
      <c r="C52" s="102"/>
      <c r="D52" s="12">
        <v>224</v>
      </c>
      <c r="E52">
        <f t="shared" si="2"/>
        <v>257.59999999999997</v>
      </c>
      <c r="G52" s="72">
        <v>2</v>
      </c>
    </row>
    <row r="53" spans="1:7" ht="24">
      <c r="A53" s="13" t="s">
        <v>233</v>
      </c>
      <c r="B53" s="95" t="s">
        <v>252</v>
      </c>
      <c r="C53" s="102"/>
      <c r="D53" s="12">
        <v>224</v>
      </c>
      <c r="E53">
        <f t="shared" si="2"/>
        <v>257.59999999999997</v>
      </c>
      <c r="G53" s="72">
        <v>2</v>
      </c>
    </row>
    <row r="54" spans="1:7" ht="15">
      <c r="A54" s="13" t="s">
        <v>233</v>
      </c>
      <c r="B54" s="95" t="s">
        <v>243</v>
      </c>
      <c r="C54" s="102"/>
      <c r="D54" s="12">
        <v>192</v>
      </c>
      <c r="E54">
        <f t="shared" si="2"/>
        <v>220.79999999999998</v>
      </c>
      <c r="G54" s="72">
        <v>2</v>
      </c>
    </row>
    <row r="55" spans="1:7" ht="15">
      <c r="A55" s="13" t="s">
        <v>233</v>
      </c>
      <c r="B55" s="95" t="s">
        <v>243</v>
      </c>
      <c r="C55" s="102"/>
      <c r="D55" s="12">
        <v>192</v>
      </c>
      <c r="E55">
        <f t="shared" si="2"/>
        <v>220.79999999999998</v>
      </c>
      <c r="G55" s="72">
        <v>2</v>
      </c>
    </row>
    <row r="56" spans="1:7" ht="24">
      <c r="A56" s="13" t="s">
        <v>233</v>
      </c>
      <c r="B56" s="77" t="s">
        <v>249</v>
      </c>
      <c r="C56" s="102"/>
      <c r="D56" s="8">
        <v>186</v>
      </c>
      <c r="E56">
        <f t="shared" si="2"/>
        <v>213.89999999999998</v>
      </c>
      <c r="G56" s="72">
        <v>2</v>
      </c>
    </row>
    <row r="57" spans="1:7" ht="24">
      <c r="A57" s="13" t="s">
        <v>233</v>
      </c>
      <c r="B57" s="77" t="s">
        <v>250</v>
      </c>
      <c r="C57" s="102"/>
      <c r="D57" s="8">
        <v>186</v>
      </c>
      <c r="E57">
        <f t="shared" si="2"/>
        <v>213.89999999999998</v>
      </c>
      <c r="G57" s="72">
        <v>2</v>
      </c>
    </row>
    <row r="58" spans="1:7" ht="15">
      <c r="A58" s="13" t="s">
        <v>233</v>
      </c>
      <c r="B58" s="77" t="s">
        <v>101</v>
      </c>
      <c r="C58" s="102"/>
      <c r="D58" s="8">
        <v>75</v>
      </c>
      <c r="E58">
        <f t="shared" si="2"/>
        <v>86.25</v>
      </c>
      <c r="G58" s="72">
        <v>1</v>
      </c>
    </row>
    <row r="59" spans="1:7" ht="15">
      <c r="A59" s="13" t="s">
        <v>233</v>
      </c>
      <c r="B59" s="77" t="s">
        <v>101</v>
      </c>
      <c r="C59" s="102"/>
      <c r="D59" s="8">
        <v>75</v>
      </c>
      <c r="E59">
        <f t="shared" si="2"/>
        <v>86.25</v>
      </c>
      <c r="G59" s="72">
        <v>1</v>
      </c>
    </row>
    <row r="60" spans="1:7" ht="15">
      <c r="A60" s="13" t="s">
        <v>233</v>
      </c>
      <c r="B60" s="77" t="s">
        <v>234</v>
      </c>
      <c r="C60" s="102"/>
      <c r="D60" s="8">
        <v>75</v>
      </c>
      <c r="E60">
        <f t="shared" si="2"/>
        <v>86.25</v>
      </c>
      <c r="G60" s="72">
        <v>1</v>
      </c>
    </row>
    <row r="61" spans="1:7" ht="15">
      <c r="A61" s="13" t="s">
        <v>233</v>
      </c>
      <c r="B61" s="77" t="s">
        <v>96</v>
      </c>
      <c r="C61" s="102"/>
      <c r="D61" s="8">
        <v>75</v>
      </c>
      <c r="E61">
        <f t="shared" si="2"/>
        <v>86.25</v>
      </c>
      <c r="G61" s="72">
        <v>1</v>
      </c>
    </row>
    <row r="62" spans="1:7" ht="15">
      <c r="A62" s="13" t="s">
        <v>233</v>
      </c>
      <c r="B62" s="77" t="s">
        <v>96</v>
      </c>
      <c r="C62" s="102"/>
      <c r="D62" s="8">
        <v>75</v>
      </c>
      <c r="E62">
        <f t="shared" si="2"/>
        <v>86.25</v>
      </c>
      <c r="G62" s="72">
        <v>1</v>
      </c>
    </row>
    <row r="63" spans="1:7" ht="15">
      <c r="A63" s="13" t="s">
        <v>233</v>
      </c>
      <c r="B63" s="77" t="s">
        <v>235</v>
      </c>
      <c r="C63" s="102"/>
      <c r="D63" s="8">
        <v>75</v>
      </c>
      <c r="E63">
        <f t="shared" si="2"/>
        <v>86.25</v>
      </c>
      <c r="G63" s="72">
        <v>1</v>
      </c>
    </row>
    <row r="64" spans="1:7" ht="15">
      <c r="A64" s="13" t="s">
        <v>233</v>
      </c>
      <c r="B64" s="77" t="s">
        <v>236</v>
      </c>
      <c r="C64" s="102"/>
      <c r="D64" s="8">
        <v>75</v>
      </c>
      <c r="E64">
        <f t="shared" si="2"/>
        <v>86.25</v>
      </c>
      <c r="G64" s="72">
        <v>1</v>
      </c>
    </row>
    <row r="65" spans="1:7" ht="15">
      <c r="A65" s="13" t="s">
        <v>233</v>
      </c>
      <c r="B65" s="77" t="s">
        <v>236</v>
      </c>
      <c r="C65" s="102"/>
      <c r="D65" s="8">
        <v>75</v>
      </c>
      <c r="E65">
        <f t="shared" si="2"/>
        <v>86.25</v>
      </c>
      <c r="G65" s="72">
        <v>1</v>
      </c>
    </row>
    <row r="66" spans="1:7" ht="24">
      <c r="A66" s="13" t="s">
        <v>233</v>
      </c>
      <c r="B66" s="77" t="s">
        <v>253</v>
      </c>
      <c r="C66" s="102"/>
      <c r="D66" s="8">
        <v>75</v>
      </c>
      <c r="E66">
        <f t="shared" si="2"/>
        <v>86.25</v>
      </c>
      <c r="G66" s="72">
        <v>1</v>
      </c>
    </row>
    <row r="67" spans="1:7" ht="15">
      <c r="A67" s="13" t="s">
        <v>233</v>
      </c>
      <c r="B67" s="77" t="s">
        <v>241</v>
      </c>
      <c r="C67" s="102"/>
      <c r="D67" s="14">
        <v>90</v>
      </c>
      <c r="E67" s="30">
        <f t="shared" si="2"/>
        <v>103.49999999999999</v>
      </c>
      <c r="G67" s="72">
        <v>1</v>
      </c>
    </row>
    <row r="68" spans="1:7" ht="15">
      <c r="A68" s="13" t="s">
        <v>233</v>
      </c>
      <c r="B68" s="77" t="s">
        <v>242</v>
      </c>
      <c r="C68" s="102"/>
      <c r="D68" s="8">
        <v>225</v>
      </c>
      <c r="E68">
        <f t="shared" si="2"/>
        <v>258.75</v>
      </c>
      <c r="G68" s="72">
        <v>2</v>
      </c>
    </row>
    <row r="69" spans="1:7" ht="15">
      <c r="A69" s="13" t="s">
        <v>233</v>
      </c>
      <c r="B69" s="77" t="s">
        <v>245</v>
      </c>
      <c r="C69" s="102"/>
      <c r="D69" s="8">
        <v>225</v>
      </c>
      <c r="E69">
        <f t="shared" si="2"/>
        <v>258.75</v>
      </c>
      <c r="G69" s="72">
        <v>2</v>
      </c>
    </row>
    <row r="70" spans="1:7" ht="15">
      <c r="A70" s="13" t="s">
        <v>233</v>
      </c>
      <c r="B70" s="77" t="s">
        <v>245</v>
      </c>
      <c r="C70" s="102"/>
      <c r="D70" s="8">
        <v>225</v>
      </c>
      <c r="E70">
        <f t="shared" si="2"/>
        <v>258.75</v>
      </c>
      <c r="G70" s="72">
        <v>2</v>
      </c>
    </row>
    <row r="71" spans="1:7" ht="15">
      <c r="A71" s="13" t="s">
        <v>233</v>
      </c>
      <c r="B71" s="77" t="s">
        <v>245</v>
      </c>
      <c r="C71" s="102"/>
      <c r="D71" s="8">
        <v>225</v>
      </c>
      <c r="E71">
        <f t="shared" si="2"/>
        <v>258.75</v>
      </c>
      <c r="G71" s="72">
        <v>2</v>
      </c>
    </row>
    <row r="72" spans="1:7" ht="15">
      <c r="A72" s="13" t="s">
        <v>233</v>
      </c>
      <c r="B72" s="77" t="s">
        <v>245</v>
      </c>
      <c r="C72" s="102"/>
      <c r="D72" s="8">
        <v>225</v>
      </c>
      <c r="E72">
        <f t="shared" si="2"/>
        <v>258.75</v>
      </c>
      <c r="G72" s="72">
        <v>2</v>
      </c>
    </row>
    <row r="73" spans="1:7" ht="15">
      <c r="A73" s="13" t="s">
        <v>233</v>
      </c>
      <c r="B73" s="77" t="s">
        <v>244</v>
      </c>
      <c r="C73" s="107"/>
      <c r="D73" s="8">
        <v>225</v>
      </c>
      <c r="E73">
        <f t="shared" si="2"/>
        <v>258.75</v>
      </c>
      <c r="G73" s="72">
        <v>2</v>
      </c>
    </row>
    <row r="74" spans="1:7" ht="15">
      <c r="A74" s="13" t="s">
        <v>233</v>
      </c>
      <c r="B74" s="77" t="s">
        <v>75</v>
      </c>
      <c r="C74" s="102"/>
      <c r="D74" s="8">
        <v>130</v>
      </c>
      <c r="E74">
        <f t="shared" si="2"/>
        <v>149.5</v>
      </c>
      <c r="G74" s="72">
        <v>1</v>
      </c>
    </row>
    <row r="75" spans="1:7" ht="28.5">
      <c r="A75" s="13" t="s">
        <v>233</v>
      </c>
      <c r="B75" s="132" t="s">
        <v>75</v>
      </c>
      <c r="C75" s="107"/>
      <c r="D75" s="8">
        <v>130</v>
      </c>
      <c r="E75">
        <f t="shared" si="2"/>
        <v>149.5</v>
      </c>
      <c r="G75" s="72">
        <v>1</v>
      </c>
    </row>
    <row r="76" spans="1:7" ht="28.5">
      <c r="A76" s="13" t="s">
        <v>233</v>
      </c>
      <c r="B76" s="132" t="s">
        <v>75</v>
      </c>
      <c r="C76" s="102"/>
      <c r="D76" s="8">
        <v>130</v>
      </c>
      <c r="E76">
        <f t="shared" si="2"/>
        <v>149.5</v>
      </c>
      <c r="G76" s="72">
        <v>1</v>
      </c>
    </row>
    <row r="77" spans="1:7" s="52" customFormat="1" ht="29.25" thickBot="1">
      <c r="A77" s="50" t="s">
        <v>233</v>
      </c>
      <c r="B77" s="133" t="s">
        <v>75</v>
      </c>
      <c r="C77" s="103"/>
      <c r="D77" s="51">
        <v>130</v>
      </c>
      <c r="E77" s="52">
        <f t="shared" si="2"/>
        <v>149.5</v>
      </c>
      <c r="G77" s="52">
        <v>1</v>
      </c>
    </row>
    <row r="78" spans="1:12" ht="29.25" thickTop="1">
      <c r="A78" t="s">
        <v>269</v>
      </c>
      <c r="B78" s="89" t="s">
        <v>142</v>
      </c>
      <c r="C78" s="109"/>
      <c r="D78" s="46">
        <v>124</v>
      </c>
      <c r="E78">
        <f t="shared" si="2"/>
        <v>142.6</v>
      </c>
      <c r="F78">
        <f>SUM(E78:E83)</f>
        <v>515.2</v>
      </c>
      <c r="G78" s="72">
        <v>1</v>
      </c>
      <c r="H78">
        <f>SUM(G78:G83)</f>
        <v>8</v>
      </c>
      <c r="I78">
        <f>H78*0.62</f>
        <v>4.96</v>
      </c>
      <c r="J78">
        <f>F78+I78</f>
        <v>520.1600000000001</v>
      </c>
      <c r="K78">
        <v>520</v>
      </c>
      <c r="L78">
        <f>J78-K78</f>
        <v>0.16000000000008185</v>
      </c>
    </row>
    <row r="79" spans="1:7" ht="15">
      <c r="A79" t="s">
        <v>269</v>
      </c>
      <c r="B79" s="136" t="s">
        <v>309</v>
      </c>
      <c r="C79" s="112"/>
      <c r="D79" s="31">
        <v>134</v>
      </c>
      <c r="E79">
        <f>D79*1.15</f>
        <v>154.1</v>
      </c>
      <c r="G79" s="72">
        <v>3</v>
      </c>
    </row>
    <row r="80" spans="1:7" ht="28.5">
      <c r="A80" t="s">
        <v>269</v>
      </c>
      <c r="B80" s="136" t="s">
        <v>310</v>
      </c>
      <c r="C80" s="112"/>
      <c r="D80" s="11">
        <v>20</v>
      </c>
      <c r="E80">
        <f>D80*1.15</f>
        <v>23</v>
      </c>
      <c r="G80" s="72">
        <v>1</v>
      </c>
    </row>
    <row r="81" spans="1:7" ht="28.5">
      <c r="A81" t="s">
        <v>269</v>
      </c>
      <c r="B81" s="136" t="s">
        <v>310</v>
      </c>
      <c r="C81" s="112"/>
      <c r="D81" s="11">
        <v>20</v>
      </c>
      <c r="E81">
        <f>D81*1.15</f>
        <v>23</v>
      </c>
      <c r="G81" s="72">
        <v>1</v>
      </c>
    </row>
    <row r="82" spans="1:7" ht="28.5">
      <c r="A82" t="s">
        <v>269</v>
      </c>
      <c r="B82" s="136" t="s">
        <v>310</v>
      </c>
      <c r="C82" s="112"/>
      <c r="D82" s="11">
        <v>20</v>
      </c>
      <c r="E82">
        <f>D82*1.15</f>
        <v>23</v>
      </c>
      <c r="G82" s="72">
        <v>1</v>
      </c>
    </row>
    <row r="83" spans="1:7" s="52" customFormat="1" ht="29.25" thickBot="1">
      <c r="A83" s="52" t="s">
        <v>269</v>
      </c>
      <c r="B83" s="133" t="s">
        <v>75</v>
      </c>
      <c r="C83" s="103"/>
      <c r="D83" s="51">
        <v>130</v>
      </c>
      <c r="E83" s="52">
        <f>D83*1.15</f>
        <v>149.5</v>
      </c>
      <c r="G83" s="52">
        <v>1</v>
      </c>
    </row>
    <row r="84" spans="1:12" ht="15.75" thickTop="1">
      <c r="A84" s="13" t="s">
        <v>117</v>
      </c>
      <c r="B84" s="82" t="s">
        <v>118</v>
      </c>
      <c r="C84" s="104"/>
      <c r="D84" s="45">
        <v>66</v>
      </c>
      <c r="E84">
        <f aca="true" t="shared" si="3" ref="E84:E93">D84*1.13</f>
        <v>74.58</v>
      </c>
      <c r="F84">
        <f>SUM(E84:E87)</f>
        <v>298.32</v>
      </c>
      <c r="G84" s="72">
        <v>2</v>
      </c>
      <c r="H84">
        <f>SUM(G84:G87)</f>
        <v>8</v>
      </c>
      <c r="I84">
        <f>H84*0.62</f>
        <v>4.96</v>
      </c>
      <c r="J84">
        <f>F84+I84</f>
        <v>303.28</v>
      </c>
      <c r="K84">
        <v>306</v>
      </c>
      <c r="L84">
        <f>J84-K84</f>
        <v>-2.7200000000000273</v>
      </c>
    </row>
    <row r="85" spans="1:7" ht="15">
      <c r="A85" s="13" t="s">
        <v>117</v>
      </c>
      <c r="B85" s="83" t="s">
        <v>118</v>
      </c>
      <c r="C85" s="106"/>
      <c r="D85" s="38">
        <v>66</v>
      </c>
      <c r="E85">
        <f t="shared" si="3"/>
        <v>74.58</v>
      </c>
      <c r="G85" s="72">
        <v>2</v>
      </c>
    </row>
    <row r="86" spans="1:7" ht="15">
      <c r="A86" s="13" t="s">
        <v>117</v>
      </c>
      <c r="B86" s="83" t="s">
        <v>118</v>
      </c>
      <c r="C86" s="106"/>
      <c r="D86" s="38">
        <v>66</v>
      </c>
      <c r="E86">
        <f t="shared" si="3"/>
        <v>74.58</v>
      </c>
      <c r="G86" s="72">
        <v>2</v>
      </c>
    </row>
    <row r="87" spans="1:7" s="52" customFormat="1" ht="15.75" thickBot="1">
      <c r="A87" s="50" t="s">
        <v>117</v>
      </c>
      <c r="B87" s="80" t="s">
        <v>118</v>
      </c>
      <c r="C87" s="113"/>
      <c r="D87" s="54">
        <v>66</v>
      </c>
      <c r="E87" s="52">
        <f t="shared" si="3"/>
        <v>74.58</v>
      </c>
      <c r="G87" s="52">
        <v>2</v>
      </c>
    </row>
    <row r="88" spans="1:12" ht="15.75" thickTop="1">
      <c r="A88" s="13" t="s">
        <v>134</v>
      </c>
      <c r="B88" s="82" t="s">
        <v>138</v>
      </c>
      <c r="C88" s="104"/>
      <c r="D88" s="47">
        <v>59</v>
      </c>
      <c r="E88">
        <f t="shared" si="3"/>
        <v>66.66999999999999</v>
      </c>
      <c r="F88">
        <f>SUM(E88:E93)</f>
        <v>520.93</v>
      </c>
      <c r="G88" s="72">
        <v>2</v>
      </c>
      <c r="H88">
        <f>SUM(G88:G93)</f>
        <v>19</v>
      </c>
      <c r="I88">
        <f>H88*0.62</f>
        <v>11.78</v>
      </c>
      <c r="J88">
        <f>F88+I88</f>
        <v>532.7099999999999</v>
      </c>
      <c r="K88">
        <v>533</v>
      </c>
      <c r="L88">
        <f>J88-K88</f>
        <v>-0.2900000000000773</v>
      </c>
    </row>
    <row r="89" spans="1:7" ht="15">
      <c r="A89" s="13" t="s">
        <v>134</v>
      </c>
      <c r="B89" s="83" t="s">
        <v>140</v>
      </c>
      <c r="C89" s="106"/>
      <c r="D89" s="29">
        <v>62</v>
      </c>
      <c r="E89">
        <f t="shared" si="3"/>
        <v>70.05999999999999</v>
      </c>
      <c r="G89" s="72">
        <v>3</v>
      </c>
    </row>
    <row r="90" spans="1:7" ht="15">
      <c r="A90" s="13" t="s">
        <v>134</v>
      </c>
      <c r="B90" s="83" t="s">
        <v>139</v>
      </c>
      <c r="C90" s="106"/>
      <c r="D90" s="29">
        <v>57</v>
      </c>
      <c r="E90">
        <f t="shared" si="3"/>
        <v>64.41</v>
      </c>
      <c r="G90" s="72">
        <v>3</v>
      </c>
    </row>
    <row r="91" spans="1:7" ht="15">
      <c r="A91" s="13" t="s">
        <v>134</v>
      </c>
      <c r="B91" s="83" t="s">
        <v>135</v>
      </c>
      <c r="C91" s="106"/>
      <c r="D91" s="38">
        <v>130</v>
      </c>
      <c r="E91">
        <f t="shared" si="3"/>
        <v>146.89999999999998</v>
      </c>
      <c r="G91" s="72">
        <v>3</v>
      </c>
    </row>
    <row r="92" spans="1:7" ht="15">
      <c r="A92" s="13" t="s">
        <v>134</v>
      </c>
      <c r="B92" s="138" t="s">
        <v>136</v>
      </c>
      <c r="C92" s="106"/>
      <c r="D92" s="38">
        <v>72</v>
      </c>
      <c r="E92">
        <f t="shared" si="3"/>
        <v>81.35999999999999</v>
      </c>
      <c r="G92" s="72">
        <v>4</v>
      </c>
    </row>
    <row r="93" spans="1:7" s="52" customFormat="1" ht="15.75" thickBot="1">
      <c r="A93" s="50" t="s">
        <v>134</v>
      </c>
      <c r="B93" s="139" t="s">
        <v>137</v>
      </c>
      <c r="C93" s="113"/>
      <c r="D93" s="54">
        <v>81</v>
      </c>
      <c r="E93" s="52">
        <f t="shared" si="3"/>
        <v>91.52999999999999</v>
      </c>
      <c r="G93" s="52">
        <v>4</v>
      </c>
    </row>
    <row r="94" spans="1:12" ht="24.75" thickTop="1">
      <c r="A94" s="73" t="s">
        <v>206</v>
      </c>
      <c r="B94" s="85" t="s">
        <v>211</v>
      </c>
      <c r="C94" s="109"/>
      <c r="D94" s="46">
        <v>342</v>
      </c>
      <c r="E94">
        <f aca="true" t="shared" si="4" ref="E94:E110">D94*1.15</f>
        <v>393.29999999999995</v>
      </c>
      <c r="F94">
        <f>SUM(E94:E98)</f>
        <v>1168.4</v>
      </c>
      <c r="G94" s="72">
        <v>2</v>
      </c>
      <c r="H94">
        <f>SUM(G94:G98)</f>
        <v>7</v>
      </c>
      <c r="I94">
        <f>H94*0.62</f>
        <v>4.34</v>
      </c>
      <c r="J94">
        <f>F94+I94</f>
        <v>1172.74</v>
      </c>
      <c r="K94" s="30">
        <v>1168</v>
      </c>
      <c r="L94">
        <f>J94-K94</f>
        <v>4.740000000000009</v>
      </c>
    </row>
    <row r="95" spans="1:7" ht="15">
      <c r="A95" s="73" t="s">
        <v>206</v>
      </c>
      <c r="B95" s="77" t="s">
        <v>209</v>
      </c>
      <c r="C95" s="102"/>
      <c r="D95" s="8">
        <v>210</v>
      </c>
      <c r="E95">
        <f t="shared" si="4"/>
        <v>241.49999999999997</v>
      </c>
      <c r="G95" s="72">
        <v>1</v>
      </c>
    </row>
    <row r="96" spans="1:7" ht="24">
      <c r="A96" s="73" t="s">
        <v>206</v>
      </c>
      <c r="B96" s="77" t="s">
        <v>208</v>
      </c>
      <c r="C96" s="102"/>
      <c r="D96" s="8">
        <v>70</v>
      </c>
      <c r="E96">
        <f t="shared" si="4"/>
        <v>80.5</v>
      </c>
      <c r="G96" s="72">
        <v>1</v>
      </c>
    </row>
    <row r="97" spans="1:7" ht="15">
      <c r="A97" s="73" t="s">
        <v>206</v>
      </c>
      <c r="B97" s="77" t="s">
        <v>210</v>
      </c>
      <c r="C97" s="102"/>
      <c r="D97" s="8">
        <v>208</v>
      </c>
      <c r="E97">
        <f t="shared" si="4"/>
        <v>239.2</v>
      </c>
      <c r="G97" s="72">
        <v>1</v>
      </c>
    </row>
    <row r="98" spans="1:7" s="52" customFormat="1" ht="15.75" thickBot="1">
      <c r="A98" s="74" t="s">
        <v>206</v>
      </c>
      <c r="B98" s="78" t="s">
        <v>207</v>
      </c>
      <c r="C98" s="103"/>
      <c r="D98" s="51">
        <v>186</v>
      </c>
      <c r="E98" s="52">
        <f t="shared" si="4"/>
        <v>213.89999999999998</v>
      </c>
      <c r="G98" s="52">
        <v>2</v>
      </c>
    </row>
    <row r="99" spans="1:12" s="52" customFormat="1" ht="25.5" thickBot="1" thickTop="1">
      <c r="A99" s="50" t="s">
        <v>72</v>
      </c>
      <c r="B99" s="79" t="s">
        <v>73</v>
      </c>
      <c r="C99" s="108"/>
      <c r="D99" s="53">
        <v>336</v>
      </c>
      <c r="E99" s="52">
        <f t="shared" si="4"/>
        <v>386.4</v>
      </c>
      <c r="F99" s="52">
        <f>SUM(E99)</f>
        <v>386.4</v>
      </c>
      <c r="G99" s="52">
        <v>2</v>
      </c>
      <c r="H99" s="52">
        <f>SUM(G99)</f>
        <v>2</v>
      </c>
      <c r="I99" s="52">
        <f>H99*0.62</f>
        <v>1.24</v>
      </c>
      <c r="J99" s="52">
        <f>F99+I99</f>
        <v>387.64</v>
      </c>
      <c r="K99" s="66">
        <v>388</v>
      </c>
      <c r="L99" s="52">
        <f>J99-K99</f>
        <v>-0.36000000000001364</v>
      </c>
    </row>
    <row r="100" spans="1:12" s="52" customFormat="1" ht="25.5" thickBot="1" thickTop="1">
      <c r="A100" s="50" t="s">
        <v>78</v>
      </c>
      <c r="B100" s="79" t="s">
        <v>119</v>
      </c>
      <c r="C100" s="108"/>
      <c r="D100" s="53">
        <v>294</v>
      </c>
      <c r="E100" s="52">
        <f t="shared" si="4"/>
        <v>338.09999999999997</v>
      </c>
      <c r="F100" s="52">
        <f>SUM(E100)</f>
        <v>338.09999999999997</v>
      </c>
      <c r="G100" s="52">
        <v>2</v>
      </c>
      <c r="H100" s="52">
        <f>SUM(G100)</f>
        <v>2</v>
      </c>
      <c r="I100" s="52">
        <f>H100*0.62</f>
        <v>1.24</v>
      </c>
      <c r="J100" s="52">
        <f>F100+I100</f>
        <v>339.34</v>
      </c>
      <c r="K100" s="52">
        <v>339</v>
      </c>
      <c r="L100" s="52">
        <f>J100-K100</f>
        <v>0.339999999999975</v>
      </c>
    </row>
    <row r="101" spans="1:12" ht="15.75" thickTop="1">
      <c r="A101" s="13" t="s">
        <v>149</v>
      </c>
      <c r="B101" s="85" t="s">
        <v>151</v>
      </c>
      <c r="C101" s="109"/>
      <c r="D101" s="46">
        <v>150</v>
      </c>
      <c r="E101">
        <f t="shared" si="4"/>
        <v>172.5</v>
      </c>
      <c r="F101">
        <f>SUM(E101:E109)</f>
        <v>990.1499999999999</v>
      </c>
      <c r="G101" s="72">
        <v>2</v>
      </c>
      <c r="H101">
        <f>SUM(G101:G109)</f>
        <v>11</v>
      </c>
      <c r="I101">
        <f>H101*0.62</f>
        <v>6.82</v>
      </c>
      <c r="J101">
        <f>F101+I101</f>
        <v>996.9699999999999</v>
      </c>
      <c r="K101">
        <v>1066</v>
      </c>
      <c r="L101">
        <f>J101-K101</f>
        <v>-69.03000000000009</v>
      </c>
    </row>
    <row r="102" spans="1:7" ht="15">
      <c r="A102" s="13" t="s">
        <v>149</v>
      </c>
      <c r="B102" s="77" t="s">
        <v>152</v>
      </c>
      <c r="C102" s="102"/>
      <c r="D102" s="8">
        <v>125</v>
      </c>
      <c r="E102">
        <f t="shared" si="4"/>
        <v>143.75</v>
      </c>
      <c r="G102" s="72">
        <v>1</v>
      </c>
    </row>
    <row r="103" spans="1:7" ht="24">
      <c r="A103" s="13" t="s">
        <v>149</v>
      </c>
      <c r="B103" s="127" t="s">
        <v>266</v>
      </c>
      <c r="C103" s="102"/>
      <c r="D103" s="8"/>
      <c r="E103">
        <f t="shared" si="4"/>
        <v>0</v>
      </c>
      <c r="G103" s="72">
        <v>2</v>
      </c>
    </row>
    <row r="104" spans="1:7" ht="42.75">
      <c r="A104" s="13" t="s">
        <v>149</v>
      </c>
      <c r="B104" s="132" t="s">
        <v>322</v>
      </c>
      <c r="C104" s="102"/>
      <c r="D104" s="8">
        <v>117</v>
      </c>
      <c r="E104">
        <f t="shared" si="4"/>
        <v>134.54999999999998</v>
      </c>
      <c r="G104" s="72">
        <v>1</v>
      </c>
    </row>
    <row r="105" spans="1:7" ht="15">
      <c r="A105" s="13" t="s">
        <v>149</v>
      </c>
      <c r="B105" s="77" t="s">
        <v>267</v>
      </c>
      <c r="C105" s="102"/>
      <c r="D105" s="14">
        <v>72</v>
      </c>
      <c r="E105">
        <f t="shared" si="4"/>
        <v>82.8</v>
      </c>
      <c r="G105" s="72">
        <v>1</v>
      </c>
    </row>
    <row r="106" spans="1:7" ht="15">
      <c r="A106" s="13" t="s">
        <v>149</v>
      </c>
      <c r="B106" s="132" t="s">
        <v>321</v>
      </c>
      <c r="C106" s="102"/>
      <c r="D106" s="14">
        <v>72</v>
      </c>
      <c r="E106">
        <f t="shared" si="4"/>
        <v>82.8</v>
      </c>
      <c r="G106" s="72">
        <v>1</v>
      </c>
    </row>
    <row r="107" spans="1:7" ht="15">
      <c r="A107" s="13" t="s">
        <v>149</v>
      </c>
      <c r="B107" s="77" t="s">
        <v>150</v>
      </c>
      <c r="C107" s="102"/>
      <c r="D107" s="8">
        <v>75</v>
      </c>
      <c r="E107">
        <f t="shared" si="4"/>
        <v>86.25</v>
      </c>
      <c r="G107" s="72">
        <v>1</v>
      </c>
    </row>
    <row r="108" spans="1:7" ht="15">
      <c r="A108" s="13" t="s">
        <v>149</v>
      </c>
      <c r="B108" s="77" t="s">
        <v>29</v>
      </c>
      <c r="C108" s="102"/>
      <c r="D108" s="8">
        <v>120</v>
      </c>
      <c r="E108">
        <f t="shared" si="4"/>
        <v>138</v>
      </c>
      <c r="G108" s="72">
        <v>1</v>
      </c>
    </row>
    <row r="109" spans="1:7" s="52" customFormat="1" ht="15.75" thickBot="1">
      <c r="A109" s="50" t="s">
        <v>149</v>
      </c>
      <c r="B109" s="78" t="s">
        <v>75</v>
      </c>
      <c r="C109" s="103"/>
      <c r="D109" s="51">
        <v>130</v>
      </c>
      <c r="E109" s="52">
        <f t="shared" si="4"/>
        <v>149.5</v>
      </c>
      <c r="G109" s="52">
        <v>1</v>
      </c>
    </row>
    <row r="110" spans="1:12" ht="15.75" thickTop="1">
      <c r="A110" s="13" t="s">
        <v>59</v>
      </c>
      <c r="B110" s="82" t="s">
        <v>60</v>
      </c>
      <c r="C110" s="104"/>
      <c r="D110" s="48">
        <v>117</v>
      </c>
      <c r="E110">
        <f t="shared" si="4"/>
        <v>134.54999999999998</v>
      </c>
      <c r="F110">
        <f>SUM(E110:E114)</f>
        <v>935.1599999999999</v>
      </c>
      <c r="G110" s="72">
        <v>4</v>
      </c>
      <c r="H110">
        <f>SUM(G110:G114)</f>
        <v>13</v>
      </c>
      <c r="I110">
        <f>H110*0.62</f>
        <v>8.06</v>
      </c>
      <c r="J110">
        <f>F110+I110</f>
        <v>943.2199999999998</v>
      </c>
      <c r="K110">
        <v>1000</v>
      </c>
      <c r="L110">
        <f>J110-K110</f>
        <v>-56.7800000000002</v>
      </c>
    </row>
    <row r="111" spans="1:7" ht="15">
      <c r="A111" s="13" t="s">
        <v>59</v>
      </c>
      <c r="B111" s="83" t="s">
        <v>58</v>
      </c>
      <c r="C111" s="106"/>
      <c r="D111" s="29">
        <v>81</v>
      </c>
      <c r="E111">
        <f>D111*1.13</f>
        <v>91.52999999999999</v>
      </c>
      <c r="G111" s="72">
        <v>3</v>
      </c>
    </row>
    <row r="112" spans="1:7" ht="15">
      <c r="A112" s="13" t="s">
        <v>59</v>
      </c>
      <c r="B112" s="83" t="s">
        <v>58</v>
      </c>
      <c r="C112" s="106"/>
      <c r="D112" s="29">
        <v>81</v>
      </c>
      <c r="E112">
        <f>D112*1.13</f>
        <v>91.52999999999999</v>
      </c>
      <c r="G112" s="72">
        <v>3</v>
      </c>
    </row>
    <row r="113" spans="1:7" ht="24">
      <c r="A113" s="13" t="s">
        <v>59</v>
      </c>
      <c r="B113" s="77" t="s">
        <v>262</v>
      </c>
      <c r="C113" s="102"/>
      <c r="D113" s="8">
        <v>342</v>
      </c>
      <c r="E113">
        <f>D113*1.15</f>
        <v>393.29999999999995</v>
      </c>
      <c r="G113" s="72">
        <v>2</v>
      </c>
    </row>
    <row r="114" spans="1:7" s="52" customFormat="1" ht="24.75" thickBot="1">
      <c r="A114" s="50" t="s">
        <v>59</v>
      </c>
      <c r="B114" s="78" t="s">
        <v>261</v>
      </c>
      <c r="C114" s="103"/>
      <c r="D114" s="51">
        <v>195</v>
      </c>
      <c r="E114" s="52">
        <f>D114*1.15</f>
        <v>224.24999999999997</v>
      </c>
      <c r="G114" s="52">
        <v>1</v>
      </c>
    </row>
    <row r="115" spans="1:12" ht="15.75" thickTop="1">
      <c r="A115" s="13" t="s">
        <v>10</v>
      </c>
      <c r="B115" s="82" t="s">
        <v>21</v>
      </c>
      <c r="C115" s="114"/>
      <c r="D115" s="47">
        <v>81</v>
      </c>
      <c r="E115">
        <f>D115*1</f>
        <v>81</v>
      </c>
      <c r="F115">
        <f>SUM(E115:E117)</f>
        <v>257.28</v>
      </c>
      <c r="G115" s="72">
        <v>1</v>
      </c>
      <c r="H115">
        <f>SUM(G115:G117)</f>
        <v>4</v>
      </c>
      <c r="I115">
        <f>H115*0.62</f>
        <v>2.48</v>
      </c>
      <c r="J115">
        <f>F115+I115</f>
        <v>259.76</v>
      </c>
      <c r="K115">
        <v>270</v>
      </c>
      <c r="L115">
        <f>J115-K115</f>
        <v>-10.240000000000009</v>
      </c>
    </row>
    <row r="116" spans="1:7" ht="15">
      <c r="A116" s="13" t="s">
        <v>10</v>
      </c>
      <c r="B116" s="83" t="s">
        <v>21</v>
      </c>
      <c r="C116" s="115"/>
      <c r="D116" s="29">
        <v>81</v>
      </c>
      <c r="E116">
        <f>D116*1.13</f>
        <v>91.52999999999999</v>
      </c>
      <c r="G116" s="72">
        <v>1</v>
      </c>
    </row>
    <row r="117" spans="1:7" s="52" customFormat="1" ht="15.75" thickBot="1">
      <c r="A117" s="50" t="s">
        <v>10</v>
      </c>
      <c r="B117" s="80" t="s">
        <v>22</v>
      </c>
      <c r="C117" s="113"/>
      <c r="D117" s="54">
        <v>75</v>
      </c>
      <c r="E117" s="52">
        <f>D117*1.13</f>
        <v>84.74999999999999</v>
      </c>
      <c r="G117" s="52">
        <v>2</v>
      </c>
    </row>
    <row r="118" spans="1:12" s="52" customFormat="1" ht="25.5" thickBot="1" thickTop="1">
      <c r="A118" s="50" t="s">
        <v>112</v>
      </c>
      <c r="B118" s="79" t="s">
        <v>162</v>
      </c>
      <c r="C118" s="116"/>
      <c r="D118" s="55">
        <v>86</v>
      </c>
      <c r="E118" s="52">
        <f>D118*1.15</f>
        <v>98.89999999999999</v>
      </c>
      <c r="F118" s="52">
        <f>SUM(E118)</f>
        <v>98.89999999999999</v>
      </c>
      <c r="G118" s="52">
        <v>1</v>
      </c>
      <c r="H118" s="52">
        <f>SUM(G118)</f>
        <v>1</v>
      </c>
      <c r="I118" s="52">
        <f>H118*0.62</f>
        <v>0.62</v>
      </c>
      <c r="J118" s="52">
        <f>F118+I118</f>
        <v>99.52</v>
      </c>
      <c r="K118" s="52">
        <v>99</v>
      </c>
      <c r="L118" s="52">
        <f>J118-K118</f>
        <v>0.519999999999996</v>
      </c>
    </row>
    <row r="119" spans="1:12" s="52" customFormat="1" ht="16.5" thickBot="1" thickTop="1">
      <c r="A119" s="50" t="s">
        <v>177</v>
      </c>
      <c r="B119" s="79" t="s">
        <v>75</v>
      </c>
      <c r="C119" s="108"/>
      <c r="D119" s="53">
        <v>130</v>
      </c>
      <c r="E119" s="52">
        <f>D119*1.15</f>
        <v>149.5</v>
      </c>
      <c r="F119" s="52">
        <f>SUM(E119)</f>
        <v>149.5</v>
      </c>
      <c r="G119" s="52">
        <v>1</v>
      </c>
      <c r="H119" s="52">
        <f>SUM(G119)</f>
        <v>1</v>
      </c>
      <c r="I119" s="52">
        <f>H119*0.62</f>
        <v>0.62</v>
      </c>
      <c r="J119" s="52">
        <f>F119+I119</f>
        <v>150.12</v>
      </c>
      <c r="K119" s="52">
        <v>150</v>
      </c>
      <c r="L119" s="52">
        <f>J119-K119</f>
        <v>0.12000000000000455</v>
      </c>
    </row>
    <row r="120" spans="1:12" ht="15.75" thickTop="1">
      <c r="A120" s="13" t="s">
        <v>14</v>
      </c>
      <c r="B120" s="81" t="s">
        <v>33</v>
      </c>
      <c r="C120" s="104"/>
      <c r="D120" s="45">
        <v>52</v>
      </c>
      <c r="E120">
        <f>D120*1.13</f>
        <v>58.75999999999999</v>
      </c>
      <c r="F120">
        <f>SUM(E120:E127)</f>
        <v>663.66</v>
      </c>
      <c r="G120" s="72">
        <v>2</v>
      </c>
      <c r="H120">
        <f>SUM(G120:G127)</f>
        <v>12</v>
      </c>
      <c r="I120">
        <f>H120*0.62</f>
        <v>7.4399999999999995</v>
      </c>
      <c r="J120">
        <f>F120+I120</f>
        <v>671.1</v>
      </c>
      <c r="K120">
        <v>671</v>
      </c>
      <c r="L120">
        <f>J120-K120</f>
        <v>0.10000000000002274</v>
      </c>
    </row>
    <row r="121" spans="1:7" ht="24">
      <c r="A121" s="13" t="s">
        <v>14</v>
      </c>
      <c r="B121" s="77" t="s">
        <v>35</v>
      </c>
      <c r="C121" s="102"/>
      <c r="D121" s="8">
        <v>44</v>
      </c>
      <c r="E121">
        <f aca="true" t="shared" si="5" ref="E121:E130">D121*1.15</f>
        <v>50.599999999999994</v>
      </c>
      <c r="G121" s="72">
        <v>2</v>
      </c>
    </row>
    <row r="122" spans="1:7" ht="15">
      <c r="A122" s="13" t="s">
        <v>14</v>
      </c>
      <c r="B122" s="90" t="s">
        <v>153</v>
      </c>
      <c r="C122" s="106"/>
      <c r="D122" s="7">
        <v>86</v>
      </c>
      <c r="E122">
        <f t="shared" si="5"/>
        <v>98.89999999999999</v>
      </c>
      <c r="G122" s="72">
        <v>1</v>
      </c>
    </row>
    <row r="123" spans="1:7" ht="15">
      <c r="A123" s="13" t="s">
        <v>14</v>
      </c>
      <c r="B123" s="77" t="s">
        <v>37</v>
      </c>
      <c r="C123" s="102"/>
      <c r="D123" s="8">
        <v>72</v>
      </c>
      <c r="E123">
        <f t="shared" si="5"/>
        <v>82.8</v>
      </c>
      <c r="G123" s="72">
        <v>1</v>
      </c>
    </row>
    <row r="124" spans="1:7" ht="24">
      <c r="A124" s="13" t="s">
        <v>14</v>
      </c>
      <c r="B124" s="77" t="s">
        <v>36</v>
      </c>
      <c r="C124" s="102"/>
      <c r="D124" s="17">
        <v>72</v>
      </c>
      <c r="E124">
        <f t="shared" si="5"/>
        <v>82.8</v>
      </c>
      <c r="G124" s="72">
        <v>1</v>
      </c>
    </row>
    <row r="125" spans="1:7" ht="15">
      <c r="A125" s="13" t="s">
        <v>14</v>
      </c>
      <c r="B125" s="90" t="s">
        <v>154</v>
      </c>
      <c r="C125" s="106"/>
      <c r="D125" s="19">
        <v>108</v>
      </c>
      <c r="E125">
        <f t="shared" si="5"/>
        <v>124.19999999999999</v>
      </c>
      <c r="G125" s="72">
        <v>1</v>
      </c>
    </row>
    <row r="126" spans="1:7" ht="15">
      <c r="A126" s="13" t="s">
        <v>14</v>
      </c>
      <c r="B126" s="90" t="s">
        <v>155</v>
      </c>
      <c r="C126" s="106"/>
      <c r="D126" s="19">
        <v>72</v>
      </c>
      <c r="E126">
        <f t="shared" si="5"/>
        <v>82.8</v>
      </c>
      <c r="G126" s="72">
        <v>1</v>
      </c>
    </row>
    <row r="127" spans="1:7" s="52" customFormat="1" ht="15.75" thickBot="1">
      <c r="A127" s="50" t="s">
        <v>14</v>
      </c>
      <c r="B127" s="80" t="s">
        <v>34</v>
      </c>
      <c r="C127" s="113"/>
      <c r="D127" s="56">
        <v>72</v>
      </c>
      <c r="E127" s="52">
        <f t="shared" si="5"/>
        <v>82.8</v>
      </c>
      <c r="G127" s="52">
        <v>3</v>
      </c>
    </row>
    <row r="128" spans="1:12" s="52" customFormat="1" ht="16.5" thickBot="1" thickTop="1">
      <c r="A128" s="50" t="s">
        <v>18</v>
      </c>
      <c r="B128" s="79" t="s">
        <v>45</v>
      </c>
      <c r="C128" s="108"/>
      <c r="D128" s="57">
        <v>1260</v>
      </c>
      <c r="E128" s="52">
        <f t="shared" si="5"/>
        <v>1449</v>
      </c>
      <c r="F128" s="52">
        <f>SUM(E128)</f>
        <v>1449</v>
      </c>
      <c r="G128" s="52">
        <v>5</v>
      </c>
      <c r="H128" s="52">
        <f>SUM(G128)</f>
        <v>5</v>
      </c>
      <c r="I128" s="52">
        <f>H128*0.62</f>
        <v>3.1</v>
      </c>
      <c r="J128" s="52">
        <f>F128+I128</f>
        <v>1452.1</v>
      </c>
      <c r="K128" s="52">
        <v>1452</v>
      </c>
      <c r="L128" s="52">
        <f>J128-K128</f>
        <v>0.09999999999990905</v>
      </c>
    </row>
    <row r="129" spans="1:12" ht="24.75" thickTop="1">
      <c r="A129" s="13" t="s">
        <v>121</v>
      </c>
      <c r="B129" s="94" t="s">
        <v>128</v>
      </c>
      <c r="C129" s="104"/>
      <c r="D129" s="49">
        <v>279</v>
      </c>
      <c r="E129">
        <f t="shared" si="5"/>
        <v>320.84999999999997</v>
      </c>
      <c r="F129">
        <f>SUM(E129:E145)</f>
        <v>2418.6</v>
      </c>
      <c r="G129" s="72">
        <v>4</v>
      </c>
      <c r="H129">
        <f>SUM(G129:G145)</f>
        <v>46</v>
      </c>
      <c r="I129">
        <f>H129*0.62</f>
        <v>28.52</v>
      </c>
      <c r="J129">
        <f>F129+I129</f>
        <v>2447.12</v>
      </c>
      <c r="K129" s="30">
        <v>2447</v>
      </c>
      <c r="L129">
        <f>J129-K129</f>
        <v>0.11999999999989086</v>
      </c>
    </row>
    <row r="130" spans="1:7" ht="15">
      <c r="A130" s="13" t="s">
        <v>121</v>
      </c>
      <c r="B130" s="95" t="s">
        <v>127</v>
      </c>
      <c r="C130" s="106"/>
      <c r="D130" s="32">
        <v>204</v>
      </c>
      <c r="E130">
        <f t="shared" si="5"/>
        <v>234.6</v>
      </c>
      <c r="G130" s="72">
        <v>3</v>
      </c>
    </row>
    <row r="131" spans="1:7" ht="30">
      <c r="A131" t="s">
        <v>121</v>
      </c>
      <c r="B131" s="129" t="s">
        <v>305</v>
      </c>
      <c r="C131" s="106"/>
      <c r="D131" s="38">
        <v>86</v>
      </c>
      <c r="E131">
        <f aca="true" t="shared" si="6" ref="E131:E140">D131*1.13</f>
        <v>97.17999999999999</v>
      </c>
      <c r="G131" s="72">
        <v>3</v>
      </c>
    </row>
    <row r="132" spans="1:7" ht="30">
      <c r="A132" t="s">
        <v>121</v>
      </c>
      <c r="B132" s="129" t="s">
        <v>305</v>
      </c>
      <c r="C132" s="106"/>
      <c r="D132" s="38">
        <v>86</v>
      </c>
      <c r="E132">
        <f t="shared" si="6"/>
        <v>97.17999999999999</v>
      </c>
      <c r="G132" s="72">
        <v>3</v>
      </c>
    </row>
    <row r="133" spans="1:7" ht="15">
      <c r="A133" t="s">
        <v>121</v>
      </c>
      <c r="B133" s="129" t="s">
        <v>306</v>
      </c>
      <c r="C133" s="117"/>
      <c r="D133" s="38">
        <v>77</v>
      </c>
      <c r="E133">
        <f t="shared" si="6"/>
        <v>87.00999999999999</v>
      </c>
      <c r="G133" s="72">
        <v>3</v>
      </c>
    </row>
    <row r="134" spans="1:7" ht="15">
      <c r="A134" t="s">
        <v>121</v>
      </c>
      <c r="B134" s="129" t="s">
        <v>306</v>
      </c>
      <c r="C134" s="117"/>
      <c r="D134" s="38">
        <v>77</v>
      </c>
      <c r="E134">
        <f t="shared" si="6"/>
        <v>87.00999999999999</v>
      </c>
      <c r="G134" s="72">
        <v>3</v>
      </c>
    </row>
    <row r="135" spans="1:7" ht="15">
      <c r="A135" t="s">
        <v>121</v>
      </c>
      <c r="B135" s="129" t="s">
        <v>306</v>
      </c>
      <c r="C135" s="106"/>
      <c r="D135" s="38">
        <v>77</v>
      </c>
      <c r="E135">
        <f t="shared" si="6"/>
        <v>87.00999999999999</v>
      </c>
      <c r="G135" s="72">
        <v>3</v>
      </c>
    </row>
    <row r="136" spans="1:7" ht="15">
      <c r="A136" t="s">
        <v>121</v>
      </c>
      <c r="B136" s="129" t="s">
        <v>306</v>
      </c>
      <c r="C136" s="106"/>
      <c r="D136" s="38">
        <v>77</v>
      </c>
      <c r="E136">
        <f t="shared" si="6"/>
        <v>87.00999999999999</v>
      </c>
      <c r="G136" s="72">
        <v>3</v>
      </c>
    </row>
    <row r="137" spans="1:7" ht="15">
      <c r="A137" t="s">
        <v>121</v>
      </c>
      <c r="B137" s="129" t="s">
        <v>306</v>
      </c>
      <c r="C137" s="106"/>
      <c r="D137" s="38">
        <v>77</v>
      </c>
      <c r="E137">
        <f t="shared" si="6"/>
        <v>87.00999999999999</v>
      </c>
      <c r="G137" s="72">
        <v>3</v>
      </c>
    </row>
    <row r="138" spans="1:7" ht="30">
      <c r="A138" t="s">
        <v>121</v>
      </c>
      <c r="B138" s="129" t="s">
        <v>308</v>
      </c>
      <c r="C138" s="106"/>
      <c r="D138" s="38">
        <v>86</v>
      </c>
      <c r="E138">
        <f t="shared" si="6"/>
        <v>97.17999999999999</v>
      </c>
      <c r="G138" s="72">
        <v>4</v>
      </c>
    </row>
    <row r="139" spans="1:7" ht="30">
      <c r="A139" t="s">
        <v>121</v>
      </c>
      <c r="B139" s="129" t="s">
        <v>307</v>
      </c>
      <c r="C139" s="106"/>
      <c r="D139" s="38">
        <v>106</v>
      </c>
      <c r="E139">
        <f t="shared" si="6"/>
        <v>119.77999999999999</v>
      </c>
      <c r="G139" s="72">
        <v>4</v>
      </c>
    </row>
    <row r="140" spans="1:7" ht="30">
      <c r="A140" t="s">
        <v>121</v>
      </c>
      <c r="B140" s="129" t="s">
        <v>307</v>
      </c>
      <c r="C140" s="106"/>
      <c r="D140" s="38">
        <v>106</v>
      </c>
      <c r="E140">
        <f t="shared" si="6"/>
        <v>119.77999999999999</v>
      </c>
      <c r="G140" s="72">
        <v>4</v>
      </c>
    </row>
    <row r="141" spans="1:7" ht="24">
      <c r="A141" s="13" t="s">
        <v>121</v>
      </c>
      <c r="B141" s="77" t="s">
        <v>123</v>
      </c>
      <c r="C141" s="102"/>
      <c r="D141" s="8">
        <v>60</v>
      </c>
      <c r="E141">
        <f aca="true" t="shared" si="7" ref="E141:E172">D141*1.15</f>
        <v>69</v>
      </c>
      <c r="G141" s="72">
        <v>1</v>
      </c>
    </row>
    <row r="142" spans="1:7" ht="24">
      <c r="A142" s="13" t="s">
        <v>121</v>
      </c>
      <c r="B142" s="77" t="s">
        <v>125</v>
      </c>
      <c r="C142" s="102"/>
      <c r="D142" s="8">
        <v>93</v>
      </c>
      <c r="E142">
        <f t="shared" si="7"/>
        <v>106.94999999999999</v>
      </c>
      <c r="G142" s="72">
        <v>1</v>
      </c>
    </row>
    <row r="143" spans="1:7" ht="24">
      <c r="A143" s="13" t="s">
        <v>121</v>
      </c>
      <c r="B143" s="77" t="s">
        <v>126</v>
      </c>
      <c r="C143" s="102"/>
      <c r="D143" s="8">
        <v>93</v>
      </c>
      <c r="E143">
        <f t="shared" si="7"/>
        <v>106.94999999999999</v>
      </c>
      <c r="G143" s="72">
        <v>1</v>
      </c>
    </row>
    <row r="144" spans="1:7" ht="36">
      <c r="A144" s="13" t="s">
        <v>121</v>
      </c>
      <c r="B144" s="77" t="s">
        <v>122</v>
      </c>
      <c r="C144" s="102"/>
      <c r="D144" s="8">
        <v>240</v>
      </c>
      <c r="E144">
        <f t="shared" si="7"/>
        <v>276</v>
      </c>
      <c r="G144" s="72">
        <v>1</v>
      </c>
    </row>
    <row r="145" spans="1:7" s="52" customFormat="1" ht="24.75" thickBot="1">
      <c r="A145" s="50" t="s">
        <v>121</v>
      </c>
      <c r="B145" s="78" t="s">
        <v>124</v>
      </c>
      <c r="C145" s="103"/>
      <c r="D145" s="51">
        <v>294</v>
      </c>
      <c r="E145" s="52">
        <f t="shared" si="7"/>
        <v>338.09999999999997</v>
      </c>
      <c r="G145" s="52">
        <v>2</v>
      </c>
    </row>
    <row r="146" spans="1:12" ht="24.75" thickTop="1">
      <c r="A146" s="13" t="s">
        <v>15</v>
      </c>
      <c r="B146" s="85" t="s">
        <v>39</v>
      </c>
      <c r="C146" s="109"/>
      <c r="D146" s="46">
        <v>146</v>
      </c>
      <c r="E146">
        <f t="shared" si="7"/>
        <v>167.89999999999998</v>
      </c>
      <c r="F146">
        <f>SUM(E146:E148)</f>
        <v>376.04999999999995</v>
      </c>
      <c r="G146" s="72">
        <v>2</v>
      </c>
      <c r="H146">
        <f>SUM(G146:G148)</f>
        <v>5</v>
      </c>
      <c r="I146">
        <f>H146*0.62</f>
        <v>3.1</v>
      </c>
      <c r="J146">
        <f>F146+I146</f>
        <v>379.15</v>
      </c>
      <c r="K146" s="30">
        <v>379</v>
      </c>
      <c r="L146">
        <f>J146-K146</f>
        <v>0.14999999999997726</v>
      </c>
    </row>
    <row r="147" spans="1:7" ht="24">
      <c r="A147" s="13" t="s">
        <v>15</v>
      </c>
      <c r="B147" s="77" t="s">
        <v>40</v>
      </c>
      <c r="C147" s="102"/>
      <c r="D147" s="8">
        <v>146</v>
      </c>
      <c r="E147">
        <f t="shared" si="7"/>
        <v>167.89999999999998</v>
      </c>
      <c r="G147" s="72">
        <v>2</v>
      </c>
    </row>
    <row r="148" spans="1:7" s="52" customFormat="1" ht="15.75" thickBot="1">
      <c r="A148" s="50" t="s">
        <v>15</v>
      </c>
      <c r="B148" s="130" t="s">
        <v>38</v>
      </c>
      <c r="C148" s="58"/>
      <c r="D148" s="59">
        <v>35</v>
      </c>
      <c r="E148" s="52">
        <f t="shared" si="7"/>
        <v>40.25</v>
      </c>
      <c r="G148" s="52">
        <v>1</v>
      </c>
    </row>
    <row r="149" spans="1:12" ht="24.75" thickTop="1">
      <c r="A149" s="13" t="s">
        <v>86</v>
      </c>
      <c r="B149" s="85" t="s">
        <v>39</v>
      </c>
      <c r="C149" s="109"/>
      <c r="D149" s="46">
        <v>146</v>
      </c>
      <c r="E149">
        <f t="shared" si="7"/>
        <v>167.89999999999998</v>
      </c>
      <c r="F149">
        <f>SUM(E149:E181)</f>
        <v>4785.15</v>
      </c>
      <c r="G149" s="72">
        <v>2</v>
      </c>
      <c r="H149">
        <f>SUM(G149:G181)</f>
        <v>40</v>
      </c>
      <c r="I149">
        <f>H149*0.62</f>
        <v>24.8</v>
      </c>
      <c r="J149">
        <f>F149+I149</f>
        <v>4809.95</v>
      </c>
      <c r="K149">
        <v>4810</v>
      </c>
      <c r="L149">
        <f>J149-K149</f>
        <v>-0.0500000000001819</v>
      </c>
    </row>
    <row r="150" spans="1:7" ht="24">
      <c r="A150" s="13" t="s">
        <v>86</v>
      </c>
      <c r="B150" s="77" t="s">
        <v>107</v>
      </c>
      <c r="C150" s="102"/>
      <c r="D150" s="8">
        <v>146</v>
      </c>
      <c r="E150">
        <f t="shared" si="7"/>
        <v>167.89999999999998</v>
      </c>
      <c r="G150" s="72">
        <v>2</v>
      </c>
    </row>
    <row r="151" spans="1:7" ht="15">
      <c r="A151" s="13" t="s">
        <v>86</v>
      </c>
      <c r="B151" s="77" t="s">
        <v>104</v>
      </c>
      <c r="C151" s="102"/>
      <c r="D151" s="17">
        <v>93</v>
      </c>
      <c r="E151">
        <f t="shared" si="7"/>
        <v>106.94999999999999</v>
      </c>
      <c r="G151" s="72">
        <v>1</v>
      </c>
    </row>
    <row r="152" spans="1:7" ht="15">
      <c r="A152" s="13" t="s">
        <v>86</v>
      </c>
      <c r="B152" s="77" t="s">
        <v>105</v>
      </c>
      <c r="C152" s="102"/>
      <c r="D152" s="8">
        <v>93</v>
      </c>
      <c r="E152">
        <f t="shared" si="7"/>
        <v>106.94999999999999</v>
      </c>
      <c r="G152" s="72">
        <v>1</v>
      </c>
    </row>
    <row r="153" spans="1:7" ht="15">
      <c r="A153" s="13" t="s">
        <v>86</v>
      </c>
      <c r="B153" s="77" t="s">
        <v>106</v>
      </c>
      <c r="C153" s="102"/>
      <c r="D153" s="8">
        <v>93</v>
      </c>
      <c r="E153">
        <f t="shared" si="7"/>
        <v>106.94999999999999</v>
      </c>
      <c r="G153" s="72">
        <v>1</v>
      </c>
    </row>
    <row r="154" spans="1:7" ht="15">
      <c r="A154" s="13" t="s">
        <v>86</v>
      </c>
      <c r="B154" s="77" t="s">
        <v>90</v>
      </c>
      <c r="C154" s="102"/>
      <c r="D154" s="8">
        <v>112</v>
      </c>
      <c r="E154">
        <f t="shared" si="7"/>
        <v>128.79999999999998</v>
      </c>
      <c r="G154" s="72">
        <v>1</v>
      </c>
    </row>
    <row r="155" spans="1:7" ht="15">
      <c r="A155" s="13" t="s">
        <v>86</v>
      </c>
      <c r="B155" s="77" t="s">
        <v>88</v>
      </c>
      <c r="C155" s="102"/>
      <c r="D155" s="8">
        <v>112</v>
      </c>
      <c r="E155">
        <f t="shared" si="7"/>
        <v>128.79999999999998</v>
      </c>
      <c r="G155" s="72">
        <v>1</v>
      </c>
    </row>
    <row r="156" spans="1:7" ht="15">
      <c r="A156" s="13" t="s">
        <v>86</v>
      </c>
      <c r="B156" s="77" t="s">
        <v>89</v>
      </c>
      <c r="C156" s="102"/>
      <c r="D156" s="8">
        <v>112</v>
      </c>
      <c r="E156">
        <f t="shared" si="7"/>
        <v>128.79999999999998</v>
      </c>
      <c r="G156" s="72">
        <v>1</v>
      </c>
    </row>
    <row r="157" spans="1:7" ht="24">
      <c r="A157" s="13" t="s">
        <v>86</v>
      </c>
      <c r="B157" s="77" t="s">
        <v>108</v>
      </c>
      <c r="C157" s="102"/>
      <c r="D157" s="8">
        <v>120</v>
      </c>
      <c r="E157">
        <f t="shared" si="7"/>
        <v>138</v>
      </c>
      <c r="G157" s="72">
        <v>1</v>
      </c>
    </row>
    <row r="158" spans="1:7" ht="24">
      <c r="A158" s="13" t="s">
        <v>86</v>
      </c>
      <c r="B158" s="77" t="s">
        <v>87</v>
      </c>
      <c r="C158" s="88" t="s">
        <v>334</v>
      </c>
      <c r="D158" s="8">
        <v>462</v>
      </c>
      <c r="E158">
        <f t="shared" si="7"/>
        <v>531.3</v>
      </c>
      <c r="G158" s="72">
        <v>2</v>
      </c>
    </row>
    <row r="159" spans="1:7" ht="24">
      <c r="A159" s="13" t="s">
        <v>86</v>
      </c>
      <c r="B159" s="77" t="s">
        <v>109</v>
      </c>
      <c r="C159" s="102"/>
      <c r="D159" s="8">
        <v>200</v>
      </c>
      <c r="E159">
        <f t="shared" si="7"/>
        <v>229.99999999999997</v>
      </c>
      <c r="G159" s="72">
        <v>2</v>
      </c>
    </row>
    <row r="160" spans="1:7" ht="24">
      <c r="A160" s="13" t="s">
        <v>86</v>
      </c>
      <c r="B160" s="77" t="s">
        <v>109</v>
      </c>
      <c r="C160" s="102"/>
      <c r="D160" s="8">
        <v>200</v>
      </c>
      <c r="E160">
        <f t="shared" si="7"/>
        <v>229.99999999999997</v>
      </c>
      <c r="G160" s="72">
        <v>2</v>
      </c>
    </row>
    <row r="161" spans="1:7" ht="15">
      <c r="A161" s="13" t="s">
        <v>86</v>
      </c>
      <c r="B161" s="77" t="s">
        <v>92</v>
      </c>
      <c r="C161" s="102"/>
      <c r="D161" s="8">
        <v>75</v>
      </c>
      <c r="E161">
        <f t="shared" si="7"/>
        <v>86.25</v>
      </c>
      <c r="G161" s="72">
        <v>1</v>
      </c>
    </row>
    <row r="162" spans="1:7" ht="15">
      <c r="A162" s="13" t="s">
        <v>86</v>
      </c>
      <c r="B162" s="77" t="s">
        <v>101</v>
      </c>
      <c r="C162" s="102"/>
      <c r="D162" s="8">
        <v>75</v>
      </c>
      <c r="E162">
        <f t="shared" si="7"/>
        <v>86.25</v>
      </c>
      <c r="G162" s="72">
        <v>1</v>
      </c>
    </row>
    <row r="163" spans="1:7" ht="15">
      <c r="A163" s="13" t="s">
        <v>86</v>
      </c>
      <c r="B163" s="77" t="s">
        <v>100</v>
      </c>
      <c r="C163" s="102"/>
      <c r="D163" s="8">
        <v>75</v>
      </c>
      <c r="E163">
        <f t="shared" si="7"/>
        <v>86.25</v>
      </c>
      <c r="G163" s="72">
        <v>1</v>
      </c>
    </row>
    <row r="164" spans="1:7" ht="15">
      <c r="A164" s="13" t="s">
        <v>86</v>
      </c>
      <c r="B164" s="77" t="s">
        <v>99</v>
      </c>
      <c r="C164" s="102"/>
      <c r="D164" s="8">
        <v>75</v>
      </c>
      <c r="E164">
        <f t="shared" si="7"/>
        <v>86.25</v>
      </c>
      <c r="G164" s="72">
        <v>1</v>
      </c>
    </row>
    <row r="165" spans="1:7" ht="15">
      <c r="A165" s="13" t="s">
        <v>86</v>
      </c>
      <c r="B165" s="77" t="s">
        <v>99</v>
      </c>
      <c r="C165" s="102"/>
      <c r="D165" s="8">
        <v>75</v>
      </c>
      <c r="E165">
        <f t="shared" si="7"/>
        <v>86.25</v>
      </c>
      <c r="G165" s="72">
        <v>1</v>
      </c>
    </row>
    <row r="166" spans="1:7" ht="15">
      <c r="A166" s="13" t="s">
        <v>86</v>
      </c>
      <c r="B166" s="77" t="s">
        <v>98</v>
      </c>
      <c r="C166" s="102"/>
      <c r="D166" s="8">
        <v>75</v>
      </c>
      <c r="E166">
        <f t="shared" si="7"/>
        <v>86.25</v>
      </c>
      <c r="G166" s="72">
        <v>1</v>
      </c>
    </row>
    <row r="167" spans="1:7" ht="15">
      <c r="A167" s="13" t="s">
        <v>86</v>
      </c>
      <c r="B167" s="77" t="s">
        <v>95</v>
      </c>
      <c r="C167" s="102"/>
      <c r="D167" s="17">
        <v>75</v>
      </c>
      <c r="E167">
        <f t="shared" si="7"/>
        <v>86.25</v>
      </c>
      <c r="G167" s="72">
        <v>1</v>
      </c>
    </row>
    <row r="168" spans="1:7" ht="15">
      <c r="A168" s="13" t="s">
        <v>86</v>
      </c>
      <c r="B168" s="77" t="s">
        <v>94</v>
      </c>
      <c r="C168" s="102"/>
      <c r="D168" s="8">
        <v>75</v>
      </c>
      <c r="E168">
        <f t="shared" si="7"/>
        <v>86.25</v>
      </c>
      <c r="G168" s="72">
        <v>1</v>
      </c>
    </row>
    <row r="169" spans="1:7" ht="15">
      <c r="A169" s="13" t="s">
        <v>86</v>
      </c>
      <c r="B169" s="77" t="s">
        <v>97</v>
      </c>
      <c r="C169" s="102"/>
      <c r="D169" s="8">
        <v>75</v>
      </c>
      <c r="E169">
        <f t="shared" si="7"/>
        <v>86.25</v>
      </c>
      <c r="G169" s="72">
        <v>1</v>
      </c>
    </row>
    <row r="170" spans="1:7" ht="15">
      <c r="A170" s="13" t="s">
        <v>86</v>
      </c>
      <c r="B170" s="77" t="s">
        <v>93</v>
      </c>
      <c r="C170" s="102"/>
      <c r="D170" s="8">
        <v>75</v>
      </c>
      <c r="E170">
        <f t="shared" si="7"/>
        <v>86.25</v>
      </c>
      <c r="G170" s="72">
        <v>1</v>
      </c>
    </row>
    <row r="171" spans="1:7" ht="15">
      <c r="A171" s="13" t="s">
        <v>86</v>
      </c>
      <c r="B171" s="77" t="s">
        <v>96</v>
      </c>
      <c r="C171" s="102"/>
      <c r="D171" s="8">
        <v>75</v>
      </c>
      <c r="E171">
        <f t="shared" si="7"/>
        <v>86.25</v>
      </c>
      <c r="G171" s="72">
        <v>1</v>
      </c>
    </row>
    <row r="172" spans="1:7" ht="15">
      <c r="A172" s="13" t="s">
        <v>86</v>
      </c>
      <c r="B172" s="77" t="s">
        <v>91</v>
      </c>
      <c r="C172" s="102"/>
      <c r="D172" s="8">
        <v>75</v>
      </c>
      <c r="E172">
        <f t="shared" si="7"/>
        <v>86.25</v>
      </c>
      <c r="G172" s="72">
        <v>1</v>
      </c>
    </row>
    <row r="173" spans="1:7" ht="15">
      <c r="A173" s="13" t="s">
        <v>86</v>
      </c>
      <c r="B173" s="77" t="s">
        <v>91</v>
      </c>
      <c r="C173" s="102"/>
      <c r="D173" s="8">
        <v>75</v>
      </c>
      <c r="E173">
        <f aca="true" t="shared" si="8" ref="E173:E204">D173*1.15</f>
        <v>86.25</v>
      </c>
      <c r="G173" s="72">
        <v>1</v>
      </c>
    </row>
    <row r="174" spans="1:7" ht="24">
      <c r="A174" s="13" t="s">
        <v>86</v>
      </c>
      <c r="B174" s="77" t="s">
        <v>32</v>
      </c>
      <c r="C174" s="102"/>
      <c r="D174" s="8">
        <v>75</v>
      </c>
      <c r="E174">
        <f t="shared" si="8"/>
        <v>86.25</v>
      </c>
      <c r="G174" s="72">
        <v>1</v>
      </c>
    </row>
    <row r="175" spans="1:7" ht="15">
      <c r="A175" s="13" t="s">
        <v>86</v>
      </c>
      <c r="B175" s="77" t="s">
        <v>110</v>
      </c>
      <c r="C175" s="102"/>
      <c r="D175" s="8">
        <v>146</v>
      </c>
      <c r="E175">
        <f t="shared" si="8"/>
        <v>167.89999999999998</v>
      </c>
      <c r="G175" s="72">
        <v>2</v>
      </c>
    </row>
    <row r="176" spans="1:7" ht="24">
      <c r="A176" s="13" t="s">
        <v>86</v>
      </c>
      <c r="B176" s="77" t="s">
        <v>111</v>
      </c>
      <c r="C176" s="102"/>
      <c r="D176" s="8">
        <v>146</v>
      </c>
      <c r="E176">
        <f t="shared" si="8"/>
        <v>167.89999999999998</v>
      </c>
      <c r="G176" s="72">
        <v>2</v>
      </c>
    </row>
    <row r="177" spans="1:7" ht="24">
      <c r="A177" s="13" t="s">
        <v>86</v>
      </c>
      <c r="B177" s="77" t="s">
        <v>102</v>
      </c>
      <c r="C177" s="102"/>
      <c r="D177" s="8">
        <v>270</v>
      </c>
      <c r="E177">
        <f t="shared" si="8"/>
        <v>310.5</v>
      </c>
      <c r="G177" s="72">
        <v>1</v>
      </c>
    </row>
    <row r="178" spans="1:7" ht="24">
      <c r="A178" s="13" t="s">
        <v>86</v>
      </c>
      <c r="B178" s="77" t="s">
        <v>102</v>
      </c>
      <c r="C178" s="102"/>
      <c r="D178" s="8">
        <v>270</v>
      </c>
      <c r="E178">
        <f t="shared" si="8"/>
        <v>310.5</v>
      </c>
      <c r="G178" s="72">
        <v>1</v>
      </c>
    </row>
    <row r="179" spans="1:7" ht="15">
      <c r="A179" s="13" t="s">
        <v>86</v>
      </c>
      <c r="B179" s="77" t="s">
        <v>103</v>
      </c>
      <c r="C179" s="102"/>
      <c r="D179" s="8">
        <v>130</v>
      </c>
      <c r="E179">
        <f t="shared" si="8"/>
        <v>149.5</v>
      </c>
      <c r="G179" s="72">
        <v>1</v>
      </c>
    </row>
    <row r="180" spans="1:7" ht="15">
      <c r="A180" s="13" t="s">
        <v>86</v>
      </c>
      <c r="B180" s="77" t="s">
        <v>75</v>
      </c>
      <c r="C180" s="102"/>
      <c r="D180" s="8">
        <v>130</v>
      </c>
      <c r="E180">
        <f t="shared" si="8"/>
        <v>149.5</v>
      </c>
      <c r="G180" s="72">
        <v>1</v>
      </c>
    </row>
    <row r="181" spans="1:7" s="52" customFormat="1" ht="15.75" thickBot="1">
      <c r="A181" s="50" t="s">
        <v>86</v>
      </c>
      <c r="B181" s="78" t="s">
        <v>75</v>
      </c>
      <c r="C181" s="118"/>
      <c r="D181" s="51">
        <v>130</v>
      </c>
      <c r="E181" s="52">
        <f t="shared" si="8"/>
        <v>149.5</v>
      </c>
      <c r="G181" s="52">
        <v>1</v>
      </c>
    </row>
    <row r="182" spans="1:12" ht="15.75" thickTop="1">
      <c r="A182" s="13" t="s">
        <v>163</v>
      </c>
      <c r="B182" s="94" t="s">
        <v>127</v>
      </c>
      <c r="C182" s="119"/>
      <c r="D182" s="60">
        <v>204</v>
      </c>
      <c r="E182">
        <f t="shared" si="8"/>
        <v>234.6</v>
      </c>
      <c r="F182">
        <f>SUM(E182:E184)</f>
        <v>692.3</v>
      </c>
      <c r="G182" s="72">
        <v>2</v>
      </c>
      <c r="H182">
        <f>SUM(G182:G184)</f>
        <v>4</v>
      </c>
      <c r="I182">
        <f>H182*0.62</f>
        <v>2.48</v>
      </c>
      <c r="J182">
        <f>F182+I182</f>
        <v>694.78</v>
      </c>
      <c r="K182">
        <v>695</v>
      </c>
      <c r="L182">
        <f>J182-K182</f>
        <v>-0.22000000000002728</v>
      </c>
    </row>
    <row r="183" spans="1:7" ht="24">
      <c r="A183" s="13" t="s">
        <v>163</v>
      </c>
      <c r="B183" s="77" t="s">
        <v>165</v>
      </c>
      <c r="C183" s="107"/>
      <c r="D183" s="8">
        <v>158</v>
      </c>
      <c r="E183">
        <f t="shared" si="8"/>
        <v>181.7</v>
      </c>
      <c r="G183" s="72">
        <v>1</v>
      </c>
    </row>
    <row r="184" spans="1:7" s="52" customFormat="1" ht="24.75" thickBot="1">
      <c r="A184" s="50" t="s">
        <v>163</v>
      </c>
      <c r="B184" s="78" t="s">
        <v>164</v>
      </c>
      <c r="C184" s="103"/>
      <c r="D184" s="51">
        <v>240</v>
      </c>
      <c r="E184" s="52">
        <f t="shared" si="8"/>
        <v>276</v>
      </c>
      <c r="G184" s="52">
        <v>1</v>
      </c>
    </row>
    <row r="185" spans="1:12" ht="24.75" thickTop="1">
      <c r="A185" s="13" t="s">
        <v>16</v>
      </c>
      <c r="B185" s="94" t="s">
        <v>43</v>
      </c>
      <c r="C185" s="104"/>
      <c r="D185" s="60">
        <v>282</v>
      </c>
      <c r="E185">
        <f t="shared" si="8"/>
        <v>324.29999999999995</v>
      </c>
      <c r="F185">
        <f>SUM(E185:E189)</f>
        <v>1585.85</v>
      </c>
      <c r="G185" s="72">
        <v>2</v>
      </c>
      <c r="H185">
        <f>SUM(G185:G189)</f>
        <v>18</v>
      </c>
      <c r="I185">
        <f>H185*0.62</f>
        <v>11.16</v>
      </c>
      <c r="J185">
        <f>F185+I185</f>
        <v>1597.01</v>
      </c>
      <c r="K185">
        <v>1597</v>
      </c>
      <c r="L185">
        <f>J185-K185</f>
        <v>0.009999999999990905</v>
      </c>
    </row>
    <row r="186" spans="1:7" ht="15">
      <c r="A186" s="13" t="s">
        <v>16</v>
      </c>
      <c r="B186" s="95" t="s">
        <v>17</v>
      </c>
      <c r="C186" s="106"/>
      <c r="D186" s="12">
        <v>282</v>
      </c>
      <c r="E186">
        <f t="shared" si="8"/>
        <v>324.29999999999995</v>
      </c>
      <c r="G186" s="72">
        <v>2</v>
      </c>
    </row>
    <row r="187" spans="1:7" ht="24">
      <c r="A187" s="13" t="s">
        <v>16</v>
      </c>
      <c r="B187" s="95" t="s">
        <v>44</v>
      </c>
      <c r="C187" s="106"/>
      <c r="D187" s="12">
        <v>275</v>
      </c>
      <c r="E187">
        <f t="shared" si="8"/>
        <v>316.25</v>
      </c>
      <c r="G187" s="72">
        <v>2</v>
      </c>
    </row>
    <row r="188" spans="1:7" ht="24">
      <c r="A188" s="13" t="s">
        <v>16</v>
      </c>
      <c r="B188" s="95" t="s">
        <v>41</v>
      </c>
      <c r="C188" s="106"/>
      <c r="D188" s="12">
        <v>270</v>
      </c>
      <c r="E188">
        <f t="shared" si="8"/>
        <v>310.5</v>
      </c>
      <c r="G188" s="72">
        <v>6</v>
      </c>
    </row>
    <row r="189" spans="1:7" s="52" customFormat="1" ht="24.75" thickBot="1">
      <c r="A189" s="50" t="s">
        <v>16</v>
      </c>
      <c r="B189" s="97" t="s">
        <v>42</v>
      </c>
      <c r="C189" s="113"/>
      <c r="D189" s="64">
        <v>270</v>
      </c>
      <c r="E189" s="52">
        <f t="shared" si="8"/>
        <v>310.5</v>
      </c>
      <c r="G189" s="52">
        <v>6</v>
      </c>
    </row>
    <row r="190" spans="1:12" ht="15.75" thickTop="1">
      <c r="A190" s="13" t="s">
        <v>20</v>
      </c>
      <c r="B190" s="85" t="s">
        <v>51</v>
      </c>
      <c r="C190" s="109"/>
      <c r="D190" s="46">
        <v>99</v>
      </c>
      <c r="E190">
        <f t="shared" si="8"/>
        <v>113.85</v>
      </c>
      <c r="F190">
        <f>SUM(E190:E191)</f>
        <v>227.7</v>
      </c>
      <c r="G190" s="72">
        <v>1</v>
      </c>
      <c r="H190">
        <f>SUM(G190:G191)</f>
        <v>2</v>
      </c>
      <c r="I190">
        <f>H190*0.62</f>
        <v>1.24</v>
      </c>
      <c r="J190">
        <f>F190+I190</f>
        <v>228.94</v>
      </c>
      <c r="K190">
        <v>229</v>
      </c>
      <c r="L190">
        <f>J190-K190</f>
        <v>-0.060000000000002274</v>
      </c>
    </row>
    <row r="191" spans="1:7" s="52" customFormat="1" ht="15.75" thickBot="1">
      <c r="A191" s="50" t="s">
        <v>20</v>
      </c>
      <c r="B191" s="78" t="s">
        <v>52</v>
      </c>
      <c r="C191" s="103"/>
      <c r="D191" s="51">
        <v>99</v>
      </c>
      <c r="E191" s="52">
        <f t="shared" si="8"/>
        <v>113.85</v>
      </c>
      <c r="G191" s="52">
        <v>1</v>
      </c>
    </row>
    <row r="192" spans="1:12" ht="15.75" thickTop="1">
      <c r="A192" s="13" t="s">
        <v>174</v>
      </c>
      <c r="B192" s="85" t="s">
        <v>176</v>
      </c>
      <c r="C192" s="109"/>
      <c r="D192" s="46">
        <v>1260</v>
      </c>
      <c r="E192">
        <f t="shared" si="8"/>
        <v>1449</v>
      </c>
      <c r="F192">
        <f>SUM(E192:E194)</f>
        <v>1987.2</v>
      </c>
      <c r="G192" s="72">
        <v>5</v>
      </c>
      <c r="H192">
        <f>SUM(G192:G194)</f>
        <v>7</v>
      </c>
      <c r="I192">
        <f>H192*0.62</f>
        <v>4.34</v>
      </c>
      <c r="J192">
        <f>F192+I192</f>
        <v>1991.54</v>
      </c>
      <c r="K192" s="30">
        <v>1991</v>
      </c>
      <c r="L192">
        <f>J192-K192</f>
        <v>0.5399999999999636</v>
      </c>
    </row>
    <row r="193" spans="1:7" ht="36">
      <c r="A193" s="13" t="s">
        <v>174</v>
      </c>
      <c r="B193" s="77" t="s">
        <v>122</v>
      </c>
      <c r="C193" s="102" t="s">
        <v>336</v>
      </c>
      <c r="D193" s="8">
        <v>240</v>
      </c>
      <c r="E193">
        <f t="shared" si="8"/>
        <v>276</v>
      </c>
      <c r="G193" s="72">
        <v>1</v>
      </c>
    </row>
    <row r="194" spans="1:7" s="52" customFormat="1" ht="36.75" thickBot="1">
      <c r="A194" s="50" t="s">
        <v>174</v>
      </c>
      <c r="B194" s="78" t="s">
        <v>175</v>
      </c>
      <c r="C194" s="103"/>
      <c r="D194" s="51">
        <v>228</v>
      </c>
      <c r="E194" s="52">
        <f t="shared" si="8"/>
        <v>262.2</v>
      </c>
      <c r="G194" s="52">
        <v>1</v>
      </c>
    </row>
    <row r="195" spans="1:12" ht="24.75" thickTop="1">
      <c r="A195" s="13" t="s">
        <v>129</v>
      </c>
      <c r="B195" s="94" t="s">
        <v>130</v>
      </c>
      <c r="C195" s="104"/>
      <c r="D195" s="60">
        <v>282</v>
      </c>
      <c r="E195">
        <f t="shared" si="8"/>
        <v>324.29999999999995</v>
      </c>
      <c r="F195">
        <f>SUM(E195:E199)</f>
        <v>1606.55</v>
      </c>
      <c r="G195" s="72">
        <v>2</v>
      </c>
      <c r="H195">
        <f>SUM(G195:G199)</f>
        <v>13</v>
      </c>
      <c r="I195">
        <f>H195*0.62</f>
        <v>8.06</v>
      </c>
      <c r="J195">
        <f>F195+I195</f>
        <v>1614.61</v>
      </c>
      <c r="K195" s="30">
        <v>1615</v>
      </c>
      <c r="L195">
        <f>J195-K195</f>
        <v>-0.39000000000010004</v>
      </c>
    </row>
    <row r="196" spans="1:7" ht="15">
      <c r="A196" s="13" t="s">
        <v>129</v>
      </c>
      <c r="B196" s="95" t="s">
        <v>17</v>
      </c>
      <c r="C196" s="106"/>
      <c r="D196" s="12">
        <v>282</v>
      </c>
      <c r="E196">
        <f t="shared" si="8"/>
        <v>324.29999999999995</v>
      </c>
      <c r="G196" s="72">
        <v>2</v>
      </c>
    </row>
    <row r="197" spans="1:7" ht="15">
      <c r="A197" s="13" t="s">
        <v>129</v>
      </c>
      <c r="B197" s="95" t="s">
        <v>133</v>
      </c>
      <c r="C197" s="106"/>
      <c r="D197" s="12">
        <v>283</v>
      </c>
      <c r="E197">
        <f t="shared" si="8"/>
        <v>325.45</v>
      </c>
      <c r="G197" s="72">
        <v>5</v>
      </c>
    </row>
    <row r="198" spans="1:7" ht="24">
      <c r="A198" s="13" t="s">
        <v>129</v>
      </c>
      <c r="B198" s="95" t="s">
        <v>132</v>
      </c>
      <c r="C198" s="106"/>
      <c r="D198" s="12">
        <v>275</v>
      </c>
      <c r="E198">
        <f t="shared" si="8"/>
        <v>316.25</v>
      </c>
      <c r="G198" s="72">
        <v>2</v>
      </c>
    </row>
    <row r="199" spans="1:7" s="52" customFormat="1" ht="24.75" thickBot="1">
      <c r="A199" s="50" t="s">
        <v>129</v>
      </c>
      <c r="B199" s="97" t="s">
        <v>131</v>
      </c>
      <c r="C199" s="113"/>
      <c r="D199" s="64">
        <v>275</v>
      </c>
      <c r="E199" s="52">
        <f t="shared" si="8"/>
        <v>316.25</v>
      </c>
      <c r="G199" s="52">
        <v>2</v>
      </c>
    </row>
    <row r="200" spans="1:12" ht="29.25" thickTop="1">
      <c r="A200" s="13" t="s">
        <v>11</v>
      </c>
      <c r="B200" s="89" t="s">
        <v>326</v>
      </c>
      <c r="C200" s="109"/>
      <c r="D200" s="46">
        <v>146</v>
      </c>
      <c r="E200">
        <f t="shared" si="8"/>
        <v>167.89999999999998</v>
      </c>
      <c r="F200">
        <f>SUM(E200:E213)</f>
        <v>2225.25</v>
      </c>
      <c r="G200" s="72">
        <v>1</v>
      </c>
      <c r="H200">
        <f>SUM(G200:G213)</f>
        <v>14</v>
      </c>
      <c r="I200">
        <f>H200*0.62</f>
        <v>8.68</v>
      </c>
      <c r="J200">
        <f>F200+I200</f>
        <v>2233.93</v>
      </c>
      <c r="K200">
        <v>2250</v>
      </c>
      <c r="L200">
        <f>J200-K200</f>
        <v>-16.070000000000164</v>
      </c>
    </row>
    <row r="201" spans="1:7" ht="28.5">
      <c r="A201" s="13" t="s">
        <v>11</v>
      </c>
      <c r="B201" s="132" t="s">
        <v>325</v>
      </c>
      <c r="C201" s="102"/>
      <c r="D201" s="8">
        <v>146</v>
      </c>
      <c r="E201">
        <f t="shared" si="8"/>
        <v>167.89999999999998</v>
      </c>
      <c r="G201" s="72">
        <v>1</v>
      </c>
    </row>
    <row r="202" spans="1:7" ht="24">
      <c r="A202" s="13" t="s">
        <v>11</v>
      </c>
      <c r="B202" s="77" t="s">
        <v>28</v>
      </c>
      <c r="C202" s="102"/>
      <c r="D202" s="8">
        <v>99</v>
      </c>
      <c r="E202">
        <f t="shared" si="8"/>
        <v>113.85</v>
      </c>
      <c r="G202" s="72">
        <v>1</v>
      </c>
    </row>
    <row r="203" spans="1:7" ht="24">
      <c r="A203" s="13" t="s">
        <v>11</v>
      </c>
      <c r="B203" s="77" t="s">
        <v>47</v>
      </c>
      <c r="C203" s="102"/>
      <c r="D203" s="8">
        <v>75</v>
      </c>
      <c r="E203">
        <f t="shared" si="8"/>
        <v>86.25</v>
      </c>
      <c r="G203" s="72">
        <v>1</v>
      </c>
    </row>
    <row r="204" spans="1:7" ht="24">
      <c r="A204" s="13" t="s">
        <v>11</v>
      </c>
      <c r="B204" s="77" t="s">
        <v>27</v>
      </c>
      <c r="C204" s="102"/>
      <c r="D204" s="8">
        <v>168</v>
      </c>
      <c r="E204">
        <f t="shared" si="8"/>
        <v>193.2</v>
      </c>
      <c r="G204" s="72">
        <v>1</v>
      </c>
    </row>
    <row r="205" spans="1:7" ht="15">
      <c r="A205" s="13" t="s">
        <v>11</v>
      </c>
      <c r="B205" s="77" t="s">
        <v>29</v>
      </c>
      <c r="C205" s="102"/>
      <c r="D205" s="8">
        <v>120</v>
      </c>
      <c r="E205">
        <f aca="true" t="shared" si="9" ref="E205:E236">D205*1.15</f>
        <v>138</v>
      </c>
      <c r="G205" s="72">
        <v>1</v>
      </c>
    </row>
    <row r="206" spans="1:7" ht="15">
      <c r="A206" s="13" t="s">
        <v>11</v>
      </c>
      <c r="B206" s="77" t="s">
        <v>29</v>
      </c>
      <c r="C206" s="102"/>
      <c r="D206" s="8">
        <v>120</v>
      </c>
      <c r="E206">
        <f t="shared" si="9"/>
        <v>138</v>
      </c>
      <c r="G206" s="72">
        <v>1</v>
      </c>
    </row>
    <row r="207" spans="1:7" ht="15">
      <c r="A207" s="13" t="s">
        <v>11</v>
      </c>
      <c r="B207" s="77" t="s">
        <v>46</v>
      </c>
      <c r="C207" s="102"/>
      <c r="D207" s="8">
        <v>135</v>
      </c>
      <c r="E207">
        <f t="shared" si="9"/>
        <v>155.25</v>
      </c>
      <c r="G207" s="72">
        <v>1</v>
      </c>
    </row>
    <row r="208" spans="1:7" ht="24">
      <c r="A208" s="13" t="s">
        <v>11</v>
      </c>
      <c r="B208" s="77" t="s">
        <v>31</v>
      </c>
      <c r="C208" s="102"/>
      <c r="D208" s="8">
        <v>135</v>
      </c>
      <c r="E208">
        <f t="shared" si="9"/>
        <v>155.25</v>
      </c>
      <c r="G208" s="72">
        <v>1</v>
      </c>
    </row>
    <row r="209" spans="1:7" ht="15">
      <c r="A209" s="13" t="s">
        <v>11</v>
      </c>
      <c r="B209" s="77" t="s">
        <v>30</v>
      </c>
      <c r="C209" s="102"/>
      <c r="D209" s="8">
        <v>135</v>
      </c>
      <c r="E209">
        <f t="shared" si="9"/>
        <v>155.25</v>
      </c>
      <c r="G209" s="72">
        <v>1</v>
      </c>
    </row>
    <row r="210" spans="1:7" ht="28.5">
      <c r="A210" s="13" t="s">
        <v>11</v>
      </c>
      <c r="B210" s="132" t="s">
        <v>327</v>
      </c>
      <c r="C210" s="102"/>
      <c r="D210" s="8">
        <v>135</v>
      </c>
      <c r="E210">
        <f t="shared" si="9"/>
        <v>155.25</v>
      </c>
      <c r="G210" s="72">
        <v>1</v>
      </c>
    </row>
    <row r="211" spans="1:7" ht="24">
      <c r="A211" s="13" t="s">
        <v>11</v>
      </c>
      <c r="B211" s="77" t="s">
        <v>23</v>
      </c>
      <c r="C211" s="102"/>
      <c r="D211" s="8">
        <v>195</v>
      </c>
      <c r="E211">
        <f t="shared" si="9"/>
        <v>224.24999999999997</v>
      </c>
      <c r="G211" s="72">
        <v>1</v>
      </c>
    </row>
    <row r="212" spans="1:7" ht="24">
      <c r="A212" s="13" t="s">
        <v>11</v>
      </c>
      <c r="B212" s="77" t="s">
        <v>26</v>
      </c>
      <c r="C212" s="102"/>
      <c r="D212" s="8">
        <v>163</v>
      </c>
      <c r="E212">
        <f t="shared" si="9"/>
        <v>187.45</v>
      </c>
      <c r="G212" s="72">
        <v>1</v>
      </c>
    </row>
    <row r="213" spans="1:7" s="52" customFormat="1" ht="24.75" thickBot="1">
      <c r="A213" s="50" t="s">
        <v>11</v>
      </c>
      <c r="B213" s="78" t="s">
        <v>26</v>
      </c>
      <c r="C213" s="103"/>
      <c r="D213" s="51">
        <v>163</v>
      </c>
      <c r="E213" s="52">
        <f t="shared" si="9"/>
        <v>187.45</v>
      </c>
      <c r="G213" s="52">
        <v>1</v>
      </c>
    </row>
    <row r="214" spans="1:12" ht="29.25" thickTop="1">
      <c r="A214" t="s">
        <v>273</v>
      </c>
      <c r="B214" s="89" t="s">
        <v>311</v>
      </c>
      <c r="C214" s="109"/>
      <c r="D214" s="46">
        <v>360</v>
      </c>
      <c r="E214">
        <f t="shared" si="9"/>
        <v>413.99999999999994</v>
      </c>
      <c r="F214">
        <f>SUM(E214:E220)</f>
        <v>1896.35</v>
      </c>
      <c r="G214" s="72">
        <v>2</v>
      </c>
      <c r="H214">
        <f>SUM(G214:G220)</f>
        <v>10</v>
      </c>
      <c r="I214">
        <f>H214*0.62</f>
        <v>6.2</v>
      </c>
      <c r="J214">
        <f>F214+I214</f>
        <v>1902.55</v>
      </c>
      <c r="K214">
        <v>1902</v>
      </c>
      <c r="L214">
        <f>J214-K214</f>
        <v>0.5499999999999545</v>
      </c>
    </row>
    <row r="215" spans="1:7" ht="28.5">
      <c r="A215" t="s">
        <v>273</v>
      </c>
      <c r="B215" s="132" t="s">
        <v>312</v>
      </c>
      <c r="C215" s="102"/>
      <c r="D215" s="8">
        <v>210</v>
      </c>
      <c r="E215">
        <f t="shared" si="9"/>
        <v>241.49999999999997</v>
      </c>
      <c r="G215" s="72">
        <v>1</v>
      </c>
    </row>
    <row r="216" spans="1:7" ht="28.5">
      <c r="A216" t="s">
        <v>273</v>
      </c>
      <c r="B216" s="132" t="s">
        <v>313</v>
      </c>
      <c r="C216" s="102"/>
      <c r="D216" s="8">
        <v>210</v>
      </c>
      <c r="E216">
        <f t="shared" si="9"/>
        <v>241.49999999999997</v>
      </c>
      <c r="G216" s="72">
        <v>1</v>
      </c>
    </row>
    <row r="217" spans="1:7" ht="15">
      <c r="A217" t="s">
        <v>273</v>
      </c>
      <c r="B217" s="132" t="s">
        <v>199</v>
      </c>
      <c r="C217" s="102"/>
      <c r="D217" s="8">
        <v>125</v>
      </c>
      <c r="E217">
        <f t="shared" si="9"/>
        <v>143.75</v>
      </c>
      <c r="G217" s="72">
        <v>1</v>
      </c>
    </row>
    <row r="218" spans="1:7" ht="15">
      <c r="A218" t="s">
        <v>273</v>
      </c>
      <c r="B218" s="132" t="s">
        <v>314</v>
      </c>
      <c r="C218" s="102"/>
      <c r="D218" s="8">
        <v>125</v>
      </c>
      <c r="E218">
        <f t="shared" si="9"/>
        <v>143.75</v>
      </c>
      <c r="G218" s="72">
        <v>1</v>
      </c>
    </row>
    <row r="219" spans="1:7" ht="28.5">
      <c r="A219" t="s">
        <v>273</v>
      </c>
      <c r="B219" s="132" t="s">
        <v>329</v>
      </c>
      <c r="C219" s="102">
        <v>1</v>
      </c>
      <c r="D219" s="8">
        <v>379</v>
      </c>
      <c r="E219">
        <f t="shared" si="9"/>
        <v>435.84999999999997</v>
      </c>
      <c r="G219" s="72">
        <v>2</v>
      </c>
    </row>
    <row r="220" spans="1:7" s="52" customFormat="1" ht="29.25" thickBot="1">
      <c r="A220" s="52" t="s">
        <v>273</v>
      </c>
      <c r="B220" s="133" t="s">
        <v>315</v>
      </c>
      <c r="C220" s="103"/>
      <c r="D220" s="51">
        <v>240</v>
      </c>
      <c r="E220" s="52">
        <f t="shared" si="9"/>
        <v>276</v>
      </c>
      <c r="G220" s="52">
        <v>2</v>
      </c>
    </row>
    <row r="221" spans="1:12" ht="24.75" thickTop="1">
      <c r="A221" s="73" t="s">
        <v>190</v>
      </c>
      <c r="B221" s="85" t="s">
        <v>39</v>
      </c>
      <c r="C221" s="109"/>
      <c r="D221" s="46">
        <v>146</v>
      </c>
      <c r="E221">
        <f t="shared" si="9"/>
        <v>167.89999999999998</v>
      </c>
      <c r="F221">
        <f>SUM(E221:E238)</f>
        <v>3630.55</v>
      </c>
      <c r="G221" s="72">
        <v>2</v>
      </c>
      <c r="H221">
        <f>SUM(G221:G238)</f>
        <v>28</v>
      </c>
      <c r="I221">
        <f>H221*0.62</f>
        <v>17.36</v>
      </c>
      <c r="J221">
        <f>F221+I221</f>
        <v>3647.9100000000003</v>
      </c>
      <c r="K221" s="30">
        <v>3813</v>
      </c>
      <c r="L221">
        <f>J221-K221</f>
        <v>-165.0899999999997</v>
      </c>
    </row>
    <row r="222" spans="1:7" ht="24">
      <c r="A222" t="s">
        <v>190</v>
      </c>
      <c r="B222" s="77" t="s">
        <v>24</v>
      </c>
      <c r="C222" s="102"/>
      <c r="D222" s="8">
        <v>146</v>
      </c>
      <c r="E222">
        <f t="shared" si="9"/>
        <v>167.89999999999998</v>
      </c>
      <c r="G222" s="72">
        <v>2</v>
      </c>
    </row>
    <row r="223" spans="1:7" ht="24">
      <c r="A223" t="s">
        <v>190</v>
      </c>
      <c r="B223" s="77" t="s">
        <v>40</v>
      </c>
      <c r="C223" s="102"/>
      <c r="D223" s="8">
        <v>146</v>
      </c>
      <c r="E223">
        <f t="shared" si="9"/>
        <v>167.89999999999998</v>
      </c>
      <c r="G223" s="72">
        <v>2</v>
      </c>
    </row>
    <row r="224" spans="1:7" ht="15">
      <c r="A224" t="s">
        <v>190</v>
      </c>
      <c r="B224" s="77" t="s">
        <v>196</v>
      </c>
      <c r="C224" s="102"/>
      <c r="D224" s="8">
        <v>112</v>
      </c>
      <c r="E224">
        <f t="shared" si="9"/>
        <v>128.79999999999998</v>
      </c>
      <c r="G224" s="72">
        <v>1</v>
      </c>
    </row>
    <row r="225" spans="1:7" ht="15">
      <c r="A225" t="s">
        <v>190</v>
      </c>
      <c r="B225" s="77" t="s">
        <v>197</v>
      </c>
      <c r="C225" s="102"/>
      <c r="D225" s="8">
        <v>112</v>
      </c>
      <c r="E225">
        <f t="shared" si="9"/>
        <v>128.79999999999998</v>
      </c>
      <c r="G225" s="72">
        <v>1</v>
      </c>
    </row>
    <row r="226" spans="1:7" ht="15">
      <c r="A226" t="s">
        <v>190</v>
      </c>
      <c r="B226" s="77" t="s">
        <v>198</v>
      </c>
      <c r="C226" s="102"/>
      <c r="D226" s="8">
        <v>125</v>
      </c>
      <c r="E226">
        <f t="shared" si="9"/>
        <v>143.75</v>
      </c>
      <c r="G226" s="72">
        <v>1</v>
      </c>
    </row>
    <row r="227" spans="1:7" ht="15">
      <c r="A227" t="s">
        <v>190</v>
      </c>
      <c r="B227" s="27" t="s">
        <v>199</v>
      </c>
      <c r="C227" s="102"/>
      <c r="D227" s="8">
        <v>125</v>
      </c>
      <c r="E227">
        <f t="shared" si="9"/>
        <v>143.75</v>
      </c>
      <c r="G227" s="72">
        <v>1</v>
      </c>
    </row>
    <row r="228" spans="1:7" ht="15">
      <c r="A228" t="s">
        <v>190</v>
      </c>
      <c r="B228" s="99" t="s">
        <v>192</v>
      </c>
      <c r="C228" s="102"/>
      <c r="D228" s="8">
        <v>120</v>
      </c>
      <c r="E228">
        <f t="shared" si="9"/>
        <v>138</v>
      </c>
      <c r="G228" s="72">
        <v>1</v>
      </c>
    </row>
    <row r="229" spans="1:7" ht="24">
      <c r="A229" t="s">
        <v>190</v>
      </c>
      <c r="B229" s="77" t="s">
        <v>193</v>
      </c>
      <c r="C229" s="102"/>
      <c r="D229" s="8">
        <v>120</v>
      </c>
      <c r="E229">
        <f t="shared" si="9"/>
        <v>138</v>
      </c>
      <c r="G229" s="72">
        <v>1</v>
      </c>
    </row>
    <row r="230" spans="1:7" ht="15">
      <c r="A230" t="s">
        <v>190</v>
      </c>
      <c r="B230" s="77" t="s">
        <v>191</v>
      </c>
      <c r="C230" s="102"/>
      <c r="D230" s="8">
        <v>1260</v>
      </c>
      <c r="E230">
        <f t="shared" si="9"/>
        <v>1449</v>
      </c>
      <c r="G230" s="72">
        <v>5</v>
      </c>
    </row>
    <row r="231" spans="1:7" ht="15">
      <c r="A231" t="s">
        <v>190</v>
      </c>
      <c r="B231" s="77" t="s">
        <v>195</v>
      </c>
      <c r="C231" s="102"/>
      <c r="D231" s="8">
        <v>112</v>
      </c>
      <c r="E231">
        <f t="shared" si="9"/>
        <v>128.79999999999998</v>
      </c>
      <c r="G231" s="72">
        <v>2</v>
      </c>
    </row>
    <row r="232" spans="1:7" ht="15">
      <c r="A232" t="s">
        <v>190</v>
      </c>
      <c r="B232" s="77" t="s">
        <v>205</v>
      </c>
      <c r="C232" s="102"/>
      <c r="D232" s="8">
        <v>112</v>
      </c>
      <c r="E232">
        <f t="shared" si="9"/>
        <v>128.79999999999998</v>
      </c>
      <c r="G232" s="72">
        <v>2</v>
      </c>
    </row>
    <row r="233" spans="1:7" ht="15">
      <c r="A233" t="s">
        <v>190</v>
      </c>
      <c r="B233" s="77" t="s">
        <v>202</v>
      </c>
      <c r="C233" s="102"/>
      <c r="D233" s="8">
        <v>75</v>
      </c>
      <c r="E233">
        <f t="shared" si="9"/>
        <v>86.25</v>
      </c>
      <c r="G233" s="72">
        <v>1</v>
      </c>
    </row>
    <row r="234" spans="1:7" ht="15">
      <c r="A234" t="s">
        <v>190</v>
      </c>
      <c r="B234" s="77" t="s">
        <v>200</v>
      </c>
      <c r="C234" s="102"/>
      <c r="D234" s="8">
        <v>75</v>
      </c>
      <c r="E234">
        <f t="shared" si="9"/>
        <v>86.25</v>
      </c>
      <c r="G234" s="72">
        <v>1</v>
      </c>
    </row>
    <row r="235" spans="1:7" ht="15">
      <c r="A235" t="s">
        <v>190</v>
      </c>
      <c r="B235" s="77" t="s">
        <v>203</v>
      </c>
      <c r="C235" s="102"/>
      <c r="D235" s="8">
        <v>75</v>
      </c>
      <c r="E235">
        <f t="shared" si="9"/>
        <v>86.25</v>
      </c>
      <c r="G235" s="72">
        <v>1</v>
      </c>
    </row>
    <row r="236" spans="1:7" ht="15">
      <c r="A236" t="s">
        <v>190</v>
      </c>
      <c r="B236" s="77" t="s">
        <v>204</v>
      </c>
      <c r="C236" s="102"/>
      <c r="D236" s="8">
        <v>75</v>
      </c>
      <c r="E236">
        <f t="shared" si="9"/>
        <v>86.25</v>
      </c>
      <c r="G236" s="72">
        <v>1</v>
      </c>
    </row>
    <row r="237" spans="1:7" ht="15">
      <c r="A237" t="s">
        <v>190</v>
      </c>
      <c r="B237" s="77" t="s">
        <v>201</v>
      </c>
      <c r="C237" s="102"/>
      <c r="D237" s="8">
        <v>75</v>
      </c>
      <c r="E237">
        <f>D237*1.15</f>
        <v>86.25</v>
      </c>
      <c r="G237" s="72">
        <v>1</v>
      </c>
    </row>
    <row r="238" spans="1:7" s="52" customFormat="1" ht="24.75" thickBot="1">
      <c r="A238" s="52" t="s">
        <v>190</v>
      </c>
      <c r="B238" s="78" t="s">
        <v>194</v>
      </c>
      <c r="C238" s="118"/>
      <c r="D238" s="51">
        <v>146</v>
      </c>
      <c r="E238" s="52">
        <f>D238*1.15</f>
        <v>167.89999999999998</v>
      </c>
      <c r="G238" s="52">
        <v>2</v>
      </c>
    </row>
    <row r="239" spans="1:12" ht="15.75" thickTop="1">
      <c r="A239" s="13" t="s">
        <v>113</v>
      </c>
      <c r="B239" s="82" t="s">
        <v>114</v>
      </c>
      <c r="C239" s="104"/>
      <c r="D239" s="45">
        <v>130</v>
      </c>
      <c r="E239">
        <f>D239*1.13</f>
        <v>146.89999999999998</v>
      </c>
      <c r="F239">
        <f>SUM(E239:E242)</f>
        <v>522.4</v>
      </c>
      <c r="G239" s="72">
        <v>2</v>
      </c>
      <c r="H239">
        <f>SUM(G239:G242)</f>
        <v>8</v>
      </c>
      <c r="I239">
        <f>H239*0.62</f>
        <v>4.96</v>
      </c>
      <c r="J239">
        <f>F239+I239</f>
        <v>527.36</v>
      </c>
      <c r="K239">
        <v>527</v>
      </c>
      <c r="L239">
        <f>J239-K239</f>
        <v>0.36000000000001364</v>
      </c>
    </row>
    <row r="240" spans="1:7" ht="15">
      <c r="A240" s="13" t="s">
        <v>113</v>
      </c>
      <c r="B240" s="83" t="s">
        <v>116</v>
      </c>
      <c r="C240" s="106"/>
      <c r="D240" s="38">
        <v>127</v>
      </c>
      <c r="E240">
        <f>D240*1.13</f>
        <v>143.51</v>
      </c>
      <c r="G240" s="72">
        <v>2</v>
      </c>
    </row>
    <row r="241" spans="1:7" ht="15">
      <c r="A241" s="13" t="s">
        <v>113</v>
      </c>
      <c r="B241" s="83" t="s">
        <v>115</v>
      </c>
      <c r="C241" s="106"/>
      <c r="D241" s="28">
        <v>73</v>
      </c>
      <c r="E241">
        <f>D241*1.13</f>
        <v>82.49</v>
      </c>
      <c r="G241" s="72">
        <v>3</v>
      </c>
    </row>
    <row r="242" spans="1:7" s="52" customFormat="1" ht="15.75" thickBot="1">
      <c r="A242" s="50" t="s">
        <v>113</v>
      </c>
      <c r="B242" s="78" t="s">
        <v>75</v>
      </c>
      <c r="C242" s="103"/>
      <c r="D242" s="51">
        <v>130</v>
      </c>
      <c r="E242" s="52">
        <f>D242*1.15</f>
        <v>149.5</v>
      </c>
      <c r="G242" s="52">
        <v>1</v>
      </c>
    </row>
    <row r="243" spans="1:12" ht="24.75" thickTop="1">
      <c r="A243" s="13" t="s">
        <v>12</v>
      </c>
      <c r="B243" s="131" t="s">
        <v>120</v>
      </c>
      <c r="C243" s="61"/>
      <c r="D243" s="62">
        <v>54</v>
      </c>
      <c r="E243">
        <f>D243*1.15</f>
        <v>62.099999999999994</v>
      </c>
      <c r="F243">
        <f>SUM(E243:E244)</f>
        <v>546.25</v>
      </c>
      <c r="G243" s="72">
        <v>1</v>
      </c>
      <c r="H243">
        <f>SUM(G243:G244)</f>
        <v>2</v>
      </c>
      <c r="I243">
        <f>H243*0.62</f>
        <v>1.24</v>
      </c>
      <c r="J243">
        <f>F243+I243</f>
        <v>547.49</v>
      </c>
      <c r="K243">
        <v>550</v>
      </c>
      <c r="L243">
        <f>J243-K243</f>
        <v>-2.509999999999991</v>
      </c>
    </row>
    <row r="244" spans="1:7" s="52" customFormat="1" ht="24.75" thickBot="1">
      <c r="A244" s="50" t="s">
        <v>12</v>
      </c>
      <c r="B244" s="78" t="s">
        <v>25</v>
      </c>
      <c r="C244" s="103"/>
      <c r="D244" s="51">
        <v>421</v>
      </c>
      <c r="E244" s="52">
        <f>D244*1.15</f>
        <v>484.15</v>
      </c>
      <c r="G244" s="52">
        <v>1</v>
      </c>
    </row>
    <row r="245" spans="1:12" ht="25.5" thickTop="1">
      <c r="A245" s="13" t="s">
        <v>173</v>
      </c>
      <c r="B245" s="128" t="s">
        <v>277</v>
      </c>
      <c r="C245" s="119"/>
      <c r="D245" s="45">
        <v>84</v>
      </c>
      <c r="E245">
        <f>D245*1.13</f>
        <v>94.91999999999999</v>
      </c>
      <c r="F245">
        <f>SUM(E245:E249)</f>
        <v>508.4999999999999</v>
      </c>
      <c r="G245" s="72">
        <v>4</v>
      </c>
      <c r="H245">
        <f>SUM(G245:G249)</f>
        <v>18</v>
      </c>
      <c r="I245">
        <f>H245*0.62</f>
        <v>11.16</v>
      </c>
      <c r="J245">
        <f>F245+I245</f>
        <v>519.6599999999999</v>
      </c>
      <c r="K245">
        <v>518</v>
      </c>
      <c r="L245">
        <f>J245-K245</f>
        <v>1.6599999999998545</v>
      </c>
    </row>
    <row r="246" spans="1:7" ht="24.75">
      <c r="A246" s="13" t="s">
        <v>173</v>
      </c>
      <c r="B246" s="98" t="s">
        <v>277</v>
      </c>
      <c r="C246" s="117"/>
      <c r="D246" s="38">
        <v>84</v>
      </c>
      <c r="E246">
        <f>D246*1.13</f>
        <v>94.91999999999999</v>
      </c>
      <c r="G246" s="72">
        <v>4</v>
      </c>
    </row>
    <row r="247" spans="1:7" ht="15">
      <c r="A247" s="13" t="s">
        <v>173</v>
      </c>
      <c r="B247" s="98" t="s">
        <v>295</v>
      </c>
      <c r="C247" s="106"/>
      <c r="D247" s="29">
        <v>93</v>
      </c>
      <c r="E247" s="30">
        <f>D247*1.13</f>
        <v>105.08999999999999</v>
      </c>
      <c r="G247" s="72">
        <v>3</v>
      </c>
    </row>
    <row r="248" spans="1:7" ht="15">
      <c r="A248" s="13" t="s">
        <v>173</v>
      </c>
      <c r="B248" s="98" t="s">
        <v>295</v>
      </c>
      <c r="C248" s="106"/>
      <c r="D248" s="29">
        <v>93</v>
      </c>
      <c r="E248" s="30">
        <f>D248*1.13</f>
        <v>105.08999999999999</v>
      </c>
      <c r="G248" s="72">
        <v>3</v>
      </c>
    </row>
    <row r="249" spans="1:7" s="52" customFormat="1" ht="15.75" thickBot="1">
      <c r="A249" s="50" t="s">
        <v>173</v>
      </c>
      <c r="B249" s="137" t="s">
        <v>296</v>
      </c>
      <c r="C249" s="113"/>
      <c r="D249" s="65">
        <v>96</v>
      </c>
      <c r="E249" s="66">
        <f>D249*1.13</f>
        <v>108.47999999999999</v>
      </c>
      <c r="G249" s="52">
        <v>4</v>
      </c>
    </row>
    <row r="250" spans="1:12" ht="36.75" thickTop="1">
      <c r="A250" s="13" t="s">
        <v>13</v>
      </c>
      <c r="B250" s="85" t="s">
        <v>175</v>
      </c>
      <c r="C250" s="109"/>
      <c r="D250" s="46">
        <v>228</v>
      </c>
      <c r="E250">
        <f aca="true" t="shared" si="10" ref="E250:E271">D250*1.15</f>
        <v>262.2</v>
      </c>
      <c r="F250">
        <f>SUM(E250:E251)</f>
        <v>348.45</v>
      </c>
      <c r="G250" s="72">
        <v>1</v>
      </c>
      <c r="H250">
        <f>SUM(G250:G251)</f>
        <v>2</v>
      </c>
      <c r="I250">
        <f>H250*0.62</f>
        <v>1.24</v>
      </c>
      <c r="J250">
        <f>F250+I250</f>
        <v>349.69</v>
      </c>
      <c r="K250">
        <v>350</v>
      </c>
      <c r="L250">
        <f>J250-K250</f>
        <v>-0.3100000000000023</v>
      </c>
    </row>
    <row r="251" spans="1:7" s="52" customFormat="1" ht="24.75" thickBot="1">
      <c r="A251" s="50" t="s">
        <v>13</v>
      </c>
      <c r="B251" s="78" t="s">
        <v>32</v>
      </c>
      <c r="C251" s="103"/>
      <c r="D251" s="51">
        <v>75</v>
      </c>
      <c r="E251" s="52">
        <f t="shared" si="10"/>
        <v>86.25</v>
      </c>
      <c r="G251" s="52">
        <v>1</v>
      </c>
    </row>
    <row r="252" spans="1:12" ht="29.25" thickTop="1">
      <c r="A252" t="s">
        <v>270</v>
      </c>
      <c r="B252" s="89" t="s">
        <v>272</v>
      </c>
      <c r="C252" s="109"/>
      <c r="D252" s="46">
        <v>282</v>
      </c>
      <c r="E252">
        <f t="shared" si="10"/>
        <v>324.29999999999995</v>
      </c>
      <c r="F252">
        <f>SUM(E252:E254)</f>
        <v>732.55</v>
      </c>
      <c r="G252" s="72">
        <v>2</v>
      </c>
      <c r="H252">
        <f>SUM(G252:G254)</f>
        <v>5</v>
      </c>
      <c r="I252">
        <f>H252*0.62</f>
        <v>3.1</v>
      </c>
      <c r="J252">
        <f>F252+I252</f>
        <v>735.65</v>
      </c>
      <c r="K252">
        <v>736</v>
      </c>
      <c r="L252">
        <f>J252-K252</f>
        <v>-0.35000000000002274</v>
      </c>
    </row>
    <row r="253" spans="1:7" ht="28.5">
      <c r="A253" t="s">
        <v>270</v>
      </c>
      <c r="B253" s="132" t="s">
        <v>271</v>
      </c>
      <c r="C253" s="102"/>
      <c r="D253" s="8">
        <v>225</v>
      </c>
      <c r="E253">
        <f t="shared" si="10"/>
        <v>258.75</v>
      </c>
      <c r="G253" s="72">
        <v>2</v>
      </c>
    </row>
    <row r="254" spans="1:7" s="52" customFormat="1" ht="15.75" thickBot="1">
      <c r="A254" s="52" t="s">
        <v>270</v>
      </c>
      <c r="B254" s="133" t="s">
        <v>103</v>
      </c>
      <c r="C254" s="103"/>
      <c r="D254" s="51">
        <v>130</v>
      </c>
      <c r="E254" s="52">
        <f t="shared" si="10"/>
        <v>149.5</v>
      </c>
      <c r="G254" s="52">
        <v>1</v>
      </c>
    </row>
    <row r="255" spans="1:12" ht="24.75" thickTop="1">
      <c r="A255" s="73" t="s">
        <v>227</v>
      </c>
      <c r="B255" s="85" t="s">
        <v>228</v>
      </c>
      <c r="C255" s="109"/>
      <c r="D255" s="46">
        <v>86</v>
      </c>
      <c r="E255">
        <f t="shared" si="10"/>
        <v>98.89999999999999</v>
      </c>
      <c r="F255">
        <f>SUM(E255:E258)</f>
        <v>468.04999999999995</v>
      </c>
      <c r="G255" s="72">
        <v>1</v>
      </c>
      <c r="H255">
        <f>SUM(G255:G258)</f>
        <v>4</v>
      </c>
      <c r="I255">
        <f>H255*0.62</f>
        <v>2.48</v>
      </c>
      <c r="J255">
        <f>F255+I255</f>
        <v>470.53</v>
      </c>
      <c r="K255" s="30">
        <v>468</v>
      </c>
      <c r="L255">
        <f>J255-K255</f>
        <v>2.5299999999999727</v>
      </c>
    </row>
    <row r="256" spans="1:7" ht="24">
      <c r="A256" s="73" t="s">
        <v>227</v>
      </c>
      <c r="B256" s="77" t="s">
        <v>229</v>
      </c>
      <c r="C256" s="102"/>
      <c r="D256" s="14">
        <v>93</v>
      </c>
      <c r="E256" s="39">
        <f t="shared" si="10"/>
        <v>106.94999999999999</v>
      </c>
      <c r="G256" s="72">
        <v>1</v>
      </c>
    </row>
    <row r="257" spans="1:7" ht="24">
      <c r="A257" s="73" t="s">
        <v>227</v>
      </c>
      <c r="B257" s="77" t="s">
        <v>231</v>
      </c>
      <c r="C257" s="107"/>
      <c r="D257" s="8">
        <v>60</v>
      </c>
      <c r="E257">
        <f t="shared" si="10"/>
        <v>69</v>
      </c>
      <c r="G257" s="72">
        <v>1</v>
      </c>
    </row>
    <row r="258" spans="1:7" s="52" customFormat="1" ht="24.75" thickBot="1">
      <c r="A258" s="74" t="s">
        <v>227</v>
      </c>
      <c r="B258" s="78" t="s">
        <v>230</v>
      </c>
      <c r="C258" s="103"/>
      <c r="D258" s="51">
        <v>168</v>
      </c>
      <c r="E258" s="52">
        <f t="shared" si="10"/>
        <v>193.2</v>
      </c>
      <c r="G258" s="52">
        <v>1</v>
      </c>
    </row>
    <row r="259" spans="1:12" ht="15.75" thickTop="1">
      <c r="A259" s="13" t="s">
        <v>54</v>
      </c>
      <c r="B259" s="85" t="s">
        <v>55</v>
      </c>
      <c r="C259" s="104"/>
      <c r="D259" s="46">
        <v>332</v>
      </c>
      <c r="E259">
        <f t="shared" si="10"/>
        <v>381.79999999999995</v>
      </c>
      <c r="F259">
        <f>SUM(E259:E262)</f>
        <v>479.54999999999995</v>
      </c>
      <c r="G259" s="72">
        <v>1</v>
      </c>
      <c r="H259">
        <f>SUM(G259:G262)</f>
        <v>4</v>
      </c>
      <c r="I259">
        <f>H259*0.62</f>
        <v>2.48</v>
      </c>
      <c r="J259">
        <f>F259+I259</f>
        <v>482.03</v>
      </c>
      <c r="K259">
        <v>482</v>
      </c>
      <c r="L259">
        <f>J259-K259</f>
        <v>0.029999999999972715</v>
      </c>
    </row>
    <row r="260" spans="1:7" ht="24.75">
      <c r="A260" s="13" t="s">
        <v>54</v>
      </c>
      <c r="B260" s="90" t="s">
        <v>77</v>
      </c>
      <c r="C260" s="112"/>
      <c r="D260" s="11">
        <v>45</v>
      </c>
      <c r="E260">
        <f t="shared" si="10"/>
        <v>51.74999999999999</v>
      </c>
      <c r="G260" s="72">
        <v>1</v>
      </c>
    </row>
    <row r="261" spans="1:7" ht="24">
      <c r="A261" s="13" t="s">
        <v>54</v>
      </c>
      <c r="B261" s="86" t="s">
        <v>56</v>
      </c>
      <c r="C261" s="112"/>
      <c r="D261" s="11">
        <v>20</v>
      </c>
      <c r="E261">
        <f t="shared" si="10"/>
        <v>23</v>
      </c>
      <c r="G261" s="72">
        <v>1</v>
      </c>
    </row>
    <row r="262" spans="1:7" s="52" customFormat="1" ht="24.75" thickBot="1">
      <c r="A262" s="50" t="s">
        <v>54</v>
      </c>
      <c r="B262" s="87" t="s">
        <v>57</v>
      </c>
      <c r="C262" s="120"/>
      <c r="D262" s="67">
        <v>20</v>
      </c>
      <c r="E262" s="52">
        <f t="shared" si="10"/>
        <v>23</v>
      </c>
      <c r="G262" s="52">
        <v>1</v>
      </c>
    </row>
    <row r="263" spans="1:12" ht="15.75" thickTop="1">
      <c r="A263" s="13" t="s">
        <v>69</v>
      </c>
      <c r="B263" s="85" t="s">
        <v>70</v>
      </c>
      <c r="C263" s="104"/>
      <c r="D263" s="46">
        <v>275</v>
      </c>
      <c r="E263">
        <f t="shared" si="10"/>
        <v>316.25</v>
      </c>
      <c r="F263">
        <f>SUM(E263:E264)</f>
        <v>673.9</v>
      </c>
      <c r="G263" s="72">
        <v>2</v>
      </c>
      <c r="H263">
        <f>SUM(G263:G264)</f>
        <v>4</v>
      </c>
      <c r="I263">
        <f>H263*0.62</f>
        <v>2.48</v>
      </c>
      <c r="J263">
        <f>F263+I263</f>
        <v>676.38</v>
      </c>
      <c r="K263">
        <v>680</v>
      </c>
      <c r="L263">
        <f>J263-K263</f>
        <v>-3.6200000000000045</v>
      </c>
    </row>
    <row r="264" spans="1:7" s="52" customFormat="1" ht="15.75" thickBot="1">
      <c r="A264" s="50" t="s">
        <v>69</v>
      </c>
      <c r="B264" s="78" t="s">
        <v>71</v>
      </c>
      <c r="C264" s="113"/>
      <c r="D264" s="51">
        <v>311</v>
      </c>
      <c r="E264" s="52">
        <f t="shared" si="10"/>
        <v>357.65</v>
      </c>
      <c r="G264" s="52">
        <v>2</v>
      </c>
    </row>
    <row r="265" spans="1:12" ht="24.75" thickTop="1">
      <c r="A265" s="13" t="s">
        <v>143</v>
      </c>
      <c r="B265" s="85" t="s">
        <v>24</v>
      </c>
      <c r="C265" s="109"/>
      <c r="D265" s="46">
        <v>146</v>
      </c>
      <c r="E265">
        <f t="shared" si="10"/>
        <v>167.89999999999998</v>
      </c>
      <c r="F265">
        <f>SUM(E265:E267)</f>
        <v>503.69999999999993</v>
      </c>
      <c r="G265" s="72">
        <v>2</v>
      </c>
      <c r="H265">
        <f>SUM(G265:G267)</f>
        <v>5</v>
      </c>
      <c r="I265">
        <f>H265*0.62</f>
        <v>3.1</v>
      </c>
      <c r="J265">
        <f>F265+I265</f>
        <v>506.79999999999995</v>
      </c>
      <c r="K265">
        <v>507</v>
      </c>
      <c r="L265">
        <f>J265-K265</f>
        <v>-0.20000000000004547</v>
      </c>
    </row>
    <row r="266" spans="1:7" ht="24">
      <c r="A266" s="13" t="s">
        <v>143</v>
      </c>
      <c r="B266" s="77" t="s">
        <v>144</v>
      </c>
      <c r="C266" s="102"/>
      <c r="D266" s="8">
        <v>146</v>
      </c>
      <c r="E266">
        <f t="shared" si="10"/>
        <v>167.89999999999998</v>
      </c>
      <c r="G266" s="72">
        <v>2</v>
      </c>
    </row>
    <row r="267" spans="1:7" s="52" customFormat="1" ht="24.75" thickBot="1">
      <c r="A267" s="50" t="s">
        <v>143</v>
      </c>
      <c r="B267" s="78" t="s">
        <v>111</v>
      </c>
      <c r="C267" s="103"/>
      <c r="D267" s="51">
        <v>146</v>
      </c>
      <c r="E267" s="52">
        <f t="shared" si="10"/>
        <v>167.89999999999998</v>
      </c>
      <c r="G267" s="52">
        <v>1</v>
      </c>
    </row>
    <row r="268" spans="1:12" ht="15.75" thickTop="1">
      <c r="A268" s="13" t="s">
        <v>74</v>
      </c>
      <c r="B268" s="85" t="s">
        <v>63</v>
      </c>
      <c r="C268" s="109"/>
      <c r="D268" s="46">
        <v>60</v>
      </c>
      <c r="E268">
        <f t="shared" si="10"/>
        <v>69</v>
      </c>
      <c r="F268">
        <f>SUM(E268:E271)</f>
        <v>944.15</v>
      </c>
      <c r="G268" s="72">
        <v>1</v>
      </c>
      <c r="H268">
        <f>SUM(G268:G271)</f>
        <v>5</v>
      </c>
      <c r="I268">
        <f>H268*0.62</f>
        <v>3.1</v>
      </c>
      <c r="J268">
        <f>F268+I268</f>
        <v>947.25</v>
      </c>
      <c r="K268">
        <f>821+126</f>
        <v>947</v>
      </c>
      <c r="L268">
        <f>J268-K268</f>
        <v>0.25</v>
      </c>
    </row>
    <row r="269" spans="1:7" ht="24">
      <c r="A269" s="13" t="s">
        <v>74</v>
      </c>
      <c r="B269" s="77" t="s">
        <v>76</v>
      </c>
      <c r="C269" s="102"/>
      <c r="D269" s="8">
        <v>421</v>
      </c>
      <c r="E269">
        <f t="shared" si="10"/>
        <v>484.15</v>
      </c>
      <c r="G269" s="72">
        <v>2</v>
      </c>
    </row>
    <row r="270" spans="1:7" ht="15">
      <c r="A270" s="13" t="s">
        <v>74</v>
      </c>
      <c r="B270" s="77" t="s">
        <v>67</v>
      </c>
      <c r="C270" s="102"/>
      <c r="D270" s="8">
        <v>210</v>
      </c>
      <c r="E270">
        <f t="shared" si="10"/>
        <v>241.49999999999997</v>
      </c>
      <c r="G270" s="72">
        <v>1</v>
      </c>
    </row>
    <row r="271" spans="1:7" s="52" customFormat="1" ht="15.75" thickBot="1">
      <c r="A271" s="50" t="s">
        <v>74</v>
      </c>
      <c r="B271" s="78" t="s">
        <v>75</v>
      </c>
      <c r="C271" s="103"/>
      <c r="D271" s="51">
        <v>130</v>
      </c>
      <c r="E271" s="52">
        <f t="shared" si="10"/>
        <v>149.5</v>
      </c>
      <c r="G271" s="52">
        <v>1</v>
      </c>
    </row>
    <row r="272" spans="1:12" ht="15.75" thickTop="1">
      <c r="A272" s="73" t="s">
        <v>212</v>
      </c>
      <c r="B272" s="144" t="s">
        <v>275</v>
      </c>
      <c r="C272" s="104"/>
      <c r="D272" s="45">
        <v>51</v>
      </c>
      <c r="E272">
        <f aca="true" t="shared" si="11" ref="E272:E279">D272*1.13</f>
        <v>57.629999999999995</v>
      </c>
      <c r="F272">
        <f>SUM(E272:E300)</f>
        <v>3828</v>
      </c>
      <c r="G272" s="72">
        <v>3</v>
      </c>
      <c r="H272">
        <f>SUM(G272:G300)</f>
        <v>58</v>
      </c>
      <c r="I272">
        <f>H272*0.62</f>
        <v>35.96</v>
      </c>
      <c r="J272">
        <f>F272+I272</f>
        <v>3863.96</v>
      </c>
      <c r="K272" s="30">
        <f>292+3828</f>
        <v>4120</v>
      </c>
      <c r="L272">
        <f>J272-K272</f>
        <v>-256.03999999999996</v>
      </c>
    </row>
    <row r="273" spans="1:7" ht="24.75">
      <c r="A273" t="s">
        <v>212</v>
      </c>
      <c r="B273" s="145" t="s">
        <v>278</v>
      </c>
      <c r="C273" s="106"/>
      <c r="D273" s="38">
        <v>81</v>
      </c>
      <c r="E273">
        <f t="shared" si="11"/>
        <v>91.52999999999999</v>
      </c>
      <c r="G273" s="72">
        <v>4</v>
      </c>
    </row>
    <row r="274" spans="1:7" ht="15">
      <c r="A274" t="s">
        <v>212</v>
      </c>
      <c r="B274" s="145" t="s">
        <v>279</v>
      </c>
      <c r="C274" s="106"/>
      <c r="D274" s="38">
        <v>77</v>
      </c>
      <c r="E274">
        <f t="shared" si="11"/>
        <v>87.00999999999999</v>
      </c>
      <c r="G274" s="72">
        <v>3</v>
      </c>
    </row>
    <row r="275" spans="1:7" ht="15">
      <c r="A275" t="s">
        <v>212</v>
      </c>
      <c r="B275" s="145" t="s">
        <v>280</v>
      </c>
      <c r="C275" s="115"/>
      <c r="D275" s="29">
        <v>102</v>
      </c>
      <c r="E275">
        <f t="shared" si="11"/>
        <v>115.25999999999999</v>
      </c>
      <c r="G275" s="72">
        <v>4</v>
      </c>
    </row>
    <row r="276" spans="1:7" ht="15">
      <c r="A276" t="s">
        <v>212</v>
      </c>
      <c r="B276" s="145" t="s">
        <v>282</v>
      </c>
      <c r="C276" s="106"/>
      <c r="D276" s="29">
        <v>99</v>
      </c>
      <c r="E276" s="30">
        <f t="shared" si="11"/>
        <v>111.86999999999999</v>
      </c>
      <c r="G276" s="72">
        <v>4</v>
      </c>
    </row>
    <row r="277" spans="1:7" ht="15">
      <c r="A277" t="s">
        <v>212</v>
      </c>
      <c r="B277" s="145" t="s">
        <v>285</v>
      </c>
      <c r="C277" s="106"/>
      <c r="D277" s="29">
        <v>36</v>
      </c>
      <c r="E277">
        <f t="shared" si="11"/>
        <v>40.67999999999999</v>
      </c>
      <c r="G277" s="72">
        <v>1</v>
      </c>
    </row>
    <row r="278" spans="1:7" ht="24.75">
      <c r="A278" t="s">
        <v>212</v>
      </c>
      <c r="B278" s="145" t="s">
        <v>286</v>
      </c>
      <c r="C278" s="106"/>
      <c r="D278" s="29">
        <v>45</v>
      </c>
      <c r="E278">
        <f t="shared" si="11"/>
        <v>50.849999999999994</v>
      </c>
      <c r="G278" s="72">
        <v>4</v>
      </c>
    </row>
    <row r="279" spans="1:7" ht="15">
      <c r="A279" t="s">
        <v>212</v>
      </c>
      <c r="B279" s="145" t="s">
        <v>287</v>
      </c>
      <c r="C279" s="106"/>
      <c r="D279" s="38">
        <v>68</v>
      </c>
      <c r="E279">
        <f t="shared" si="11"/>
        <v>76.83999999999999</v>
      </c>
      <c r="G279" s="72">
        <v>4</v>
      </c>
    </row>
    <row r="280" spans="1:7" ht="24">
      <c r="A280" t="s">
        <v>212</v>
      </c>
      <c r="B280" s="146" t="s">
        <v>213</v>
      </c>
      <c r="C280" s="102"/>
      <c r="D280" s="8">
        <v>103</v>
      </c>
      <c r="E280">
        <f>D280*1.15</f>
        <v>118.44999999999999</v>
      </c>
      <c r="G280" s="72">
        <v>1</v>
      </c>
    </row>
    <row r="281" spans="1:7" ht="24">
      <c r="A281" t="s">
        <v>212</v>
      </c>
      <c r="B281" s="146" t="s">
        <v>214</v>
      </c>
      <c r="C281" s="102"/>
      <c r="D281" s="8">
        <v>117</v>
      </c>
      <c r="E281">
        <f>D281*1.15</f>
        <v>134.54999999999998</v>
      </c>
      <c r="G281" s="72">
        <v>1</v>
      </c>
    </row>
    <row r="282" spans="1:7" ht="15">
      <c r="A282" t="s">
        <v>212</v>
      </c>
      <c r="B282" s="145" t="s">
        <v>289</v>
      </c>
      <c r="C282" s="115"/>
      <c r="D282" s="38">
        <v>91</v>
      </c>
      <c r="E282" s="30">
        <f>D282*1.13</f>
        <v>102.82999999999998</v>
      </c>
      <c r="G282" s="72">
        <v>4</v>
      </c>
    </row>
    <row r="283" spans="1:7" ht="15">
      <c r="A283" t="s">
        <v>212</v>
      </c>
      <c r="B283" s="145" t="s">
        <v>291</v>
      </c>
      <c r="C283" s="106"/>
      <c r="D283" s="38">
        <v>75</v>
      </c>
      <c r="E283">
        <f>D283*1.13</f>
        <v>84.74999999999999</v>
      </c>
      <c r="G283" s="72">
        <v>3</v>
      </c>
    </row>
    <row r="284" spans="1:7" ht="15">
      <c r="A284" t="s">
        <v>212</v>
      </c>
      <c r="B284" s="145" t="s">
        <v>292</v>
      </c>
      <c r="C284" s="106"/>
      <c r="D284" s="38">
        <v>40</v>
      </c>
      <c r="E284">
        <f>D284*1.13</f>
        <v>45.199999999999996</v>
      </c>
      <c r="G284" s="72">
        <v>1</v>
      </c>
    </row>
    <row r="285" spans="1:7" ht="15">
      <c r="A285" t="s">
        <v>212</v>
      </c>
      <c r="B285" s="146" t="s">
        <v>215</v>
      </c>
      <c r="C285" s="102"/>
      <c r="D285" s="8">
        <v>60</v>
      </c>
      <c r="E285">
        <f aca="true" t="shared" si="12" ref="E285:E300">D285*1.15</f>
        <v>69</v>
      </c>
      <c r="G285" s="72">
        <v>1</v>
      </c>
    </row>
    <row r="286" spans="1:7" ht="24">
      <c r="A286" t="s">
        <v>212</v>
      </c>
      <c r="B286" s="146" t="s">
        <v>216</v>
      </c>
      <c r="C286" s="102"/>
      <c r="D286" s="8">
        <v>115</v>
      </c>
      <c r="E286">
        <f t="shared" si="12"/>
        <v>132.25</v>
      </c>
      <c r="G286" s="72">
        <v>1</v>
      </c>
    </row>
    <row r="287" spans="1:7" ht="24">
      <c r="A287" t="s">
        <v>212</v>
      </c>
      <c r="B287" s="146" t="s">
        <v>217</v>
      </c>
      <c r="C287" s="102"/>
      <c r="D287" s="8">
        <v>120</v>
      </c>
      <c r="E287">
        <f t="shared" si="12"/>
        <v>138</v>
      </c>
      <c r="G287" s="72">
        <v>1</v>
      </c>
    </row>
    <row r="288" spans="1:7" ht="15">
      <c r="A288" t="s">
        <v>212</v>
      </c>
      <c r="B288" s="146" t="s">
        <v>226</v>
      </c>
      <c r="C288" s="102"/>
      <c r="D288" s="14">
        <v>93</v>
      </c>
      <c r="E288" s="39">
        <f t="shared" si="12"/>
        <v>106.94999999999999</v>
      </c>
      <c r="G288" s="72">
        <v>1</v>
      </c>
    </row>
    <row r="289" spans="1:7" ht="15">
      <c r="A289" t="s">
        <v>212</v>
      </c>
      <c r="B289" s="146" t="s">
        <v>218</v>
      </c>
      <c r="C289" s="102"/>
      <c r="D289" s="8">
        <v>113</v>
      </c>
      <c r="E289">
        <f t="shared" si="12"/>
        <v>129.95</v>
      </c>
      <c r="G289" s="72">
        <v>1</v>
      </c>
    </row>
    <row r="290" spans="1:7" ht="15">
      <c r="A290" t="s">
        <v>212</v>
      </c>
      <c r="B290" s="146" t="s">
        <v>219</v>
      </c>
      <c r="C290" s="102"/>
      <c r="D290" s="8">
        <v>72</v>
      </c>
      <c r="E290">
        <f t="shared" si="12"/>
        <v>82.8</v>
      </c>
      <c r="G290" s="72">
        <v>1</v>
      </c>
    </row>
    <row r="291" spans="1:7" ht="24">
      <c r="A291" t="s">
        <v>212</v>
      </c>
      <c r="B291" s="146" t="s">
        <v>183</v>
      </c>
      <c r="C291" s="102"/>
      <c r="D291" s="8">
        <v>115</v>
      </c>
      <c r="E291">
        <f t="shared" si="12"/>
        <v>132.25</v>
      </c>
      <c r="G291" s="72">
        <v>1</v>
      </c>
    </row>
    <row r="292" spans="1:7" ht="24">
      <c r="A292" t="s">
        <v>212</v>
      </c>
      <c r="B292" s="146" t="s">
        <v>50</v>
      </c>
      <c r="C292" s="102"/>
      <c r="D292" s="8">
        <v>149</v>
      </c>
      <c r="E292">
        <f t="shared" si="12"/>
        <v>171.35</v>
      </c>
      <c r="G292" s="72">
        <v>1</v>
      </c>
    </row>
    <row r="293" spans="1:7" ht="15">
      <c r="A293" t="s">
        <v>212</v>
      </c>
      <c r="B293" s="146" t="s">
        <v>220</v>
      </c>
      <c r="C293" s="102"/>
      <c r="D293" s="8">
        <v>125</v>
      </c>
      <c r="E293">
        <f t="shared" si="12"/>
        <v>143.75</v>
      </c>
      <c r="G293" s="72">
        <v>1</v>
      </c>
    </row>
    <row r="294" spans="1:7" ht="15">
      <c r="A294" t="s">
        <v>212</v>
      </c>
      <c r="B294" s="146" t="s">
        <v>222</v>
      </c>
      <c r="C294" s="102"/>
      <c r="D294" s="8">
        <v>112</v>
      </c>
      <c r="E294">
        <f t="shared" si="12"/>
        <v>128.79999999999998</v>
      </c>
      <c r="G294" s="72">
        <v>2</v>
      </c>
    </row>
    <row r="295" spans="1:7" ht="24">
      <c r="A295" t="s">
        <v>212</v>
      </c>
      <c r="B295" s="146" t="s">
        <v>221</v>
      </c>
      <c r="C295" s="102"/>
      <c r="D295" s="8">
        <v>393</v>
      </c>
      <c r="E295">
        <f t="shared" si="12"/>
        <v>451.95</v>
      </c>
      <c r="G295" s="72">
        <v>2</v>
      </c>
    </row>
    <row r="296" spans="1:7" ht="24">
      <c r="A296" t="s">
        <v>212</v>
      </c>
      <c r="B296" s="147" t="s">
        <v>223</v>
      </c>
      <c r="C296" s="111"/>
      <c r="D296" s="16">
        <v>279</v>
      </c>
      <c r="E296">
        <f t="shared" si="12"/>
        <v>320.84999999999997</v>
      </c>
      <c r="G296" s="72">
        <v>1</v>
      </c>
    </row>
    <row r="297" spans="1:7" ht="15">
      <c r="A297" t="s">
        <v>212</v>
      </c>
      <c r="B297" s="147" t="s">
        <v>30</v>
      </c>
      <c r="C297" s="111"/>
      <c r="D297" s="16">
        <v>135</v>
      </c>
      <c r="E297">
        <f t="shared" si="12"/>
        <v>155.25</v>
      </c>
      <c r="G297" s="72">
        <v>1</v>
      </c>
    </row>
    <row r="298" spans="1:7" ht="15">
      <c r="A298" t="s">
        <v>212</v>
      </c>
      <c r="B298" s="145" t="s">
        <v>298</v>
      </c>
      <c r="C298" s="106"/>
      <c r="D298" s="7">
        <v>76</v>
      </c>
      <c r="E298">
        <f t="shared" si="12"/>
        <v>87.39999999999999</v>
      </c>
      <c r="G298" s="72">
        <v>4</v>
      </c>
    </row>
    <row r="299" spans="1:7" ht="24">
      <c r="A299" t="s">
        <v>212</v>
      </c>
      <c r="B299" s="146" t="s">
        <v>224</v>
      </c>
      <c r="C299" s="107"/>
      <c r="D299" s="8">
        <v>270</v>
      </c>
      <c r="E299">
        <f t="shared" si="12"/>
        <v>310.5</v>
      </c>
      <c r="G299" s="72">
        <v>1</v>
      </c>
    </row>
    <row r="300" spans="1:7" s="52" customFormat="1" ht="24.75" thickBot="1">
      <c r="A300" s="52" t="s">
        <v>212</v>
      </c>
      <c r="B300" s="148" t="s">
        <v>225</v>
      </c>
      <c r="C300" s="118"/>
      <c r="D300" s="51">
        <v>130</v>
      </c>
      <c r="E300" s="52">
        <f t="shared" si="12"/>
        <v>149.5</v>
      </c>
      <c r="G300" s="52">
        <v>1</v>
      </c>
    </row>
    <row r="301" spans="1:12" ht="15.75" thickTop="1">
      <c r="A301" s="13" t="s">
        <v>167</v>
      </c>
      <c r="B301" s="128" t="s">
        <v>274</v>
      </c>
      <c r="C301" s="119"/>
      <c r="D301" s="47">
        <v>59</v>
      </c>
      <c r="E301">
        <f aca="true" t="shared" si="13" ref="E301:E307">D301*1.13</f>
        <v>66.66999999999999</v>
      </c>
      <c r="F301">
        <f>SUM(E301:E311)</f>
        <v>977.15</v>
      </c>
      <c r="G301" s="72">
        <v>2</v>
      </c>
      <c r="H301">
        <f>SUM(G301:G311)</f>
        <v>26</v>
      </c>
      <c r="I301">
        <f>H301*0.62</f>
        <v>16.12</v>
      </c>
      <c r="J301">
        <f>F301+I301</f>
        <v>993.27</v>
      </c>
      <c r="K301">
        <v>1059</v>
      </c>
      <c r="L301">
        <f>J301-K301</f>
        <v>-65.73000000000002</v>
      </c>
    </row>
    <row r="302" spans="1:7" ht="15">
      <c r="A302" s="13" t="s">
        <v>167</v>
      </c>
      <c r="B302" s="98" t="s">
        <v>281</v>
      </c>
      <c r="C302" s="115"/>
      <c r="D302" s="29">
        <v>81</v>
      </c>
      <c r="E302">
        <f t="shared" si="13"/>
        <v>91.52999999999999</v>
      </c>
      <c r="G302" s="72">
        <v>2</v>
      </c>
    </row>
    <row r="303" spans="1:7" ht="24.75">
      <c r="A303" s="13" t="s">
        <v>167</v>
      </c>
      <c r="B303" s="98" t="s">
        <v>283</v>
      </c>
      <c r="C303" s="121"/>
      <c r="D303" s="38">
        <v>77</v>
      </c>
      <c r="E303">
        <f t="shared" si="13"/>
        <v>87.00999999999999</v>
      </c>
      <c r="G303" s="72">
        <v>6</v>
      </c>
    </row>
    <row r="304" spans="1:7" ht="24.75">
      <c r="A304" s="13" t="s">
        <v>167</v>
      </c>
      <c r="B304" s="98" t="s">
        <v>284</v>
      </c>
      <c r="C304" s="121"/>
      <c r="D304" s="38">
        <v>83</v>
      </c>
      <c r="E304">
        <f t="shared" si="13"/>
        <v>93.78999999999999</v>
      </c>
      <c r="G304" s="72">
        <v>6</v>
      </c>
    </row>
    <row r="305" spans="1:7" ht="15">
      <c r="A305" s="13" t="s">
        <v>167</v>
      </c>
      <c r="B305" s="26" t="s">
        <v>290</v>
      </c>
      <c r="C305" s="106"/>
      <c r="D305" s="38"/>
      <c r="E305">
        <f t="shared" si="13"/>
        <v>0</v>
      </c>
      <c r="G305" s="72">
        <v>4</v>
      </c>
    </row>
    <row r="306" spans="1:7" ht="15">
      <c r="A306" s="13" t="s">
        <v>167</v>
      </c>
      <c r="B306" s="98" t="s">
        <v>293</v>
      </c>
      <c r="C306" s="106"/>
      <c r="D306" s="29">
        <v>86</v>
      </c>
      <c r="E306">
        <f t="shared" si="13"/>
        <v>97.17999999999999</v>
      </c>
      <c r="G306" s="72">
        <v>1</v>
      </c>
    </row>
    <row r="307" spans="1:7" ht="24.75">
      <c r="A307" s="13" t="s">
        <v>167</v>
      </c>
      <c r="B307" s="98" t="s">
        <v>294</v>
      </c>
      <c r="C307" s="106"/>
      <c r="D307" s="29">
        <v>149</v>
      </c>
      <c r="E307">
        <f t="shared" si="13"/>
        <v>168.36999999999998</v>
      </c>
      <c r="G307" s="72">
        <v>1</v>
      </c>
    </row>
    <row r="308" spans="1:7" ht="15">
      <c r="A308" s="13" t="s">
        <v>167</v>
      </c>
      <c r="B308" s="77" t="s">
        <v>168</v>
      </c>
      <c r="C308" s="102"/>
      <c r="D308" s="8">
        <v>99</v>
      </c>
      <c r="E308">
        <f aca="true" t="shared" si="14" ref="E308:E350">D308*1.15</f>
        <v>113.85</v>
      </c>
      <c r="G308" s="72">
        <v>1</v>
      </c>
    </row>
    <row r="309" spans="1:7" ht="15">
      <c r="A309" s="13" t="s">
        <v>167</v>
      </c>
      <c r="B309" s="77" t="s">
        <v>171</v>
      </c>
      <c r="C309" s="102"/>
      <c r="D309" s="8">
        <v>75</v>
      </c>
      <c r="E309">
        <f t="shared" si="14"/>
        <v>86.25</v>
      </c>
      <c r="G309" s="72">
        <v>1</v>
      </c>
    </row>
    <row r="310" spans="1:7" ht="15">
      <c r="A310" s="13" t="s">
        <v>167</v>
      </c>
      <c r="B310" s="77" t="s">
        <v>170</v>
      </c>
      <c r="C310" s="102"/>
      <c r="D310" s="8">
        <v>75</v>
      </c>
      <c r="E310">
        <f t="shared" si="14"/>
        <v>86.25</v>
      </c>
      <c r="G310" s="72">
        <v>1</v>
      </c>
    </row>
    <row r="311" spans="1:7" s="52" customFormat="1" ht="15.75" thickBot="1">
      <c r="A311" s="50" t="s">
        <v>167</v>
      </c>
      <c r="B311" s="78" t="s">
        <v>169</v>
      </c>
      <c r="C311" s="103"/>
      <c r="D311" s="51">
        <v>75</v>
      </c>
      <c r="E311" s="52">
        <f t="shared" si="14"/>
        <v>86.25</v>
      </c>
      <c r="G311" s="52">
        <v>1</v>
      </c>
    </row>
    <row r="312" spans="1:12" ht="29.25" thickTop="1">
      <c r="A312" t="s">
        <v>302</v>
      </c>
      <c r="B312" s="89" t="s">
        <v>320</v>
      </c>
      <c r="C312" s="104"/>
      <c r="D312" s="46">
        <v>163</v>
      </c>
      <c r="E312">
        <f t="shared" si="14"/>
        <v>187.45</v>
      </c>
      <c r="F312">
        <f>SUM(E312:E315)</f>
        <v>618.7</v>
      </c>
      <c r="G312" s="72">
        <v>4</v>
      </c>
      <c r="H312">
        <f>SUM(G312:G315)</f>
        <v>7</v>
      </c>
      <c r="I312">
        <f>H312*0.62</f>
        <v>4.34</v>
      </c>
      <c r="J312">
        <f>F312+I312</f>
        <v>623.0400000000001</v>
      </c>
      <c r="K312">
        <v>623</v>
      </c>
      <c r="L312">
        <f>J312-K312</f>
        <v>0.04000000000007731</v>
      </c>
    </row>
    <row r="313" spans="1:7" ht="28.5">
      <c r="A313" t="s">
        <v>302</v>
      </c>
      <c r="B313" s="132" t="s">
        <v>319</v>
      </c>
      <c r="C313" s="102"/>
      <c r="D313" s="8">
        <v>125</v>
      </c>
      <c r="E313">
        <f t="shared" si="14"/>
        <v>143.75</v>
      </c>
      <c r="G313" s="72">
        <v>1</v>
      </c>
    </row>
    <row r="314" spans="1:7" ht="28.5">
      <c r="A314" t="s">
        <v>302</v>
      </c>
      <c r="B314" s="132" t="s">
        <v>317</v>
      </c>
      <c r="C314" s="102"/>
      <c r="D314" s="8">
        <v>125</v>
      </c>
      <c r="E314">
        <f t="shared" si="14"/>
        <v>143.75</v>
      </c>
      <c r="G314" s="72">
        <v>1</v>
      </c>
    </row>
    <row r="315" spans="1:7" s="52" customFormat="1" ht="29.25" thickBot="1">
      <c r="A315" s="52" t="s">
        <v>302</v>
      </c>
      <c r="B315" s="133" t="s">
        <v>318</v>
      </c>
      <c r="C315" s="103"/>
      <c r="D315" s="51">
        <v>125</v>
      </c>
      <c r="E315" s="52">
        <f t="shared" si="14"/>
        <v>143.75</v>
      </c>
      <c r="G315" s="52">
        <v>1</v>
      </c>
    </row>
    <row r="316" spans="1:12" ht="24.75" thickTop="1">
      <c r="A316" s="13" t="s">
        <v>182</v>
      </c>
      <c r="B316" s="85" t="s">
        <v>184</v>
      </c>
      <c r="C316" s="109"/>
      <c r="D316" s="46">
        <v>158</v>
      </c>
      <c r="E316">
        <f t="shared" si="14"/>
        <v>181.7</v>
      </c>
      <c r="F316">
        <f>SUM(E316:E318)</f>
        <v>485.29999999999995</v>
      </c>
      <c r="G316" s="72">
        <v>1</v>
      </c>
      <c r="H316">
        <f>SUM(G316:G318)</f>
        <v>3</v>
      </c>
      <c r="I316">
        <f>H316*0.62</f>
        <v>1.8599999999999999</v>
      </c>
      <c r="J316">
        <f>F316+I316</f>
        <v>487.15999999999997</v>
      </c>
      <c r="K316">
        <v>487</v>
      </c>
      <c r="L316">
        <f>J316-K316</f>
        <v>0.15999999999996817</v>
      </c>
    </row>
    <row r="317" spans="1:7" ht="24">
      <c r="A317" s="13" t="s">
        <v>182</v>
      </c>
      <c r="B317" s="77" t="s">
        <v>183</v>
      </c>
      <c r="C317" s="102"/>
      <c r="D317" s="8">
        <v>115</v>
      </c>
      <c r="E317">
        <f t="shared" si="14"/>
        <v>132.25</v>
      </c>
      <c r="G317" s="72">
        <v>1</v>
      </c>
    </row>
    <row r="318" spans="1:7" s="52" customFormat="1" ht="24.75" thickBot="1">
      <c r="A318" s="50" t="s">
        <v>182</v>
      </c>
      <c r="B318" s="78" t="s">
        <v>50</v>
      </c>
      <c r="C318" s="103"/>
      <c r="D318" s="51">
        <v>149</v>
      </c>
      <c r="E318" s="52">
        <f t="shared" si="14"/>
        <v>171.35</v>
      </c>
      <c r="G318" s="52">
        <v>1</v>
      </c>
    </row>
    <row r="319" spans="1:13" ht="15.75" thickTop="1">
      <c r="A319" s="13" t="s">
        <v>62</v>
      </c>
      <c r="B319" s="85" t="s">
        <v>63</v>
      </c>
      <c r="C319" s="109"/>
      <c r="D319" s="46">
        <v>60</v>
      </c>
      <c r="E319">
        <f t="shared" si="14"/>
        <v>69</v>
      </c>
      <c r="F319">
        <f>SUM(E319:E324)</f>
        <v>1108.6</v>
      </c>
      <c r="G319" s="72">
        <v>1</v>
      </c>
      <c r="H319">
        <f>SUM(G319:G324)</f>
        <v>7</v>
      </c>
      <c r="I319">
        <f>H319*0.62</f>
        <v>4.34</v>
      </c>
      <c r="J319">
        <f>F319+I319</f>
        <v>1112.9399999999998</v>
      </c>
      <c r="L319">
        <f>J319-K319</f>
        <v>1112.9399999999998</v>
      </c>
      <c r="M319" t="s">
        <v>333</v>
      </c>
    </row>
    <row r="320" spans="1:7" ht="24">
      <c r="A320" s="13" t="s">
        <v>62</v>
      </c>
      <c r="B320" s="77" t="s">
        <v>64</v>
      </c>
      <c r="C320" s="102"/>
      <c r="D320" s="8">
        <v>115</v>
      </c>
      <c r="E320">
        <f t="shared" si="14"/>
        <v>132.25</v>
      </c>
      <c r="G320" s="72">
        <v>1</v>
      </c>
    </row>
    <row r="321" spans="1:7" ht="24">
      <c r="A321" s="13" t="s">
        <v>62</v>
      </c>
      <c r="B321" s="77" t="s">
        <v>68</v>
      </c>
      <c r="C321" s="102"/>
      <c r="D321" s="8">
        <v>207</v>
      </c>
      <c r="E321">
        <f t="shared" si="14"/>
        <v>238.04999999999998</v>
      </c>
      <c r="G321" s="72">
        <v>1</v>
      </c>
    </row>
    <row r="322" spans="1:7" ht="15">
      <c r="A322" s="13" t="s">
        <v>62</v>
      </c>
      <c r="B322" s="77" t="s">
        <v>65</v>
      </c>
      <c r="C322" s="102"/>
      <c r="D322" s="8">
        <v>186</v>
      </c>
      <c r="E322">
        <f t="shared" si="14"/>
        <v>213.89999999999998</v>
      </c>
      <c r="G322" s="72">
        <v>1</v>
      </c>
    </row>
    <row r="323" spans="1:7" ht="24">
      <c r="A323" s="13" t="s">
        <v>62</v>
      </c>
      <c r="B323" s="77" t="s">
        <v>66</v>
      </c>
      <c r="C323" s="102"/>
      <c r="D323" s="8">
        <v>186</v>
      </c>
      <c r="E323">
        <f t="shared" si="14"/>
        <v>213.89999999999998</v>
      </c>
      <c r="G323" s="72">
        <v>1</v>
      </c>
    </row>
    <row r="324" spans="1:7" s="52" customFormat="1" ht="15.75" thickBot="1">
      <c r="A324" s="50" t="s">
        <v>62</v>
      </c>
      <c r="B324" s="78" t="s">
        <v>67</v>
      </c>
      <c r="C324" s="103"/>
      <c r="D324" s="51">
        <v>210</v>
      </c>
      <c r="E324" s="52">
        <f t="shared" si="14"/>
        <v>241.49999999999997</v>
      </c>
      <c r="G324" s="52">
        <v>2</v>
      </c>
    </row>
    <row r="325" spans="1:12" ht="29.25" thickTop="1">
      <c r="A325" t="s">
        <v>300</v>
      </c>
      <c r="B325" s="134" t="s">
        <v>301</v>
      </c>
      <c r="C325" s="104"/>
      <c r="D325" s="60">
        <v>275</v>
      </c>
      <c r="E325">
        <f t="shared" si="14"/>
        <v>316.25</v>
      </c>
      <c r="F325">
        <f>SUM(E325:E327)</f>
        <v>837.1999999999999</v>
      </c>
      <c r="G325" s="72">
        <v>2</v>
      </c>
      <c r="H325">
        <f>SUM(G325:G327)</f>
        <v>5</v>
      </c>
      <c r="I325">
        <f>H325*0.62</f>
        <v>3.1</v>
      </c>
      <c r="J325">
        <f>F325+I325</f>
        <v>840.3</v>
      </c>
      <c r="K325">
        <v>840</v>
      </c>
      <c r="L325">
        <f>J325-K325</f>
        <v>0.2999999999999545</v>
      </c>
    </row>
    <row r="326" spans="1:7" ht="28.5">
      <c r="A326" t="s">
        <v>300</v>
      </c>
      <c r="B326" s="132" t="s">
        <v>214</v>
      </c>
      <c r="C326" s="102"/>
      <c r="D326" s="8">
        <v>117</v>
      </c>
      <c r="E326">
        <f t="shared" si="14"/>
        <v>134.54999999999998</v>
      </c>
      <c r="G326" s="72">
        <v>1</v>
      </c>
    </row>
    <row r="327" spans="1:7" s="52" customFormat="1" ht="29.25" thickBot="1">
      <c r="A327" s="52" t="s">
        <v>300</v>
      </c>
      <c r="B327" s="133" t="s">
        <v>316</v>
      </c>
      <c r="C327" s="103"/>
      <c r="D327" s="51">
        <v>336</v>
      </c>
      <c r="E327" s="52">
        <f t="shared" si="14"/>
        <v>386.4</v>
      </c>
      <c r="G327" s="52">
        <v>2</v>
      </c>
    </row>
    <row r="328" spans="1:12" ht="24.75" thickTop="1">
      <c r="A328" s="13" t="s">
        <v>159</v>
      </c>
      <c r="B328" s="85" t="s">
        <v>160</v>
      </c>
      <c r="C328" s="109"/>
      <c r="D328" s="46">
        <v>103</v>
      </c>
      <c r="E328">
        <f t="shared" si="14"/>
        <v>118.44999999999999</v>
      </c>
      <c r="F328">
        <f>SUM(E328:E333)</f>
        <v>1008.55</v>
      </c>
      <c r="G328" s="72">
        <v>1</v>
      </c>
      <c r="H328">
        <f>SUM(G328:G333)</f>
        <v>7</v>
      </c>
      <c r="I328">
        <f>H328*0.62</f>
        <v>4.34</v>
      </c>
      <c r="J328">
        <f>F328+I328</f>
        <v>1012.89</v>
      </c>
      <c r="K328" s="30">
        <v>1012</v>
      </c>
      <c r="L328">
        <f>J328-K328</f>
        <v>0.8899999999999864</v>
      </c>
    </row>
    <row r="329" spans="1:7" ht="15">
      <c r="A329" s="13" t="s">
        <v>159</v>
      </c>
      <c r="B329" s="140" t="s">
        <v>303</v>
      </c>
      <c r="C329" s="105"/>
      <c r="D329" s="15">
        <v>93</v>
      </c>
      <c r="E329">
        <f t="shared" si="14"/>
        <v>106.94999999999999</v>
      </c>
      <c r="G329" s="72">
        <v>1</v>
      </c>
    </row>
    <row r="330" spans="1:7" ht="28.5">
      <c r="A330" s="13" t="s">
        <v>159</v>
      </c>
      <c r="B330" s="132" t="s">
        <v>50</v>
      </c>
      <c r="C330" s="102"/>
      <c r="D330" s="8">
        <v>149</v>
      </c>
      <c r="E330">
        <f t="shared" si="14"/>
        <v>171.35</v>
      </c>
      <c r="G330" s="72">
        <v>1</v>
      </c>
    </row>
    <row r="331" spans="1:7" ht="28.5">
      <c r="A331" s="13" t="s">
        <v>159</v>
      </c>
      <c r="B331" s="132" t="s">
        <v>323</v>
      </c>
      <c r="C331" s="102"/>
      <c r="D331" s="8">
        <v>125</v>
      </c>
      <c r="E331">
        <f t="shared" si="14"/>
        <v>143.75</v>
      </c>
      <c r="G331" s="72">
        <v>1</v>
      </c>
    </row>
    <row r="332" spans="1:7" ht="15">
      <c r="A332" s="13" t="s">
        <v>159</v>
      </c>
      <c r="B332" s="132" t="s">
        <v>324</v>
      </c>
      <c r="C332" s="102"/>
      <c r="D332" s="8">
        <v>125</v>
      </c>
      <c r="E332">
        <f t="shared" si="14"/>
        <v>143.75</v>
      </c>
      <c r="G332" s="72">
        <v>1</v>
      </c>
    </row>
    <row r="333" spans="1:7" s="52" customFormat="1" ht="29.25" thickBot="1">
      <c r="A333" s="50" t="s">
        <v>159</v>
      </c>
      <c r="B333" s="133" t="s">
        <v>272</v>
      </c>
      <c r="C333" s="103">
        <v>1</v>
      </c>
      <c r="D333" s="51">
        <v>282</v>
      </c>
      <c r="E333" s="52">
        <f t="shared" si="14"/>
        <v>324.29999999999995</v>
      </c>
      <c r="G333" s="52">
        <v>2</v>
      </c>
    </row>
    <row r="334" spans="1:12" ht="15.75" thickTop="1">
      <c r="A334" s="13" t="s">
        <v>304</v>
      </c>
      <c r="B334" s="141" t="s">
        <v>303</v>
      </c>
      <c r="C334" s="122"/>
      <c r="D334" s="63">
        <v>93</v>
      </c>
      <c r="E334">
        <f t="shared" si="14"/>
        <v>106.94999999999999</v>
      </c>
      <c r="F334">
        <f>SUM(E334:E338)</f>
        <v>837.1999999999999</v>
      </c>
      <c r="G334" s="72">
        <v>1</v>
      </c>
      <c r="H334">
        <f>SUM(G334:G338)</f>
        <v>6</v>
      </c>
      <c r="I334">
        <f>H334*0.62</f>
        <v>3.7199999999999998</v>
      </c>
      <c r="J334">
        <f>F334+I334</f>
        <v>840.92</v>
      </c>
      <c r="L334">
        <f>J334-K334</f>
        <v>840.92</v>
      </c>
    </row>
    <row r="335" spans="1:7" ht="15">
      <c r="A335" s="13" t="s">
        <v>304</v>
      </c>
      <c r="B335" s="140" t="s">
        <v>303</v>
      </c>
      <c r="C335" s="105"/>
      <c r="D335" s="15">
        <v>93</v>
      </c>
      <c r="E335">
        <f t="shared" si="14"/>
        <v>106.94999999999999</v>
      </c>
      <c r="G335" s="72">
        <v>1</v>
      </c>
    </row>
    <row r="336" spans="1:7" ht="15">
      <c r="A336" s="13" t="s">
        <v>304</v>
      </c>
      <c r="B336" s="132" t="s">
        <v>328</v>
      </c>
      <c r="C336" s="102"/>
      <c r="D336" s="8">
        <v>282</v>
      </c>
      <c r="E336">
        <f t="shared" si="14"/>
        <v>324.29999999999995</v>
      </c>
      <c r="G336" s="72">
        <v>2</v>
      </c>
    </row>
    <row r="337" spans="1:7" ht="15">
      <c r="A337" s="25" t="s">
        <v>304</v>
      </c>
      <c r="B337" s="132" t="s">
        <v>103</v>
      </c>
      <c r="C337" s="102"/>
      <c r="D337" s="8">
        <v>130</v>
      </c>
      <c r="E337">
        <f t="shared" si="14"/>
        <v>149.5</v>
      </c>
      <c r="G337" s="72">
        <v>1</v>
      </c>
    </row>
    <row r="338" spans="1:7" s="52" customFormat="1" ht="29.25" thickBot="1">
      <c r="A338" s="50" t="s">
        <v>304</v>
      </c>
      <c r="B338" s="133" t="s">
        <v>75</v>
      </c>
      <c r="C338" s="103"/>
      <c r="D338" s="51">
        <v>130</v>
      </c>
      <c r="E338" s="52">
        <f t="shared" si="14"/>
        <v>149.5</v>
      </c>
      <c r="G338" s="52">
        <v>1</v>
      </c>
    </row>
    <row r="339" spans="1:12" ht="24.75" thickTop="1">
      <c r="A339" s="75" t="s">
        <v>79</v>
      </c>
      <c r="B339" s="85" t="s">
        <v>80</v>
      </c>
      <c r="C339" s="104"/>
      <c r="D339" s="46">
        <v>170</v>
      </c>
      <c r="E339">
        <f t="shared" si="14"/>
        <v>195.49999999999997</v>
      </c>
      <c r="F339">
        <f>SUM(E339:E346)</f>
        <v>1340.8999999999999</v>
      </c>
      <c r="G339" s="72">
        <v>4</v>
      </c>
      <c r="H339">
        <f>SUM(G339:G346)</f>
        <v>23</v>
      </c>
      <c r="I339">
        <f>H339*0.62</f>
        <v>14.26</v>
      </c>
      <c r="J339">
        <f>F339+I339</f>
        <v>1355.1599999999999</v>
      </c>
      <c r="K339">
        <v>1355</v>
      </c>
      <c r="L339">
        <f>J339-K339</f>
        <v>0.15999999999985448</v>
      </c>
    </row>
    <row r="340" spans="1:7" ht="24">
      <c r="A340" s="75" t="s">
        <v>79</v>
      </c>
      <c r="B340" s="77" t="s">
        <v>81</v>
      </c>
      <c r="C340" s="106"/>
      <c r="D340" s="8">
        <v>199</v>
      </c>
      <c r="E340">
        <f t="shared" si="14"/>
        <v>228.85</v>
      </c>
      <c r="G340" s="72">
        <v>3</v>
      </c>
    </row>
    <row r="341" spans="1:7" ht="24">
      <c r="A341" s="75" t="s">
        <v>79</v>
      </c>
      <c r="B341" s="77" t="s">
        <v>82</v>
      </c>
      <c r="C341" s="106"/>
      <c r="D341" s="8">
        <v>184</v>
      </c>
      <c r="E341">
        <f t="shared" si="14"/>
        <v>211.6</v>
      </c>
      <c r="G341" s="72">
        <v>3</v>
      </c>
    </row>
    <row r="342" spans="1:7" ht="24">
      <c r="A342" s="75" t="s">
        <v>79</v>
      </c>
      <c r="B342" s="77" t="s">
        <v>83</v>
      </c>
      <c r="C342" s="106"/>
      <c r="D342" s="8">
        <v>196</v>
      </c>
      <c r="E342">
        <f t="shared" si="14"/>
        <v>225.39999999999998</v>
      </c>
      <c r="G342" s="72">
        <v>3</v>
      </c>
    </row>
    <row r="343" spans="1:7" ht="15">
      <c r="A343" s="75" t="s">
        <v>79</v>
      </c>
      <c r="B343" s="77" t="s">
        <v>232</v>
      </c>
      <c r="C343" s="102"/>
      <c r="D343" s="14">
        <v>97</v>
      </c>
      <c r="E343" s="30">
        <f t="shared" si="14"/>
        <v>111.55</v>
      </c>
      <c r="G343" s="72">
        <v>1</v>
      </c>
    </row>
    <row r="344" spans="1:7" ht="15">
      <c r="A344" s="75" t="s">
        <v>79</v>
      </c>
      <c r="B344" s="77" t="s">
        <v>268</v>
      </c>
      <c r="C344" s="123"/>
      <c r="D344" s="14">
        <v>97</v>
      </c>
      <c r="E344" s="30">
        <f t="shared" si="14"/>
        <v>111.55</v>
      </c>
      <c r="G344" s="72">
        <v>1</v>
      </c>
    </row>
    <row r="345" spans="1:7" ht="24.75">
      <c r="A345" s="75" t="s">
        <v>79</v>
      </c>
      <c r="B345" s="83" t="s">
        <v>85</v>
      </c>
      <c r="C345" s="106"/>
      <c r="D345" s="6">
        <v>106</v>
      </c>
      <c r="E345">
        <f t="shared" si="14"/>
        <v>121.89999999999999</v>
      </c>
      <c r="G345" s="72">
        <v>5</v>
      </c>
    </row>
    <row r="346" spans="1:7" s="52" customFormat="1" ht="15.75" thickBot="1">
      <c r="A346" s="76" t="s">
        <v>79</v>
      </c>
      <c r="B346" s="80" t="s">
        <v>84</v>
      </c>
      <c r="C346" s="113"/>
      <c r="D346" s="68">
        <v>117</v>
      </c>
      <c r="E346" s="52">
        <f t="shared" si="14"/>
        <v>134.54999999999998</v>
      </c>
      <c r="G346" s="52">
        <v>3</v>
      </c>
    </row>
    <row r="347" spans="1:12" ht="24.75" thickTop="1">
      <c r="A347" s="13" t="s">
        <v>145</v>
      </c>
      <c r="B347" s="85" t="s">
        <v>39</v>
      </c>
      <c r="C347" s="109"/>
      <c r="D347" s="46">
        <v>146</v>
      </c>
      <c r="E347">
        <f t="shared" si="14"/>
        <v>167.89999999999998</v>
      </c>
      <c r="F347">
        <f>SUM(E347:E350)</f>
        <v>634.8</v>
      </c>
      <c r="G347" s="72">
        <v>2</v>
      </c>
      <c r="H347">
        <f>SUM(G347:G350)</f>
        <v>6</v>
      </c>
      <c r="I347">
        <f>H347*0.62</f>
        <v>3.7199999999999998</v>
      </c>
      <c r="J347">
        <f>F347+I347</f>
        <v>638.52</v>
      </c>
      <c r="K347">
        <v>638</v>
      </c>
      <c r="L347">
        <f>J347-K347</f>
        <v>0.5199999999999818</v>
      </c>
    </row>
    <row r="348" spans="1:7" ht="24">
      <c r="A348" s="13" t="s">
        <v>145</v>
      </c>
      <c r="B348" s="77" t="s">
        <v>146</v>
      </c>
      <c r="C348" s="102"/>
      <c r="D348" s="8">
        <v>146</v>
      </c>
      <c r="E348">
        <f t="shared" si="14"/>
        <v>167.89999999999998</v>
      </c>
      <c r="G348" s="72">
        <v>2</v>
      </c>
    </row>
    <row r="349" spans="1:7" ht="15">
      <c r="A349" s="13" t="s">
        <v>145</v>
      </c>
      <c r="B349" s="77" t="s">
        <v>103</v>
      </c>
      <c r="C349" s="102"/>
      <c r="D349" s="17">
        <v>130</v>
      </c>
      <c r="E349">
        <f t="shared" si="14"/>
        <v>149.5</v>
      </c>
      <c r="G349" s="72">
        <v>1</v>
      </c>
    </row>
    <row r="350" spans="1:7" s="52" customFormat="1" ht="15.75" thickBot="1">
      <c r="A350" s="50" t="s">
        <v>145</v>
      </c>
      <c r="B350" s="78" t="s">
        <v>75</v>
      </c>
      <c r="C350" s="103"/>
      <c r="D350" s="51">
        <v>130</v>
      </c>
      <c r="E350" s="52">
        <f t="shared" si="14"/>
        <v>149.5</v>
      </c>
      <c r="G350" s="52">
        <v>1</v>
      </c>
    </row>
    <row r="351" spans="1:13" ht="15.75" thickTop="1">
      <c r="A351" s="13" t="s">
        <v>185</v>
      </c>
      <c r="B351" s="44" t="s">
        <v>290</v>
      </c>
      <c r="C351" s="104"/>
      <c r="D351" s="45"/>
      <c r="E351">
        <f>D351*1.13</f>
        <v>0</v>
      </c>
      <c r="F351">
        <f>SUM(E351:E356)</f>
        <v>649.75</v>
      </c>
      <c r="G351" s="72">
        <v>2</v>
      </c>
      <c r="H351">
        <f>SUM(G351:G356)</f>
        <v>9</v>
      </c>
      <c r="I351">
        <f>H351*0.62</f>
        <v>5.58</v>
      </c>
      <c r="J351">
        <f>F351+I351</f>
        <v>655.33</v>
      </c>
      <c r="K351">
        <v>715</v>
      </c>
      <c r="L351">
        <f>J351-K351</f>
        <v>-59.66999999999996</v>
      </c>
      <c r="M351" t="s">
        <v>346</v>
      </c>
    </row>
    <row r="352" spans="1:7" ht="15">
      <c r="A352" s="13" t="s">
        <v>185</v>
      </c>
      <c r="B352" s="77" t="s">
        <v>186</v>
      </c>
      <c r="C352" s="102"/>
      <c r="D352" s="8">
        <v>72</v>
      </c>
      <c r="E352">
        <f aca="true" t="shared" si="15" ref="E352:E364">D352*1.15</f>
        <v>82.8</v>
      </c>
      <c r="G352" s="72">
        <v>1</v>
      </c>
    </row>
    <row r="353" spans="1:7" ht="15">
      <c r="A353" s="13" t="s">
        <v>185</v>
      </c>
      <c r="B353" s="77" t="s">
        <v>187</v>
      </c>
      <c r="C353" s="102"/>
      <c r="D353" s="8">
        <v>72</v>
      </c>
      <c r="E353">
        <f t="shared" si="15"/>
        <v>82.8</v>
      </c>
      <c r="G353" s="72">
        <v>1</v>
      </c>
    </row>
    <row r="354" spans="1:7" ht="24">
      <c r="A354" s="13" t="s">
        <v>185</v>
      </c>
      <c r="B354" s="77" t="s">
        <v>188</v>
      </c>
      <c r="C354" s="102"/>
      <c r="D354" s="14">
        <v>97</v>
      </c>
      <c r="E354" s="30">
        <f t="shared" si="15"/>
        <v>111.55</v>
      </c>
      <c r="G354" s="72">
        <v>1</v>
      </c>
    </row>
    <row r="355" spans="1:7" ht="15">
      <c r="A355" s="13" t="s">
        <v>185</v>
      </c>
      <c r="B355" s="96" t="s">
        <v>189</v>
      </c>
      <c r="C355" s="9"/>
      <c r="D355" s="10">
        <v>30</v>
      </c>
      <c r="E355">
        <f t="shared" si="15"/>
        <v>34.5</v>
      </c>
      <c r="G355" s="72">
        <v>2</v>
      </c>
    </row>
    <row r="356" spans="1:7" s="52" customFormat="1" ht="24.75" thickBot="1">
      <c r="A356" s="50" t="s">
        <v>185</v>
      </c>
      <c r="B356" s="78" t="s">
        <v>119</v>
      </c>
      <c r="C356" s="103"/>
      <c r="D356" s="51">
        <v>294</v>
      </c>
      <c r="E356" s="52">
        <f t="shared" si="15"/>
        <v>338.09999999999997</v>
      </c>
      <c r="G356" s="52">
        <v>2</v>
      </c>
    </row>
    <row r="357" spans="1:12" ht="24.75" thickTop="1">
      <c r="A357" s="13" t="s">
        <v>166</v>
      </c>
      <c r="B357" s="85" t="s">
        <v>76</v>
      </c>
      <c r="C357" s="109"/>
      <c r="D357" s="46">
        <v>421</v>
      </c>
      <c r="E357">
        <f t="shared" si="15"/>
        <v>484.15</v>
      </c>
      <c r="F357">
        <f>SUM(E357:E358)</f>
        <v>913.0999999999999</v>
      </c>
      <c r="G357" s="72">
        <v>1</v>
      </c>
      <c r="H357">
        <f>SUM(G357:G358)</f>
        <v>2</v>
      </c>
      <c r="I357">
        <f>H357*0.62</f>
        <v>1.24</v>
      </c>
      <c r="J357">
        <f>F357+I357</f>
        <v>914.3399999999999</v>
      </c>
      <c r="K357">
        <f>176+65</f>
        <v>241</v>
      </c>
      <c r="L357">
        <f>J357-K357</f>
        <v>673.3399999999999</v>
      </c>
    </row>
    <row r="358" spans="1:7" s="52" customFormat="1" ht="24.75" thickBot="1">
      <c r="A358" s="50" t="s">
        <v>166</v>
      </c>
      <c r="B358" s="78" t="s">
        <v>161</v>
      </c>
      <c r="C358" s="103"/>
      <c r="D358" s="51">
        <v>373</v>
      </c>
      <c r="E358" s="52">
        <f t="shared" si="15"/>
        <v>428.95</v>
      </c>
      <c r="G358" s="52">
        <v>1</v>
      </c>
    </row>
    <row r="359" spans="1:12" s="52" customFormat="1" ht="25.5" thickBot="1" thickTop="1">
      <c r="A359" s="52" t="s">
        <v>141</v>
      </c>
      <c r="B359" s="135" t="s">
        <v>142</v>
      </c>
      <c r="C359" s="124"/>
      <c r="D359" s="69">
        <v>124</v>
      </c>
      <c r="E359" s="52">
        <f t="shared" si="15"/>
        <v>142.6</v>
      </c>
      <c r="F359" s="52">
        <f>SUM(E359)</f>
        <v>142.6</v>
      </c>
      <c r="G359" s="52">
        <v>1</v>
      </c>
      <c r="H359" s="52">
        <f>SUM(G359)</f>
        <v>1</v>
      </c>
      <c r="I359" s="52">
        <f>H359*0.62</f>
        <v>0.62</v>
      </c>
      <c r="J359" s="52">
        <f>F359+I359</f>
        <v>143.22</v>
      </c>
      <c r="K359" s="52">
        <v>143</v>
      </c>
      <c r="L359" s="52">
        <f>J359-K359</f>
        <v>0.21999999999999886</v>
      </c>
    </row>
    <row r="360" spans="1:12" ht="24.75" thickTop="1">
      <c r="A360" s="13" t="s">
        <v>178</v>
      </c>
      <c r="B360" s="85" t="s">
        <v>179</v>
      </c>
      <c r="C360" s="109"/>
      <c r="D360" s="46">
        <v>103</v>
      </c>
      <c r="E360">
        <f t="shared" si="15"/>
        <v>118.44999999999999</v>
      </c>
      <c r="F360">
        <f>SUM(E360:E364)</f>
        <v>621</v>
      </c>
      <c r="G360" s="72">
        <v>1</v>
      </c>
      <c r="H360">
        <f>SUM(G360:G364)</f>
        <v>5</v>
      </c>
      <c r="I360">
        <f>H360*0.62</f>
        <v>3.1</v>
      </c>
      <c r="J360">
        <f>F360+I360</f>
        <v>624.1</v>
      </c>
      <c r="K360">
        <v>624</v>
      </c>
      <c r="L360">
        <f>J360-K360</f>
        <v>0.10000000000002274</v>
      </c>
    </row>
    <row r="361" spans="1:7" ht="24">
      <c r="A361" s="13" t="s">
        <v>178</v>
      </c>
      <c r="B361" s="77" t="s">
        <v>181</v>
      </c>
      <c r="C361" s="102"/>
      <c r="D361" s="8">
        <v>117</v>
      </c>
      <c r="E361">
        <f t="shared" si="15"/>
        <v>134.54999999999998</v>
      </c>
      <c r="G361" s="72">
        <v>1</v>
      </c>
    </row>
    <row r="362" spans="1:7" ht="24">
      <c r="A362" s="13" t="s">
        <v>178</v>
      </c>
      <c r="B362" s="77" t="s">
        <v>263</v>
      </c>
      <c r="C362" s="102"/>
      <c r="D362" s="8">
        <v>86</v>
      </c>
      <c r="E362">
        <f t="shared" si="15"/>
        <v>98.89999999999999</v>
      </c>
      <c r="G362" s="72">
        <v>1</v>
      </c>
    </row>
    <row r="363" spans="1:7" ht="15">
      <c r="A363" s="13" t="s">
        <v>178</v>
      </c>
      <c r="B363" s="77" t="s">
        <v>180</v>
      </c>
      <c r="C363" s="102"/>
      <c r="D363" s="8">
        <v>60</v>
      </c>
      <c r="E363">
        <f t="shared" si="15"/>
        <v>69</v>
      </c>
      <c r="G363" s="72">
        <v>1</v>
      </c>
    </row>
    <row r="364" spans="1:7" s="52" customFormat="1" ht="24.75" thickBot="1">
      <c r="A364" s="50" t="s">
        <v>178</v>
      </c>
      <c r="B364" s="78" t="s">
        <v>264</v>
      </c>
      <c r="C364" s="103"/>
      <c r="D364" s="51">
        <v>174</v>
      </c>
      <c r="E364" s="52">
        <f t="shared" si="15"/>
        <v>200.1</v>
      </c>
      <c r="G364" s="52">
        <v>1</v>
      </c>
    </row>
    <row r="365" spans="1:12" s="52" customFormat="1" ht="26.25" thickBot="1" thickTop="1">
      <c r="A365" s="50" t="s">
        <v>148</v>
      </c>
      <c r="B365" s="93" t="s">
        <v>147</v>
      </c>
      <c r="C365" s="125"/>
      <c r="D365" s="70">
        <v>475</v>
      </c>
      <c r="E365" s="71">
        <f>D365</f>
        <v>475</v>
      </c>
      <c r="F365" s="71">
        <f>SUM(E365)</f>
        <v>475</v>
      </c>
      <c r="G365" s="52">
        <v>3</v>
      </c>
      <c r="H365" s="71">
        <f>SUM(G365)</f>
        <v>3</v>
      </c>
      <c r="I365" s="52">
        <f>H365*0.62</f>
        <v>1.8599999999999999</v>
      </c>
      <c r="J365" s="52">
        <f>F365+I365</f>
        <v>476.86</v>
      </c>
      <c r="L365" s="52">
        <f>J365-K365</f>
        <v>476.86</v>
      </c>
    </row>
    <row r="366" spans="4:6" ht="15.75" thickTop="1">
      <c r="D366" s="33"/>
      <c r="E366" s="33"/>
      <c r="F366" s="33"/>
    </row>
    <row r="368" spans="4:5" ht="15">
      <c r="D368" s="40"/>
      <c r="E368" s="40"/>
    </row>
    <row r="369" ht="15">
      <c r="D369" s="40"/>
    </row>
    <row r="371" spans="1:2" ht="15">
      <c r="A371" s="13"/>
      <c r="B371"/>
    </row>
    <row r="372" spans="1:2" ht="15.75" thickBot="1">
      <c r="A372" s="50"/>
      <c r="B372" s="52"/>
    </row>
    <row r="373" spans="1:2" ht="15.75" thickTop="1">
      <c r="A373" s="13"/>
      <c r="B373"/>
    </row>
    <row r="374" spans="1:2" ht="15">
      <c r="A374" s="13"/>
      <c r="B374"/>
    </row>
    <row r="375" spans="1:2" ht="15">
      <c r="A375" s="13"/>
      <c r="B375"/>
    </row>
    <row r="376" spans="1:2" ht="15">
      <c r="A376" s="13"/>
      <c r="B376"/>
    </row>
    <row r="377" spans="1:2" ht="15">
      <c r="A377" s="13"/>
      <c r="B377"/>
    </row>
    <row r="378" spans="1:2" ht="15">
      <c r="A378" s="13"/>
      <c r="B378"/>
    </row>
    <row r="389" ht="15">
      <c r="D389" s="33"/>
    </row>
    <row r="390" ht="15">
      <c r="D390" s="33"/>
    </row>
    <row r="391" ht="15">
      <c r="D391" s="33"/>
    </row>
    <row r="398" spans="1:2" ht="15">
      <c r="A398" s="13"/>
      <c r="B398" s="22"/>
    </row>
    <row r="399" spans="1:2" ht="15">
      <c r="A399" s="13"/>
      <c r="B399" s="22"/>
    </row>
    <row r="400" spans="1:2" ht="15">
      <c r="A400" s="13"/>
      <c r="B400" s="24"/>
    </row>
    <row r="401" spans="1:2" ht="15">
      <c r="A401" s="13"/>
      <c r="B401" s="24"/>
    </row>
  </sheetData>
  <sheetProtection/>
  <autoFilter ref="A1:M368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view="pageLayout" workbookViewId="0" topLeftCell="A1">
      <selection activeCell="C9" sqref="C9"/>
    </sheetView>
  </sheetViews>
  <sheetFormatPr defaultColWidth="9.140625" defaultRowHeight="15"/>
  <cols>
    <col min="1" max="1" width="26.00390625" style="39" customWidth="1"/>
    <col min="2" max="2" width="29.8515625" style="39" customWidth="1"/>
  </cols>
  <sheetData>
    <row r="1" spans="1:2" ht="15">
      <c r="A1" t="s">
        <v>339</v>
      </c>
      <c r="B1" t="s">
        <v>340</v>
      </c>
    </row>
    <row r="2" spans="1:2" ht="15">
      <c r="A2" t="s">
        <v>156</v>
      </c>
      <c r="B2" t="s">
        <v>19</v>
      </c>
    </row>
    <row r="3" spans="1:2" ht="15">
      <c r="A3" t="s">
        <v>134</v>
      </c>
      <c r="B3" t="s">
        <v>78</v>
      </c>
    </row>
    <row r="4" spans="1:2" ht="15">
      <c r="A4" t="s">
        <v>13</v>
      </c>
      <c r="B4" t="s">
        <v>149</v>
      </c>
    </row>
    <row r="5" spans="1:2" ht="15">
      <c r="A5" t="s">
        <v>182</v>
      </c>
      <c r="B5" t="s">
        <v>112</v>
      </c>
    </row>
    <row r="6" spans="1:2" ht="15">
      <c r="A6" t="s">
        <v>145</v>
      </c>
      <c r="B6" t="s">
        <v>15</v>
      </c>
    </row>
    <row r="7" spans="1:2" ht="15">
      <c r="A7" t="s">
        <v>185</v>
      </c>
      <c r="B7" t="s">
        <v>16</v>
      </c>
    </row>
    <row r="8" spans="1:2" ht="15">
      <c r="A8" t="s">
        <v>166</v>
      </c>
      <c r="B8" t="s">
        <v>113</v>
      </c>
    </row>
    <row r="9" spans="1:2" ht="15">
      <c r="A9" t="s">
        <v>141</v>
      </c>
      <c r="B9" t="s">
        <v>74</v>
      </c>
    </row>
    <row r="10" spans="1:2" ht="15">
      <c r="A10"/>
      <c r="B10" t="s">
        <v>300</v>
      </c>
    </row>
    <row r="11" spans="1:2" ht="15">
      <c r="A11"/>
      <c r="B11" t="s">
        <v>178</v>
      </c>
    </row>
    <row r="12" spans="1:2" ht="15">
      <c r="A12" t="s">
        <v>343</v>
      </c>
      <c r="B12"/>
    </row>
    <row r="13" spans="1:2" ht="15">
      <c r="A13" t="s">
        <v>233</v>
      </c>
      <c r="B13" t="s">
        <v>341</v>
      </c>
    </row>
    <row r="14" spans="1:2" ht="15">
      <c r="A14" t="s">
        <v>299</v>
      </c>
      <c r="B14" t="s">
        <v>269</v>
      </c>
    </row>
    <row r="15" spans="1:2" ht="15">
      <c r="A15" t="s">
        <v>117</v>
      </c>
      <c r="B15" t="s">
        <v>177</v>
      </c>
    </row>
    <row r="16" spans="1:2" ht="15">
      <c r="A16" t="s">
        <v>72</v>
      </c>
      <c r="B16" t="s">
        <v>69</v>
      </c>
    </row>
    <row r="17" spans="1:2" ht="15">
      <c r="A17" t="s">
        <v>59</v>
      </c>
      <c r="B17" t="s">
        <v>342</v>
      </c>
    </row>
    <row r="18" spans="1:2" ht="15">
      <c r="A18" t="s">
        <v>10</v>
      </c>
      <c r="B18"/>
    </row>
    <row r="19" spans="1:2" ht="15">
      <c r="A19" t="s">
        <v>14</v>
      </c>
      <c r="B19"/>
    </row>
    <row r="20" ht="15">
      <c r="A20" t="s">
        <v>18</v>
      </c>
    </row>
    <row r="21" ht="15">
      <c r="A21" t="s">
        <v>121</v>
      </c>
    </row>
    <row r="22" ht="15">
      <c r="A22" t="s">
        <v>86</v>
      </c>
    </row>
    <row r="23" ht="15">
      <c r="A23" t="s">
        <v>163</v>
      </c>
    </row>
    <row r="24" ht="15">
      <c r="A24" t="s">
        <v>20</v>
      </c>
    </row>
    <row r="25" ht="15">
      <c r="A25" t="s">
        <v>174</v>
      </c>
    </row>
    <row r="26" ht="15">
      <c r="A26" t="s">
        <v>129</v>
      </c>
    </row>
    <row r="27" ht="15">
      <c r="A27" t="s">
        <v>11</v>
      </c>
    </row>
    <row r="28" ht="15">
      <c r="A28" t="s">
        <v>273</v>
      </c>
    </row>
    <row r="29" ht="15">
      <c r="A29" t="s">
        <v>12</v>
      </c>
    </row>
    <row r="30" ht="15">
      <c r="A30" t="s">
        <v>173</v>
      </c>
    </row>
    <row r="31" ht="15">
      <c r="A31" t="s">
        <v>270</v>
      </c>
    </row>
    <row r="32" ht="15">
      <c r="A32" t="s">
        <v>344</v>
      </c>
    </row>
    <row r="33" ht="15">
      <c r="A33" t="s">
        <v>143</v>
      </c>
    </row>
    <row r="34" ht="15">
      <c r="A34" t="s">
        <v>167</v>
      </c>
    </row>
    <row r="35" ht="15">
      <c r="A35" t="s">
        <v>302</v>
      </c>
    </row>
    <row r="36" ht="15">
      <c r="A36" t="s">
        <v>159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cp:lastPrinted>2012-02-15T10:54:08Z</cp:lastPrinted>
  <dcterms:created xsi:type="dcterms:W3CDTF">2012-01-07T15:15:08Z</dcterms:created>
  <dcterms:modified xsi:type="dcterms:W3CDTF">2012-02-15T12:08:05Z</dcterms:modified>
  <cp:category/>
  <cp:version/>
  <cp:contentType/>
  <cp:contentStatus/>
</cp:coreProperties>
</file>