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<sst xmlns="http://schemas.openxmlformats.org/spreadsheetml/2006/main" count="410" uniqueCount="259">
  <si>
    <t xml:space="preserve"> =Mila=</t>
  </si>
  <si>
    <t>"GROSZKI" Юбка 6А-CZARNA р.146</t>
  </si>
  <si>
    <t xml:space="preserve">MILKSHAKE Блузка 10В р.152 </t>
  </si>
  <si>
    <t>SZARO ZOLTA юбка 8А р.152</t>
  </si>
  <si>
    <t>TANZANIA Шорты 6 р.146,</t>
  </si>
  <si>
    <t>TATIANA Блузка 3 152</t>
  </si>
  <si>
    <t>VIRGINIA брюки 5В р.152</t>
  </si>
  <si>
    <t>VIRGINIA платье 3В р.152</t>
  </si>
  <si>
    <t>VIRGINIA футболка 8 р.152</t>
  </si>
  <si>
    <t>~Marina~</t>
  </si>
  <si>
    <t>CYGANECZKA Джемпер 1 р.134</t>
  </si>
  <si>
    <t>KROPKOWA платье1 р.134</t>
  </si>
  <si>
    <t>Anastasiya2012</t>
  </si>
  <si>
    <r>
      <t xml:space="preserve">SZTORM Бермуды 12 р.122 </t>
    </r>
    <r>
      <rPr>
        <b/>
        <sz val="10"/>
        <rFont val="Arial"/>
        <family val="2"/>
      </rPr>
      <t>2 шт.</t>
    </r>
  </si>
  <si>
    <t>ANN DAV</t>
  </si>
  <si>
    <t>PILOT Брюки 9 р.134</t>
  </si>
  <si>
    <t>Anuka</t>
  </si>
  <si>
    <t>ROCK BAND Борцовка 8А р.122</t>
  </si>
  <si>
    <t>anyurkina</t>
  </si>
  <si>
    <t>KROPECZKI Леггинсы 2 р.92</t>
  </si>
  <si>
    <t>KROPECZKI Туника 4 р.92</t>
  </si>
  <si>
    <t>RAINBOW Платье 4 р.92</t>
  </si>
  <si>
    <t>Barabulka</t>
  </si>
  <si>
    <t>JABLUSZKO Шорты 6 р.86</t>
  </si>
  <si>
    <t>KONIK DZ. Блуза 1 р.92</t>
  </si>
  <si>
    <t>KONIK DZ. Блузка 5 р.86</t>
  </si>
  <si>
    <t>LUKRECJA Гетры 2 р 86</t>
  </si>
  <si>
    <t>NIEBIESKI KWIATEK Трусики 12 р.86</t>
  </si>
  <si>
    <t>ROZYCZKI Шорты 11 98</t>
  </si>
  <si>
    <t>STARS Блуза 4 92</t>
  </si>
  <si>
    <t>STARS Огроднички 8 А 98р</t>
  </si>
  <si>
    <t>ZLOTY KOTEK блузка 8 р.98</t>
  </si>
  <si>
    <t>ZLOTY KOTEK водолазка 2 р.98</t>
  </si>
  <si>
    <t>cat177</t>
  </si>
  <si>
    <t>DOG DUZY Блуза 11 р.122</t>
  </si>
  <si>
    <t>DOG DUZY Брюки 7 р.122</t>
  </si>
  <si>
    <t>ПАРУСНАЯ АКАДЕМИЯ Брюки дрес. 23 р.128</t>
  </si>
  <si>
    <t>Ektr</t>
  </si>
  <si>
    <t xml:space="preserve">ANTONINA Брюки 8 р.68 </t>
  </si>
  <si>
    <t>EMILIA блузка 9 р.74</t>
  </si>
  <si>
    <t>EMILIA сарафан 3 р.74</t>
  </si>
  <si>
    <t>NIEBIESKI KWIATEK Блузка 4 р.74</t>
  </si>
  <si>
    <t>harchenkoev</t>
  </si>
  <si>
    <t>GRANAT Платье 1 р.122</t>
  </si>
  <si>
    <t>PANTERKA Брюки дрес.2 р.122</t>
  </si>
  <si>
    <t>Helen23</t>
  </si>
  <si>
    <t>JUNGLE BUDDIES Блуза 4 р.74</t>
  </si>
  <si>
    <t>JUNGLE BUDDIES Брюки 6 р.74</t>
  </si>
  <si>
    <t>JUNGLE BUDDIES Футболка 2 р.74</t>
  </si>
  <si>
    <t>TENIS Бермуды 3 р.74</t>
  </si>
  <si>
    <t>TENIS Боди 10 р.74</t>
  </si>
  <si>
    <t>Jonni</t>
  </si>
  <si>
    <t>NEW YORK Жилет 11 р.116</t>
  </si>
  <si>
    <t>RUGBY Шапка 14 р.104-116</t>
  </si>
  <si>
    <t>YORK Брюки 1B р.146</t>
  </si>
  <si>
    <t>Julyana</t>
  </si>
  <si>
    <t>RUGBY Майка 7 р.122</t>
  </si>
  <si>
    <t>K@A</t>
  </si>
  <si>
    <t>SZTORM SPODNIE 2  152 cm</t>
  </si>
  <si>
    <t>Leno-к</t>
  </si>
  <si>
    <t>RITA BLUZKA 9 128 cm</t>
  </si>
  <si>
    <t>LEONTINA</t>
  </si>
  <si>
    <t>SZTORM Бермуды 7 р.140</t>
  </si>
  <si>
    <t>SZTORM Брюки 4 р.140</t>
  </si>
  <si>
    <t>SZTORM Поло 8 р.140</t>
  </si>
  <si>
    <t>SZTORM Рубашка с коротким рукавом 13 р.140</t>
  </si>
  <si>
    <t>SZTORM Футболка 5 р.140</t>
  </si>
  <si>
    <t>Lucky Sweet</t>
  </si>
  <si>
    <t>BASIC Футболка 4W_ 3 р.104</t>
  </si>
  <si>
    <t>KROKODYL Бандана 15 р.104-116</t>
  </si>
  <si>
    <t>MEKSYK Блуза 1 р.104</t>
  </si>
  <si>
    <t>Lully</t>
  </si>
  <si>
    <t>"Wisienka" Капри 3.140р</t>
  </si>
  <si>
    <t>COCO Юбка 7 146р</t>
  </si>
  <si>
    <t>KROLEWNA Гетры 8 122р</t>
  </si>
  <si>
    <t>NESZKA ROZ Брюки 8 122 р</t>
  </si>
  <si>
    <t>lusa-p</t>
  </si>
  <si>
    <t>KOTWICA DZIEW.Блузка 3 р.98,</t>
  </si>
  <si>
    <t>LONG BEACH Бермуды 9 р.110</t>
  </si>
  <si>
    <t>MOTOROWKA Шорты 11 р.146</t>
  </si>
  <si>
    <t>PANTERKA Футболка 3 р.98</t>
  </si>
  <si>
    <t>POTWORKI Бермуды 6 р.110</t>
  </si>
  <si>
    <t>RUGBY Бермуды 10 р.146</t>
  </si>
  <si>
    <t>SZARO ZOLTA Гетры 4 р.110</t>
  </si>
  <si>
    <t>lya</t>
  </si>
  <si>
    <t>DOLORES Блузка 7 р.140</t>
  </si>
  <si>
    <t>DOLORES Юбка 8 р.140</t>
  </si>
  <si>
    <t xml:space="preserve">JABLUSZKO Блузка 9 р.74 </t>
  </si>
  <si>
    <t>KOTWICA DZIEW.Блузка 3 р.68,</t>
  </si>
  <si>
    <t>KOTWICA DZIEW.Гетры 9 р.68</t>
  </si>
  <si>
    <t>KOTWICA DZIEW.Косынка 18 р.62-74</t>
  </si>
  <si>
    <t>SAILOR GIRL Майка 9 р.68</t>
  </si>
  <si>
    <t>SAILOR GIRL Юбка 8 р.74</t>
  </si>
  <si>
    <t>TATIANA Туника 5 134</t>
  </si>
  <si>
    <t xml:space="preserve">ZACZAROWANA BEZA Гетры 11В р.74 </t>
  </si>
  <si>
    <t>Lодочка</t>
  </si>
  <si>
    <t>SWEET JEANS BLUZKA 2 134</t>
  </si>
  <si>
    <t>Mariiy</t>
  </si>
  <si>
    <t xml:space="preserve">SWEET JEANS BLUZKA 3 122 </t>
  </si>
  <si>
    <t xml:space="preserve">SWEET JEANS SZORTY 5B 122 </t>
  </si>
  <si>
    <t xml:space="preserve">GRANAT BLUZKA 8 122 </t>
  </si>
  <si>
    <t>GRANAT SPODNIE 7 122 cm 1246</t>
  </si>
  <si>
    <t>Metel</t>
  </si>
  <si>
    <t xml:space="preserve">PILOT BERMUDY 2 134 </t>
  </si>
  <si>
    <t xml:space="preserve">PILOT T-SHIRT 4 134 </t>
  </si>
  <si>
    <t>на след. заказ</t>
  </si>
  <si>
    <t>Natka</t>
  </si>
  <si>
    <t>"Tygrus"Блуза 2 р.140</t>
  </si>
  <si>
    <t>"Tygrus"Шорты 5 р.140</t>
  </si>
  <si>
    <t>IDAHO Брюки 2А 134 р.</t>
  </si>
  <si>
    <t>LODOWIEC блуза 8 р.134</t>
  </si>
  <si>
    <t>LODOWIEC брюки дрес. 10 р.134</t>
  </si>
  <si>
    <t>POLARNY SWIAT блуза 5 р.140</t>
  </si>
  <si>
    <t>POLARNY SWIAT брюки дрес. 2 р.140</t>
  </si>
  <si>
    <t>UNION BRAND Бермуды 5 р.146</t>
  </si>
  <si>
    <t>Nortug</t>
  </si>
  <si>
    <t xml:space="preserve">PILOT T-SHIRT 4 116 </t>
  </si>
  <si>
    <t>SZTORM BERMUDY 12 116 cm</t>
  </si>
  <si>
    <t>olelya</t>
  </si>
  <si>
    <t>PILOT Блузка 10 р.116</t>
  </si>
  <si>
    <t>panterra</t>
  </si>
  <si>
    <t>SWEET JEANS SPODNIE 9B 146 cm</t>
  </si>
  <si>
    <t>Ustin1975</t>
  </si>
  <si>
    <t xml:space="preserve">Deszczowy Renifer Блузка 15А 110р. </t>
  </si>
  <si>
    <t>POLO ROYAL Брюки 2 146</t>
  </si>
  <si>
    <t>Verona</t>
  </si>
  <si>
    <t>PIERSCIONEK брюки 8 р.140</t>
  </si>
  <si>
    <t>vodopad</t>
  </si>
  <si>
    <t>Yfnfkmz</t>
  </si>
  <si>
    <t>ANTRACYT гетры 7 р.104</t>
  </si>
  <si>
    <t>ELEGANCJA водолазка 5 р.104</t>
  </si>
  <si>
    <t>EMILIA гетры 10A р.104</t>
  </si>
  <si>
    <t>GRANAT Блузка 5 р.146</t>
  </si>
  <si>
    <t>HORSES Футболка 7 р.104</t>
  </si>
  <si>
    <t>IRINA Сарафан 1 р. 104</t>
  </si>
  <si>
    <t>MALWINA Футболка 8 р.104</t>
  </si>
  <si>
    <t>MALWINA Шорты 9 р.104</t>
  </si>
  <si>
    <t>MARZYCIELKA брюки дрес. 2 р.104</t>
  </si>
  <si>
    <t>MARZYCIELKA джемпер 11B р.104</t>
  </si>
  <si>
    <t>MARZYCIELKA джемпер 11B р.146</t>
  </si>
  <si>
    <t>Scottie Блузка 14 146</t>
  </si>
  <si>
    <t>SPORTOWA GRANAT Блузка 10 р.146</t>
  </si>
  <si>
    <t>SZARO ZOLTA Блузка 7 р.104,</t>
  </si>
  <si>
    <t>VIRGINIA футболка 8 р.146</t>
  </si>
  <si>
    <t>VIVIAN платье 10 р.146</t>
  </si>
  <si>
    <t>WYSTAWA MOTYLI брюки дрес. 11 р.104</t>
  </si>
  <si>
    <t>WYSTAWA MOTYLI брюки дрес. 11 р.146</t>
  </si>
  <si>
    <t>ZIMORODEK гетры 11С р.146</t>
  </si>
  <si>
    <t>АлаВ</t>
  </si>
  <si>
    <t>PILOT Бермуды 2 р.116</t>
  </si>
  <si>
    <t>PILOT Брюки 8 р.116</t>
  </si>
  <si>
    <t>SZTORM Брюки 2 р.116</t>
  </si>
  <si>
    <t>Анжела1604</t>
  </si>
  <si>
    <t>PILOT BERMUDY 2 122 cm</t>
  </si>
  <si>
    <t xml:space="preserve">PILOT PODKOSZULKA 5 122 </t>
  </si>
  <si>
    <t xml:space="preserve">PILOT T-SHIRT 11 122 </t>
  </si>
  <si>
    <t>SZTORM BERMUDY 12 122 cm</t>
  </si>
  <si>
    <t>SZTORM T-SHIRT 5 122 cm</t>
  </si>
  <si>
    <t>Виктория-Вероника</t>
  </si>
  <si>
    <t xml:space="preserve">PIXIE Блузка 2 122р </t>
  </si>
  <si>
    <t>Гюзель</t>
  </si>
  <si>
    <t xml:space="preserve">LETNIA LAKA Блуза 3 р.92 </t>
  </si>
  <si>
    <t xml:space="preserve">LETNIA LAKA Брюки дрес.4 р.92 </t>
  </si>
  <si>
    <t>MAJOWA Платье 1В р.104</t>
  </si>
  <si>
    <t xml:space="preserve">MOTOROWKA Брюки дрес.2 р.122  </t>
  </si>
  <si>
    <t xml:space="preserve">MOTOROWKA Джемпер 1 р.122 </t>
  </si>
  <si>
    <t xml:space="preserve">SAILOR GIRL Панама 14 р.104 </t>
  </si>
  <si>
    <t>ЖЕНЯ224</t>
  </si>
  <si>
    <t>TURYSTA Футболка 6 р.98</t>
  </si>
  <si>
    <t>VIRGINIA брюки 5В р.146</t>
  </si>
  <si>
    <t>VIRGINIA пиджак 6В р.152</t>
  </si>
  <si>
    <t>КовАС</t>
  </si>
  <si>
    <t>PILOT BERMUDY 2 104 cm</t>
  </si>
  <si>
    <t>PILOT POLO 7 104 cm</t>
  </si>
  <si>
    <t>Лёвкина мама</t>
  </si>
  <si>
    <t>"Dream" Блуза 1B р.116</t>
  </si>
  <si>
    <t>"Team" Блуза 4 р.146</t>
  </si>
  <si>
    <t>WYDRA поло 7 р.110</t>
  </si>
  <si>
    <t>ЛёнаНСК</t>
  </si>
  <si>
    <t>PASTELOWA футболка 3 р.74</t>
  </si>
  <si>
    <t>TURKUSOWA блузка 5В р.86</t>
  </si>
  <si>
    <t>TURKUSOWA леггинсы 8В р.86</t>
  </si>
  <si>
    <t>TURKUSOWA панама 13 р.80-86, , шт</t>
  </si>
  <si>
    <t>Любава09</t>
  </si>
  <si>
    <t>GOLDEN Платье 5 р.122</t>
  </si>
  <si>
    <t>KORONKOWY SWIAT брюки 12 р.128,</t>
  </si>
  <si>
    <t>WIZYTOWE Платье 8 р.122</t>
  </si>
  <si>
    <t>Миллениум</t>
  </si>
  <si>
    <t>DINOZAURY Блуза 1 р.86</t>
  </si>
  <si>
    <t>МОИ ДЕТКИ</t>
  </si>
  <si>
    <t xml:space="preserve">BASIC Брюки 2C р.104 </t>
  </si>
  <si>
    <t>RITA Блузка 10 р.104</t>
  </si>
  <si>
    <t>VIRGINIA брюки 5В р.104</t>
  </si>
  <si>
    <t>Надя.бо</t>
  </si>
  <si>
    <t>BASIC Футболка 4W_ 3 р 128</t>
  </si>
  <si>
    <t>Настена В</t>
  </si>
  <si>
    <t>"Regatta"Брюки3 116р</t>
  </si>
  <si>
    <t>BAJKOWA блузка 10 р.74</t>
  </si>
  <si>
    <t>BAJKOWA п/комбинезон 8A р.74</t>
  </si>
  <si>
    <t>KOLYSANKA ползунки 8 р.68</t>
  </si>
  <si>
    <t>KSIEZNICZKA ROZOWA Боди 10 р.68</t>
  </si>
  <si>
    <t>PANTERKA Платье 11 р.74</t>
  </si>
  <si>
    <t>SAILOR GIRL Платье 1 р.80</t>
  </si>
  <si>
    <t>SAILOR GIRL Повязка 15 р.80-86</t>
  </si>
  <si>
    <t>SOWKA ползунки 12 р.68</t>
  </si>
  <si>
    <t>Олеся2277</t>
  </si>
  <si>
    <t xml:space="preserve">PILOT SPODNIE 8 128 cm </t>
  </si>
  <si>
    <t>Оля Зайцева</t>
  </si>
  <si>
    <t>DOLORES Блузка 2 р.92</t>
  </si>
  <si>
    <t>DOLORES Капри 6 р.92</t>
  </si>
  <si>
    <t>PEGGY ROZOWA Шапка 24 р.92-98</t>
  </si>
  <si>
    <t>SERDUSZKO Боди 16 р.92</t>
  </si>
  <si>
    <t>Ретро Брюки сирен. р.92 560,36</t>
  </si>
  <si>
    <t>Орешек</t>
  </si>
  <si>
    <t>BASIC Футболка 4W_ 3 р.134</t>
  </si>
  <si>
    <t>BOSTON Блуза 1 р.140,</t>
  </si>
  <si>
    <t>LODOWIEC брюки 11A р.140,</t>
  </si>
  <si>
    <t>LODOWIEC поло 2 р.140</t>
  </si>
  <si>
    <t>MOTOROWKA Брюки 5 р.134,</t>
  </si>
  <si>
    <t>NEW YORK Рубашка 6 р.140,</t>
  </si>
  <si>
    <t>РАДУГА-ДУГА</t>
  </si>
  <si>
    <t>DOG DUZY Футболка 2 р.128</t>
  </si>
  <si>
    <t>Ребуба</t>
  </si>
  <si>
    <t>FRED куртка+п/комбинезон 2С р.80</t>
  </si>
  <si>
    <t>GAWROSZ Брюки 3 А 80р</t>
  </si>
  <si>
    <t>KOALA CHLOP. Шапка 17 р.80-86</t>
  </si>
  <si>
    <t xml:space="preserve">WIKING Водолазка 3А р 80 </t>
  </si>
  <si>
    <t>Римини</t>
  </si>
  <si>
    <t>SZTORM BERMUDY 12 110 cm</t>
  </si>
  <si>
    <t>Татьяна04</t>
  </si>
  <si>
    <t>LETNIA LAKA Плащ 16 р.92</t>
  </si>
  <si>
    <t xml:space="preserve">LUKRECJA Гетры 6 р 92 </t>
  </si>
  <si>
    <t xml:space="preserve">PIXIE Гетры 8 92р. </t>
  </si>
  <si>
    <t>STARS Огроднички 8 В 92р</t>
  </si>
  <si>
    <t>Тетушка Тули</t>
  </si>
  <si>
    <t>SWEET JEANS SZORTY 5B 146 cm</t>
  </si>
  <si>
    <t>SWEET JEANS TUNIKA 1 146 cm</t>
  </si>
  <si>
    <t>Эртран</t>
  </si>
  <si>
    <t>APARAT брюки 9 р.128</t>
  </si>
  <si>
    <t>APARAT джемпер 2 р.128</t>
  </si>
  <si>
    <t>DOG DUZY Бермуды 6 р.122</t>
  </si>
  <si>
    <t>DOG DUZY Брюки 5 р.122</t>
  </si>
  <si>
    <t>EKSPEDYCJA Рубашка 7 р.128</t>
  </si>
  <si>
    <t>LODOWIEC брюки дрес. 10 р.128</t>
  </si>
  <si>
    <t>LODOWIEC джемпер 14 р.128</t>
  </si>
  <si>
    <t>NEW YORK Футболка 4А р.122</t>
  </si>
  <si>
    <t>WILCZEK Брюки 2 р.128</t>
  </si>
  <si>
    <t>WIZYTOWA CH  Брюки 3  р 128</t>
  </si>
  <si>
    <t>ПАРУСНАЯ АКАДЕМИЯ Свитер с капюшоном 26 р.122</t>
  </si>
  <si>
    <t>Юлк</t>
  </si>
  <si>
    <t>POLARNY SWIAT брюки дрес. 2 р.128</t>
  </si>
  <si>
    <t>SZKOLNA LIGA брюки дрес. 4 р.128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</si>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</sst>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29" fillId="0" borderId="10" xfId="0" applyFont="1" applyBorder="1" applyAlignment="1">
      <alignment/>
    </xf>
    <xf numFmtId="1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">
      <selection activeCell="N161" sqref="N160:U161"/>
    </sheetView>
  </sheetViews>
  <sheetFormatPr defaultColWidth="9.140625" defaultRowHeight="15"/>
  <cols>
    <col min="1" max="1" width="21.00390625" style="0" customWidth="1"/>
    <col min="2" max="2" width="51.57421875" style="2" customWidth="1"/>
    <col min="3" max="3" width="9.140625" style="2" customWidth="1"/>
    <col min="6" max="6" width="9.140625" style="1" customWidth="1"/>
    <col min="7" max="7" width="9.140625" style="16" customWidth="1"/>
    <col min="8" max="8" width="18.28125" style="0" customWidth="1"/>
  </cols>
  <sheetData>
    <row r="1" spans="1:8" ht="15">
      <c r="A1" s="3" t="s">
        <v>252</v>
      </c>
      <c r="B1" s="4" t="s">
        <v>253</v>
      </c>
      <c r="C1" s="4" t="s">
        <v>254</v>
      </c>
      <c r="D1" s="3" t="s">
        <v>255</v>
      </c>
      <c r="E1" s="3" t="s">
        <v>256</v>
      </c>
      <c r="F1" s="5" t="s">
        <v>257</v>
      </c>
      <c r="G1" s="3" t="s">
        <v>258</v>
      </c>
      <c r="H1" s="6"/>
    </row>
    <row r="2" spans="1:8" ht="15">
      <c r="A2" s="7" t="s">
        <v>0</v>
      </c>
      <c r="B2" s="8" t="s">
        <v>1</v>
      </c>
      <c r="C2" s="8">
        <v>204.75</v>
      </c>
      <c r="D2" s="9">
        <f aca="true" t="shared" si="0" ref="D2:D9">C2+C2*15%</f>
        <v>235.4625</v>
      </c>
      <c r="E2" s="6"/>
      <c r="F2" s="10"/>
      <c r="G2" s="14"/>
      <c r="H2" s="6"/>
    </row>
    <row r="3" spans="1:8" ht="15">
      <c r="A3" s="7" t="s">
        <v>0</v>
      </c>
      <c r="B3" s="8" t="s">
        <v>2</v>
      </c>
      <c r="C3" s="8">
        <v>218.37</v>
      </c>
      <c r="D3" s="9">
        <f t="shared" si="0"/>
        <v>251.1255</v>
      </c>
      <c r="E3" s="6"/>
      <c r="F3" s="10"/>
      <c r="G3" s="14"/>
      <c r="H3" s="6"/>
    </row>
    <row r="4" spans="1:8" ht="15">
      <c r="A4" s="7" t="s">
        <v>0</v>
      </c>
      <c r="B4" s="8" t="s">
        <v>3</v>
      </c>
      <c r="C4" s="8">
        <v>686.32</v>
      </c>
      <c r="D4" s="9">
        <f t="shared" si="0"/>
        <v>789.268</v>
      </c>
      <c r="E4" s="6"/>
      <c r="F4" s="10"/>
      <c r="G4" s="14"/>
      <c r="H4" s="6"/>
    </row>
    <row r="5" spans="1:8" ht="15">
      <c r="A5" s="7" t="s">
        <v>0</v>
      </c>
      <c r="B5" s="8" t="s">
        <v>4</v>
      </c>
      <c r="C5" s="8">
        <v>373.05</v>
      </c>
      <c r="D5" s="9">
        <f t="shared" si="0"/>
        <v>429.0075</v>
      </c>
      <c r="E5" s="6"/>
      <c r="F5" s="10"/>
      <c r="G5" s="14"/>
      <c r="H5" s="6"/>
    </row>
    <row r="6" spans="1:8" ht="15">
      <c r="A6" s="7" t="s">
        <v>0</v>
      </c>
      <c r="B6" s="8" t="s">
        <v>5</v>
      </c>
      <c r="C6" s="8">
        <v>216.94</v>
      </c>
      <c r="D6" s="9">
        <f t="shared" si="0"/>
        <v>249.481</v>
      </c>
      <c r="E6" s="6"/>
      <c r="F6" s="10"/>
      <c r="G6" s="14"/>
      <c r="H6" s="6"/>
    </row>
    <row r="7" spans="1:8" ht="15">
      <c r="A7" s="7" t="s">
        <v>0</v>
      </c>
      <c r="B7" s="8" t="s">
        <v>6</v>
      </c>
      <c r="C7" s="8">
        <v>654.39</v>
      </c>
      <c r="D7" s="9">
        <f t="shared" si="0"/>
        <v>752.5485</v>
      </c>
      <c r="E7" s="6"/>
      <c r="F7" s="10"/>
      <c r="G7" s="14"/>
      <c r="H7" s="6"/>
    </row>
    <row r="8" spans="1:8" ht="15">
      <c r="A8" s="7" t="s">
        <v>0</v>
      </c>
      <c r="B8" s="8" t="s">
        <v>7</v>
      </c>
      <c r="C8" s="8">
        <v>909.77</v>
      </c>
      <c r="D8" s="9">
        <f t="shared" si="0"/>
        <v>1046.2355</v>
      </c>
      <c r="E8" s="6"/>
      <c r="F8" s="10"/>
      <c r="G8" s="14"/>
      <c r="H8" s="6"/>
    </row>
    <row r="9" spans="1:8" ht="15">
      <c r="A9" s="7" t="s">
        <v>0</v>
      </c>
      <c r="B9" s="8" t="s">
        <v>8</v>
      </c>
      <c r="C9" s="8">
        <v>295.3</v>
      </c>
      <c r="D9" s="9">
        <f t="shared" si="0"/>
        <v>339.595</v>
      </c>
      <c r="E9" s="6"/>
      <c r="F9" s="10"/>
      <c r="G9" s="14"/>
      <c r="H9" s="6"/>
    </row>
    <row r="10" spans="1:8" ht="15">
      <c r="A10" s="7"/>
      <c r="B10" s="8"/>
      <c r="C10" s="8">
        <f>SUM(C2:C9)</f>
        <v>3558.8900000000003</v>
      </c>
      <c r="D10" s="9">
        <f>SUM(D2:D9)</f>
        <v>4092.7235</v>
      </c>
      <c r="E10" s="6">
        <v>4098</v>
      </c>
      <c r="F10" s="10">
        <f>C10*1108.81/102965.88</f>
        <v>38.32466464522034</v>
      </c>
      <c r="G10" s="15">
        <f>E10-F10-D10</f>
        <v>-33.04816464522037</v>
      </c>
      <c r="H10" s="6"/>
    </row>
    <row r="11" spans="1:8" ht="15">
      <c r="A11" s="7"/>
      <c r="B11" s="8"/>
      <c r="C11" s="8"/>
      <c r="D11" s="9"/>
      <c r="E11" s="6"/>
      <c r="F11" s="10"/>
      <c r="G11" s="15"/>
      <c r="H11" s="6"/>
    </row>
    <row r="12" spans="1:8" ht="15">
      <c r="A12" s="7" t="s">
        <v>9</v>
      </c>
      <c r="B12" s="11" t="s">
        <v>10</v>
      </c>
      <c r="C12" s="8">
        <v>590.68</v>
      </c>
      <c r="D12" s="9">
        <f aca="true" t="shared" si="1" ref="D12:D100">C12+C12*15%</f>
        <v>679.2819999999999</v>
      </c>
      <c r="E12" s="6"/>
      <c r="F12" s="10"/>
      <c r="G12" s="15"/>
      <c r="H12" s="6"/>
    </row>
    <row r="13" spans="1:8" ht="15">
      <c r="A13" s="7" t="s">
        <v>9</v>
      </c>
      <c r="B13" s="11" t="s">
        <v>11</v>
      </c>
      <c r="C13" s="8">
        <v>718.24</v>
      </c>
      <c r="D13" s="9">
        <f t="shared" si="1"/>
        <v>825.976</v>
      </c>
      <c r="E13" s="6"/>
      <c r="F13" s="10"/>
      <c r="G13" s="15"/>
      <c r="H13" s="6"/>
    </row>
    <row r="14" spans="1:8" ht="15">
      <c r="A14" s="7"/>
      <c r="B14" s="11"/>
      <c r="C14" s="8">
        <f>SUM(C12:C13)</f>
        <v>1308.92</v>
      </c>
      <c r="D14" s="9">
        <f>SUM(D12:D13)</f>
        <v>1505.2579999999998</v>
      </c>
      <c r="E14" s="6">
        <v>1506</v>
      </c>
      <c r="F14" s="10">
        <f>C14*1108.81/102965.88</f>
        <v>14.095383686324052</v>
      </c>
      <c r="G14" s="15">
        <f>E14-F14-D14</f>
        <v>-13.353383686323923</v>
      </c>
      <c r="H14" s="6"/>
    </row>
    <row r="15" spans="1:8" ht="15">
      <c r="A15" s="7"/>
      <c r="B15" s="11"/>
      <c r="C15" s="8"/>
      <c r="D15" s="9"/>
      <c r="E15" s="6"/>
      <c r="F15" s="10"/>
      <c r="G15" s="15"/>
      <c r="H15" s="6"/>
    </row>
    <row r="16" spans="1:8" ht="15">
      <c r="A16" s="7" t="s">
        <v>12</v>
      </c>
      <c r="B16" s="11" t="s">
        <v>13</v>
      </c>
      <c r="C16" s="8">
        <v>1191.38</v>
      </c>
      <c r="D16" s="9">
        <f t="shared" si="1"/>
        <v>1370.0870000000002</v>
      </c>
      <c r="E16" s="7">
        <v>1371</v>
      </c>
      <c r="F16" s="10">
        <f>C16*1108.81/102965.88</f>
        <v>12.829629172304458</v>
      </c>
      <c r="G16" s="15">
        <f>E16-F16-D16</f>
        <v>-11.916629172304738</v>
      </c>
      <c r="H16" s="6"/>
    </row>
    <row r="17" spans="1:8" ht="15">
      <c r="A17" s="7"/>
      <c r="B17" s="11"/>
      <c r="C17" s="8"/>
      <c r="D17" s="9"/>
      <c r="E17" s="7"/>
      <c r="F17" s="10"/>
      <c r="G17" s="15"/>
      <c r="H17" s="6"/>
    </row>
    <row r="18" spans="1:8" ht="15">
      <c r="A18" s="7" t="s">
        <v>14</v>
      </c>
      <c r="B18" s="11" t="s">
        <v>15</v>
      </c>
      <c r="C18" s="11">
        <v>1245.51</v>
      </c>
      <c r="D18" s="9">
        <f t="shared" si="1"/>
        <v>1432.3365</v>
      </c>
      <c r="E18" s="7">
        <v>1450</v>
      </c>
      <c r="F18" s="10">
        <f>C18*1108.81/102965.88</f>
        <v>13.412539601467982</v>
      </c>
      <c r="G18" s="15">
        <f>E18-F18-D18</f>
        <v>4.250960398532243</v>
      </c>
      <c r="H18" s="6"/>
    </row>
    <row r="19" spans="1:8" ht="15">
      <c r="A19" s="7"/>
      <c r="B19" s="11"/>
      <c r="C19" s="11"/>
      <c r="D19" s="9"/>
      <c r="E19" s="7"/>
      <c r="F19" s="10"/>
      <c r="G19" s="15"/>
      <c r="H19" s="6"/>
    </row>
    <row r="20" spans="1:8" ht="15">
      <c r="A20" s="7" t="s">
        <v>16</v>
      </c>
      <c r="B20" s="8" t="s">
        <v>17</v>
      </c>
      <c r="C20" s="8">
        <v>186.54</v>
      </c>
      <c r="D20" s="9">
        <f t="shared" si="1"/>
        <v>214.521</v>
      </c>
      <c r="E20" s="6">
        <v>215</v>
      </c>
      <c r="F20" s="10">
        <f>C20*1108.81/102965.88</f>
        <v>2.0087957039749473</v>
      </c>
      <c r="G20" s="15">
        <f>E20-F20-D20</f>
        <v>-1.5297957039749406</v>
      </c>
      <c r="H20" s="6"/>
    </row>
    <row r="21" spans="1:8" ht="15">
      <c r="A21" s="7"/>
      <c r="B21" s="8"/>
      <c r="C21" s="8"/>
      <c r="D21" s="9"/>
      <c r="E21" s="6"/>
      <c r="F21" s="10"/>
      <c r="G21" s="15"/>
      <c r="H21" s="6"/>
    </row>
    <row r="22" spans="1:8" ht="15">
      <c r="A22" s="7" t="s">
        <v>18</v>
      </c>
      <c r="B22" s="8" t="s">
        <v>19</v>
      </c>
      <c r="C22" s="8">
        <v>159.65</v>
      </c>
      <c r="D22" s="9">
        <f t="shared" si="1"/>
        <v>183.5975</v>
      </c>
      <c r="E22" s="6"/>
      <c r="F22" s="10"/>
      <c r="G22" s="15"/>
      <c r="H22" s="6"/>
    </row>
    <row r="23" spans="1:8" ht="15">
      <c r="A23" s="7" t="s">
        <v>18</v>
      </c>
      <c r="B23" s="8" t="s">
        <v>20</v>
      </c>
      <c r="C23" s="8">
        <v>391.13</v>
      </c>
      <c r="D23" s="9">
        <f t="shared" si="1"/>
        <v>449.79949999999997</v>
      </c>
      <c r="E23" s="6"/>
      <c r="F23" s="10"/>
      <c r="G23" s="15"/>
      <c r="H23" s="6"/>
    </row>
    <row r="24" spans="1:8" ht="15">
      <c r="A24" s="7" t="s">
        <v>18</v>
      </c>
      <c r="B24" s="8" t="s">
        <v>21</v>
      </c>
      <c r="C24" s="8">
        <v>279.13</v>
      </c>
      <c r="D24" s="9">
        <f t="shared" si="1"/>
        <v>320.9995</v>
      </c>
      <c r="E24" s="6"/>
      <c r="F24" s="10"/>
      <c r="G24" s="15"/>
      <c r="H24" s="6"/>
    </row>
    <row r="25" spans="1:8" ht="15">
      <c r="A25" s="7"/>
      <c r="B25" s="8"/>
      <c r="C25" s="8">
        <f>SUM(C22:C24)</f>
        <v>829.91</v>
      </c>
      <c r="D25" s="9">
        <f>SUM(D22:D24)</f>
        <v>954.3965</v>
      </c>
      <c r="E25" s="6">
        <v>955</v>
      </c>
      <c r="F25" s="10">
        <f>C25*1108.81/102965.88</f>
        <v>8.937062521099222</v>
      </c>
      <c r="G25" s="15">
        <f>E25-F25-D25</f>
        <v>-8.333562521099225</v>
      </c>
      <c r="H25" s="6"/>
    </row>
    <row r="26" spans="1:8" ht="15">
      <c r="A26" s="7"/>
      <c r="B26" s="8"/>
      <c r="C26" s="8"/>
      <c r="D26" s="9"/>
      <c r="E26" s="6"/>
      <c r="F26" s="10"/>
      <c r="G26" s="15"/>
      <c r="H26" s="6"/>
    </row>
    <row r="27" spans="1:8" ht="15">
      <c r="A27" s="7" t="s">
        <v>22</v>
      </c>
      <c r="B27" s="11" t="s">
        <v>23</v>
      </c>
      <c r="C27" s="8">
        <v>288.31</v>
      </c>
      <c r="D27" s="9">
        <f t="shared" si="1"/>
        <v>331.5565</v>
      </c>
      <c r="E27" s="6"/>
      <c r="F27" s="10"/>
      <c r="G27" s="15"/>
      <c r="H27" s="6"/>
    </row>
    <row r="28" spans="1:8" ht="15">
      <c r="A28" s="7" t="s">
        <v>22</v>
      </c>
      <c r="B28" s="11" t="s">
        <v>24</v>
      </c>
      <c r="C28" s="8">
        <v>337.44</v>
      </c>
      <c r="D28" s="9">
        <f t="shared" si="1"/>
        <v>388.056</v>
      </c>
      <c r="E28" s="6"/>
      <c r="F28" s="10"/>
      <c r="G28" s="15"/>
      <c r="H28" s="6"/>
    </row>
    <row r="29" spans="1:8" ht="15">
      <c r="A29" s="7" t="s">
        <v>22</v>
      </c>
      <c r="B29" s="11" t="s">
        <v>25</v>
      </c>
      <c r="C29" s="8">
        <v>153.38</v>
      </c>
      <c r="D29" s="9">
        <f t="shared" si="1"/>
        <v>176.387</v>
      </c>
      <c r="E29" s="6"/>
      <c r="F29" s="10"/>
      <c r="G29" s="15"/>
      <c r="H29" s="6"/>
    </row>
    <row r="30" spans="1:8" ht="15">
      <c r="A30" s="7" t="s">
        <v>22</v>
      </c>
      <c r="B30" s="8" t="s">
        <v>26</v>
      </c>
      <c r="C30" s="8">
        <v>164.01</v>
      </c>
      <c r="D30" s="9">
        <f t="shared" si="1"/>
        <v>188.61149999999998</v>
      </c>
      <c r="E30" s="6"/>
      <c r="F30" s="10"/>
      <c r="G30" s="15"/>
      <c r="H30" s="6"/>
    </row>
    <row r="31" spans="1:8" ht="15">
      <c r="A31" s="7" t="s">
        <v>22</v>
      </c>
      <c r="B31" s="11" t="s">
        <v>27</v>
      </c>
      <c r="C31" s="8">
        <v>110.69</v>
      </c>
      <c r="D31" s="9">
        <f t="shared" si="1"/>
        <v>127.2935</v>
      </c>
      <c r="E31" s="6"/>
      <c r="F31" s="10"/>
      <c r="G31" s="15"/>
      <c r="H31" s="6"/>
    </row>
    <row r="32" spans="1:8" ht="15">
      <c r="A32" s="7" t="s">
        <v>22</v>
      </c>
      <c r="B32" s="11" t="s">
        <v>28</v>
      </c>
      <c r="C32" s="8">
        <v>208</v>
      </c>
      <c r="D32" s="9">
        <f t="shared" si="1"/>
        <v>239.2</v>
      </c>
      <c r="E32" s="6"/>
      <c r="F32" s="10"/>
      <c r="G32" s="15"/>
      <c r="H32" s="6"/>
    </row>
    <row r="33" spans="1:8" ht="15">
      <c r="A33" s="7" t="s">
        <v>22</v>
      </c>
      <c r="B33" s="8" t="s">
        <v>29</v>
      </c>
      <c r="C33" s="8">
        <v>401.19</v>
      </c>
      <c r="D33" s="9">
        <f t="shared" si="1"/>
        <v>461.3685</v>
      </c>
      <c r="E33" s="6"/>
      <c r="F33" s="10"/>
      <c r="G33" s="15"/>
      <c r="H33" s="6"/>
    </row>
    <row r="34" spans="1:8" ht="15">
      <c r="A34" s="7" t="s">
        <v>22</v>
      </c>
      <c r="B34" s="12" t="s">
        <v>30</v>
      </c>
      <c r="C34" s="8">
        <v>444.83</v>
      </c>
      <c r="D34" s="9">
        <f t="shared" si="1"/>
        <v>511.55449999999996</v>
      </c>
      <c r="E34" s="6"/>
      <c r="F34" s="10"/>
      <c r="G34" s="15"/>
      <c r="H34" s="6"/>
    </row>
    <row r="35" spans="1:8" ht="15">
      <c r="A35" s="7" t="s">
        <v>22</v>
      </c>
      <c r="B35" s="8" t="s">
        <v>31</v>
      </c>
      <c r="C35" s="8">
        <v>489.83</v>
      </c>
      <c r="D35" s="9">
        <f t="shared" si="1"/>
        <v>563.3045</v>
      </c>
      <c r="E35" s="6"/>
      <c r="F35" s="10"/>
      <c r="G35" s="15"/>
      <c r="H35" s="6"/>
    </row>
    <row r="36" spans="1:8" ht="15">
      <c r="A36" s="7" t="s">
        <v>22</v>
      </c>
      <c r="B36" s="8" t="s">
        <v>32</v>
      </c>
      <c r="C36" s="8">
        <v>273.19</v>
      </c>
      <c r="D36" s="9">
        <f t="shared" si="1"/>
        <v>314.1685</v>
      </c>
      <c r="E36" s="6"/>
      <c r="F36" s="10"/>
      <c r="G36" s="15"/>
      <c r="H36" s="6"/>
    </row>
    <row r="37" spans="1:8" ht="15">
      <c r="A37" s="7"/>
      <c r="B37" s="8"/>
      <c r="C37" s="8">
        <f>SUM(C27:C36)</f>
        <v>2870.87</v>
      </c>
      <c r="D37" s="9">
        <f>SUM(D27:D36)</f>
        <v>3301.5005</v>
      </c>
      <c r="E37" s="13">
        <v>3308</v>
      </c>
      <c r="F37" s="10">
        <f>C37*1108.81/102965.88</f>
        <v>30.915574797204663</v>
      </c>
      <c r="G37" s="15">
        <f>E37-F37-D37</f>
        <v>-24.4160747972046</v>
      </c>
      <c r="H37" s="6"/>
    </row>
    <row r="38" spans="1:8" ht="15">
      <c r="A38" s="7"/>
      <c r="B38" s="8"/>
      <c r="C38" s="8"/>
      <c r="D38" s="9"/>
      <c r="E38" s="6"/>
      <c r="F38" s="10"/>
      <c r="G38" s="15"/>
      <c r="H38" s="6"/>
    </row>
    <row r="39" spans="1:8" ht="15">
      <c r="A39" s="7" t="s">
        <v>33</v>
      </c>
      <c r="B39" s="8" t="s">
        <v>34</v>
      </c>
      <c r="C39" s="8">
        <v>1028.91</v>
      </c>
      <c r="D39" s="9">
        <f t="shared" si="1"/>
        <v>1183.2465000000002</v>
      </c>
      <c r="E39" s="6"/>
      <c r="F39" s="10"/>
      <c r="G39" s="15"/>
      <c r="H39" s="6"/>
    </row>
    <row r="40" spans="1:8" ht="15">
      <c r="A40" s="7" t="s">
        <v>33</v>
      </c>
      <c r="B40" s="8" t="s">
        <v>35</v>
      </c>
      <c r="C40" s="8">
        <v>690.45</v>
      </c>
      <c r="D40" s="9">
        <f t="shared" si="1"/>
        <v>794.0175</v>
      </c>
      <c r="E40" s="6"/>
      <c r="F40" s="10"/>
      <c r="G40" s="15"/>
      <c r="H40" s="6"/>
    </row>
    <row r="41" spans="1:8" ht="15">
      <c r="A41" s="7" t="s">
        <v>33</v>
      </c>
      <c r="B41" s="11" t="s">
        <v>36</v>
      </c>
      <c r="C41" s="8">
        <v>302.29</v>
      </c>
      <c r="D41" s="9">
        <f t="shared" si="1"/>
        <v>347.6335</v>
      </c>
      <c r="E41" s="6"/>
      <c r="F41" s="10"/>
      <c r="G41" s="15"/>
      <c r="H41" s="6"/>
    </row>
    <row r="42" spans="1:8" ht="15">
      <c r="A42" s="7"/>
      <c r="B42" s="11"/>
      <c r="C42" s="8">
        <f>SUM(C39:C41)</f>
        <v>2021.65</v>
      </c>
      <c r="D42" s="9">
        <f>SUM(D39:D41)</f>
        <v>2324.8975</v>
      </c>
      <c r="E42" s="6">
        <v>2327</v>
      </c>
      <c r="F42" s="10">
        <f>C42*1108.81/102965.88</f>
        <v>21.770568430046925</v>
      </c>
      <c r="G42" s="15">
        <f>E42-F42-D42</f>
        <v>-19.668068430046787</v>
      </c>
      <c r="H42" s="6"/>
    </row>
    <row r="43" spans="1:8" ht="15">
      <c r="A43" s="7"/>
      <c r="B43" s="11"/>
      <c r="C43" s="8"/>
      <c r="D43" s="9"/>
      <c r="E43" s="6"/>
      <c r="F43" s="10"/>
      <c r="G43" s="15"/>
      <c r="H43" s="6"/>
    </row>
    <row r="44" spans="1:8" ht="15">
      <c r="A44" s="7" t="s">
        <v>37</v>
      </c>
      <c r="B44" s="8" t="s">
        <v>38</v>
      </c>
      <c r="C44" s="8">
        <v>333.52</v>
      </c>
      <c r="D44" s="9">
        <f t="shared" si="1"/>
        <v>383.548</v>
      </c>
      <c r="E44" s="6"/>
      <c r="F44" s="10"/>
      <c r="G44" s="15"/>
      <c r="H44" s="6"/>
    </row>
    <row r="45" spans="1:8" ht="15">
      <c r="A45" s="7" t="s">
        <v>37</v>
      </c>
      <c r="B45" s="8" t="s">
        <v>39</v>
      </c>
      <c r="C45" s="8">
        <v>282.58</v>
      </c>
      <c r="D45" s="9">
        <f t="shared" si="1"/>
        <v>324.967</v>
      </c>
      <c r="E45" s="6"/>
      <c r="F45" s="10"/>
      <c r="G45" s="15"/>
      <c r="H45" s="6"/>
    </row>
    <row r="46" spans="1:8" ht="15">
      <c r="A46" s="7" t="s">
        <v>37</v>
      </c>
      <c r="B46" s="8" t="s">
        <v>40</v>
      </c>
      <c r="C46" s="8">
        <v>555.78</v>
      </c>
      <c r="D46" s="9">
        <f t="shared" si="1"/>
        <v>639.1469999999999</v>
      </c>
      <c r="E46" s="6"/>
      <c r="F46" s="10"/>
      <c r="G46" s="15"/>
      <c r="H46" s="6"/>
    </row>
    <row r="47" spans="1:8" ht="15">
      <c r="A47" s="7" t="s">
        <v>37</v>
      </c>
      <c r="B47" s="8" t="s">
        <v>41</v>
      </c>
      <c r="C47" s="8">
        <v>223.52</v>
      </c>
      <c r="D47" s="9">
        <f t="shared" si="1"/>
        <v>257.048</v>
      </c>
      <c r="E47" s="6"/>
      <c r="F47" s="10"/>
      <c r="G47" s="15"/>
      <c r="H47" s="6"/>
    </row>
    <row r="48" spans="1:8" ht="15">
      <c r="A48" s="7"/>
      <c r="B48" s="8"/>
      <c r="C48" s="8">
        <f>SUM(C44:C47)</f>
        <v>1395.3999999999999</v>
      </c>
      <c r="D48" s="9">
        <f>SUM(D44:D47)</f>
        <v>1604.7099999999998</v>
      </c>
      <c r="E48" s="6">
        <v>1607</v>
      </c>
      <c r="F48" s="10">
        <f>C48*1108.81/102965.88</f>
        <v>15.026661977734756</v>
      </c>
      <c r="G48" s="15">
        <f>E48-F48-D48</f>
        <v>-12.736661977734457</v>
      </c>
      <c r="H48" s="6"/>
    </row>
    <row r="49" spans="1:8" ht="15">
      <c r="A49" s="7"/>
      <c r="B49" s="8"/>
      <c r="C49" s="8"/>
      <c r="D49" s="9"/>
      <c r="E49" s="6"/>
      <c r="F49" s="10"/>
      <c r="G49" s="15"/>
      <c r="H49" s="6"/>
    </row>
    <row r="50" spans="1:8" ht="15">
      <c r="A50" s="7" t="s">
        <v>42</v>
      </c>
      <c r="B50" s="8" t="s">
        <v>43</v>
      </c>
      <c r="C50" s="8">
        <v>1448.59</v>
      </c>
      <c r="D50" s="9">
        <f t="shared" si="1"/>
        <v>1665.8784999999998</v>
      </c>
      <c r="E50" s="6"/>
      <c r="F50" s="10"/>
      <c r="G50" s="15"/>
      <c r="H50" s="6"/>
    </row>
    <row r="51" spans="1:8" ht="15">
      <c r="A51" s="7" t="s">
        <v>42</v>
      </c>
      <c r="B51" s="8" t="s">
        <v>44</v>
      </c>
      <c r="C51" s="8">
        <v>399.05</v>
      </c>
      <c r="D51" s="9">
        <f t="shared" si="1"/>
        <v>458.9075</v>
      </c>
      <c r="E51" s="6"/>
      <c r="F51" s="10"/>
      <c r="G51" s="15"/>
      <c r="H51" s="7"/>
    </row>
    <row r="52" spans="1:8" ht="15">
      <c r="A52" s="7"/>
      <c r="B52" s="8"/>
      <c r="C52" s="8">
        <f>SUM(C50:C51)</f>
        <v>1847.6399999999999</v>
      </c>
      <c r="D52" s="9">
        <f>SUM(D50:D51)</f>
        <v>2124.786</v>
      </c>
      <c r="E52" s="6">
        <v>2125</v>
      </c>
      <c r="F52" s="10">
        <f>C52*1108.81/102965.88</f>
        <v>19.896704698682704</v>
      </c>
      <c r="G52" s="15">
        <f>E52-F52-D52</f>
        <v>-19.682704698682755</v>
      </c>
      <c r="H52" s="7"/>
    </row>
    <row r="53" spans="1:8" ht="15">
      <c r="A53" s="7"/>
      <c r="B53" s="8"/>
      <c r="C53" s="8"/>
      <c r="D53" s="9"/>
      <c r="E53" s="6"/>
      <c r="F53" s="10"/>
      <c r="G53" s="15"/>
      <c r="H53" s="7"/>
    </row>
    <row r="54" spans="1:8" ht="15">
      <c r="A54" s="7" t="s">
        <v>45</v>
      </c>
      <c r="B54" s="8" t="s">
        <v>46</v>
      </c>
      <c r="C54" s="8">
        <v>494.9</v>
      </c>
      <c r="D54" s="9">
        <f t="shared" si="1"/>
        <v>569.135</v>
      </c>
      <c r="E54" s="6"/>
      <c r="F54" s="10"/>
      <c r="G54" s="15"/>
      <c r="H54" s="7"/>
    </row>
    <row r="55" spans="1:8" ht="15">
      <c r="A55" s="7" t="s">
        <v>45</v>
      </c>
      <c r="B55" s="8" t="s">
        <v>47</v>
      </c>
      <c r="C55" s="8">
        <v>510.89</v>
      </c>
      <c r="D55" s="9">
        <f t="shared" si="1"/>
        <v>587.5235</v>
      </c>
      <c r="E55" s="6"/>
      <c r="F55" s="10"/>
      <c r="G55" s="15"/>
      <c r="H55" s="7"/>
    </row>
    <row r="56" spans="1:8" ht="15">
      <c r="A56" s="7" t="s">
        <v>45</v>
      </c>
      <c r="B56" s="8" t="s">
        <v>48</v>
      </c>
      <c r="C56" s="8">
        <v>231.49</v>
      </c>
      <c r="D56" s="9">
        <f t="shared" si="1"/>
        <v>266.2135</v>
      </c>
      <c r="E56" s="6"/>
      <c r="F56" s="10"/>
      <c r="G56" s="15"/>
      <c r="H56" s="7"/>
    </row>
    <row r="57" spans="1:8" ht="15">
      <c r="A57" s="7" t="s">
        <v>45</v>
      </c>
      <c r="B57" s="8" t="s">
        <v>49</v>
      </c>
      <c r="C57" s="8">
        <v>375.1</v>
      </c>
      <c r="D57" s="9">
        <f t="shared" si="1"/>
        <v>431.365</v>
      </c>
      <c r="E57" s="6"/>
      <c r="F57" s="10"/>
      <c r="G57" s="15"/>
      <c r="H57" s="7"/>
    </row>
    <row r="58" spans="1:8" ht="15">
      <c r="A58" s="7" t="s">
        <v>45</v>
      </c>
      <c r="B58" s="8" t="s">
        <v>50</v>
      </c>
      <c r="C58" s="8">
        <v>367.1</v>
      </c>
      <c r="D58" s="9">
        <f t="shared" si="1"/>
        <v>422.165</v>
      </c>
      <c r="E58" s="6"/>
      <c r="F58" s="10"/>
      <c r="G58" s="15"/>
      <c r="H58" s="7"/>
    </row>
    <row r="59" spans="1:8" ht="15">
      <c r="A59" s="7"/>
      <c r="B59" s="8"/>
      <c r="C59" s="8">
        <f>SUM(C54:C58)</f>
        <v>1979.48</v>
      </c>
      <c r="D59" s="9">
        <f>SUM(D54:D58)</f>
        <v>2276.402</v>
      </c>
      <c r="E59" s="6">
        <v>2280</v>
      </c>
      <c r="F59" s="10">
        <f>C59*1108.81/102965.88</f>
        <v>21.316451807142325</v>
      </c>
      <c r="G59" s="15">
        <f>E59-F59-D59</f>
        <v>-17.718451807142173</v>
      </c>
      <c r="H59" s="7"/>
    </row>
    <row r="60" spans="1:8" ht="15">
      <c r="A60" s="7"/>
      <c r="B60" s="8"/>
      <c r="C60" s="8"/>
      <c r="D60" s="9"/>
      <c r="E60" s="6"/>
      <c r="F60" s="10"/>
      <c r="G60" s="15"/>
      <c r="H60" s="7"/>
    </row>
    <row r="61" spans="1:8" ht="15">
      <c r="A61" s="7" t="s">
        <v>51</v>
      </c>
      <c r="B61" s="8" t="s">
        <v>52</v>
      </c>
      <c r="C61" s="8">
        <v>510.76</v>
      </c>
      <c r="D61" s="9">
        <f t="shared" si="1"/>
        <v>587.374</v>
      </c>
      <c r="E61" s="6"/>
      <c r="F61" s="10"/>
      <c r="G61" s="15"/>
      <c r="H61" s="7"/>
    </row>
    <row r="62" spans="1:8" ht="15">
      <c r="A62" s="7" t="s">
        <v>51</v>
      </c>
      <c r="B62" s="8" t="s">
        <v>53</v>
      </c>
      <c r="C62" s="8">
        <v>199.51</v>
      </c>
      <c r="D62" s="9">
        <f t="shared" si="1"/>
        <v>229.4365</v>
      </c>
      <c r="E62" s="6"/>
      <c r="F62" s="10"/>
      <c r="G62" s="15"/>
      <c r="H62" s="7"/>
    </row>
    <row r="63" spans="1:8" ht="15">
      <c r="A63" s="7" t="s">
        <v>51</v>
      </c>
      <c r="B63" s="8" t="s">
        <v>54</v>
      </c>
      <c r="C63" s="8">
        <v>682.89</v>
      </c>
      <c r="D63" s="9">
        <f t="shared" si="1"/>
        <v>785.3235</v>
      </c>
      <c r="E63" s="6"/>
      <c r="F63" s="10"/>
      <c r="G63" s="15"/>
      <c r="H63" s="7"/>
    </row>
    <row r="64" spans="1:8" ht="15">
      <c r="A64" s="7"/>
      <c r="B64" s="8"/>
      <c r="C64" s="8">
        <f>SUM(C61:C63)</f>
        <v>1393.1599999999999</v>
      </c>
      <c r="D64" s="9">
        <f>SUM(D61:D63)</f>
        <v>1602.134</v>
      </c>
      <c r="E64" s="6">
        <v>1604</v>
      </c>
      <c r="F64" s="10">
        <f>C64*1108.81/102965.88</f>
        <v>15.002540060843453</v>
      </c>
      <c r="G64" s="15">
        <f>E64-F64-D64</f>
        <v>-13.136540060843572</v>
      </c>
      <c r="H64" s="7"/>
    </row>
    <row r="65" spans="1:8" ht="15">
      <c r="A65" s="7"/>
      <c r="B65" s="8"/>
      <c r="C65" s="8"/>
      <c r="D65" s="9"/>
      <c r="E65" s="6"/>
      <c r="F65" s="10"/>
      <c r="G65" s="15"/>
      <c r="H65" s="7"/>
    </row>
    <row r="66" spans="1:8" ht="15">
      <c r="A66" s="7" t="s">
        <v>55</v>
      </c>
      <c r="B66" s="8" t="s">
        <v>56</v>
      </c>
      <c r="C66" s="8">
        <v>367.1</v>
      </c>
      <c r="D66" s="9">
        <f t="shared" si="1"/>
        <v>422.165</v>
      </c>
      <c r="E66" s="6">
        <v>423</v>
      </c>
      <c r="F66" s="10">
        <f>C66*1108.81/102965.88</f>
        <v>3.9531945048204316</v>
      </c>
      <c r="G66" s="15">
        <f>E66-F66-D66</f>
        <v>-3.118194504820451</v>
      </c>
      <c r="H66" s="7"/>
    </row>
    <row r="67" spans="1:8" ht="15">
      <c r="A67" s="7"/>
      <c r="B67" s="8"/>
      <c r="C67" s="8"/>
      <c r="D67" s="9"/>
      <c r="E67" s="6"/>
      <c r="F67" s="10"/>
      <c r="G67" s="15"/>
      <c r="H67" s="7"/>
    </row>
    <row r="68" spans="1:8" ht="15">
      <c r="A68" s="7" t="s">
        <v>57</v>
      </c>
      <c r="B68" s="11" t="s">
        <v>58</v>
      </c>
      <c r="C68" s="8">
        <v>825.83</v>
      </c>
      <c r="D68" s="9">
        <f t="shared" si="1"/>
        <v>949.7045</v>
      </c>
      <c r="E68" s="7">
        <v>950</v>
      </c>
      <c r="F68" s="10">
        <f>C68*1108.81/102965.88</f>
        <v>8.893126172475775</v>
      </c>
      <c r="G68" s="15">
        <f>E68-F68-D68</f>
        <v>-8.597626172475884</v>
      </c>
      <c r="H68" s="7"/>
    </row>
    <row r="69" spans="1:8" ht="15">
      <c r="A69" s="7"/>
      <c r="B69" s="11"/>
      <c r="C69" s="8"/>
      <c r="D69" s="9"/>
      <c r="E69" s="7"/>
      <c r="F69" s="10"/>
      <c r="G69" s="15"/>
      <c r="H69" s="7"/>
    </row>
    <row r="70" spans="1:8" ht="15">
      <c r="A70" s="7" t="s">
        <v>59</v>
      </c>
      <c r="B70" s="11" t="s">
        <v>60</v>
      </c>
      <c r="C70" s="8">
        <v>500.92</v>
      </c>
      <c r="D70" s="9">
        <f t="shared" si="1"/>
        <v>576.058</v>
      </c>
      <c r="E70" s="7">
        <v>573</v>
      </c>
      <c r="F70" s="10">
        <f>C70*1108.81/102965.88</f>
        <v>5.394263664817899</v>
      </c>
      <c r="G70" s="15">
        <f>E70-F70-D70</f>
        <v>-8.452263664817906</v>
      </c>
      <c r="H70" s="7"/>
    </row>
    <row r="71" spans="1:8" ht="15">
      <c r="A71" s="7"/>
      <c r="B71" s="11"/>
      <c r="C71" s="8"/>
      <c r="D71" s="9"/>
      <c r="E71" s="7"/>
      <c r="F71" s="10"/>
      <c r="G71" s="15"/>
      <c r="H71" s="7"/>
    </row>
    <row r="72" spans="1:8" ht="15">
      <c r="A72" s="7" t="s">
        <v>61</v>
      </c>
      <c r="B72" s="11" t="s">
        <v>62</v>
      </c>
      <c r="C72" s="8">
        <v>1042.45</v>
      </c>
      <c r="D72" s="9">
        <f>C72+C72*12%</f>
        <v>1167.544</v>
      </c>
      <c r="E72" s="7"/>
      <c r="F72" s="10"/>
      <c r="G72" s="15"/>
      <c r="H72" s="7"/>
    </row>
    <row r="73" spans="1:8" ht="15">
      <c r="A73" s="7" t="s">
        <v>61</v>
      </c>
      <c r="B73" s="8" t="s">
        <v>63</v>
      </c>
      <c r="C73" s="8">
        <v>1245.51</v>
      </c>
      <c r="D73" s="9">
        <f>C73+C73*12%</f>
        <v>1394.9712</v>
      </c>
      <c r="E73" s="7"/>
      <c r="F73" s="10"/>
      <c r="G73" s="15"/>
      <c r="H73" s="7"/>
    </row>
    <row r="74" spans="1:8" ht="15">
      <c r="A74" s="7" t="s">
        <v>61</v>
      </c>
      <c r="B74" s="8" t="s">
        <v>64</v>
      </c>
      <c r="C74" s="8">
        <v>812.29</v>
      </c>
      <c r="D74" s="9">
        <f>C74+C74*12%</f>
        <v>909.7647999999999</v>
      </c>
      <c r="E74" s="7"/>
      <c r="F74" s="10"/>
      <c r="G74" s="15"/>
      <c r="H74" s="7"/>
    </row>
    <row r="75" spans="1:8" ht="15">
      <c r="A75" s="7" t="s">
        <v>61</v>
      </c>
      <c r="B75" s="8" t="s">
        <v>65</v>
      </c>
      <c r="C75" s="8">
        <v>1042.45</v>
      </c>
      <c r="D75" s="9">
        <f>C75+C75*12%</f>
        <v>1167.544</v>
      </c>
      <c r="E75" s="7"/>
      <c r="F75" s="10"/>
      <c r="G75" s="15"/>
      <c r="H75" s="7"/>
    </row>
    <row r="76" spans="1:8" ht="15">
      <c r="A76" s="7" t="s">
        <v>61</v>
      </c>
      <c r="B76" s="8" t="s">
        <v>66</v>
      </c>
      <c r="C76" s="8">
        <v>555.07</v>
      </c>
      <c r="D76" s="9">
        <f>C76+C76*12%</f>
        <v>621.6784</v>
      </c>
      <c r="E76" s="7"/>
      <c r="F76" s="10"/>
      <c r="G76" s="15"/>
      <c r="H76" s="7"/>
    </row>
    <row r="77" spans="1:8" ht="15">
      <c r="A77" s="7"/>
      <c r="B77" s="8"/>
      <c r="C77" s="8">
        <f>SUM(C72:C76)</f>
        <v>4697.7699999999995</v>
      </c>
      <c r="D77" s="9">
        <f>SUM(D72:D76)</f>
        <v>5261.502399999999</v>
      </c>
      <c r="E77" s="7">
        <v>5263</v>
      </c>
      <c r="F77" s="10">
        <f>C77*1108.81/102965.88</f>
        <v>50.58893639038484</v>
      </c>
      <c r="G77" s="15">
        <f>E77-F77-D77</f>
        <v>-49.09133639038464</v>
      </c>
      <c r="H77" s="7"/>
    </row>
    <row r="78" spans="1:8" ht="15">
      <c r="A78" s="7"/>
      <c r="B78" s="8"/>
      <c r="C78" s="8"/>
      <c r="D78" s="9"/>
      <c r="E78" s="7"/>
      <c r="F78" s="10"/>
      <c r="G78" s="15"/>
      <c r="H78" s="7"/>
    </row>
    <row r="79" spans="1:8" ht="15">
      <c r="A79" s="7" t="s">
        <v>67</v>
      </c>
      <c r="B79" s="8" t="s">
        <v>68</v>
      </c>
      <c r="C79" s="8">
        <v>622.59</v>
      </c>
      <c r="D79" s="9">
        <f t="shared" si="1"/>
        <v>715.9785</v>
      </c>
      <c r="E79" s="7"/>
      <c r="F79" s="10"/>
      <c r="G79" s="15"/>
      <c r="H79" s="7"/>
    </row>
    <row r="80" spans="1:8" ht="15">
      <c r="A80" s="7" t="s">
        <v>67</v>
      </c>
      <c r="B80" s="8" t="s">
        <v>69</v>
      </c>
      <c r="C80" s="8">
        <v>127.74</v>
      </c>
      <c r="D80" s="9">
        <f t="shared" si="1"/>
        <v>146.90099999999998</v>
      </c>
      <c r="E80" s="7"/>
      <c r="F80" s="10"/>
      <c r="G80" s="15"/>
      <c r="H80" s="7"/>
    </row>
    <row r="81" spans="1:8" ht="15">
      <c r="A81" s="7" t="s">
        <v>67</v>
      </c>
      <c r="B81" s="8" t="s">
        <v>70</v>
      </c>
      <c r="C81" s="8">
        <v>606.51</v>
      </c>
      <c r="D81" s="9">
        <f t="shared" si="1"/>
        <v>697.4865</v>
      </c>
      <c r="E81" s="7"/>
      <c r="F81" s="10"/>
      <c r="G81" s="15"/>
      <c r="H81" s="7"/>
    </row>
    <row r="82" spans="1:8" ht="15">
      <c r="A82" s="7"/>
      <c r="B82" s="8"/>
      <c r="C82" s="8">
        <f>SUM(C79:C81)</f>
        <v>1356.8400000000001</v>
      </c>
      <c r="D82" s="9">
        <f>SUM(D79:D81)</f>
        <v>1560.366</v>
      </c>
      <c r="E82" s="7">
        <v>1561</v>
      </c>
      <c r="F82" s="10">
        <f>C82*1108.81/102965.88</f>
        <v>14.611420408391595</v>
      </c>
      <c r="G82" s="15">
        <f>E82-F82-D82</f>
        <v>-13.977420408391481</v>
      </c>
      <c r="H82" s="7"/>
    </row>
    <row r="83" spans="1:8" ht="15">
      <c r="A83" s="7"/>
      <c r="B83" s="8"/>
      <c r="C83" s="8"/>
      <c r="D83" s="9"/>
      <c r="E83" s="7"/>
      <c r="F83" s="10"/>
      <c r="G83" s="15"/>
      <c r="H83" s="7"/>
    </row>
    <row r="84" spans="1:8" ht="15">
      <c r="A84" s="7" t="s">
        <v>71</v>
      </c>
      <c r="B84" s="8" t="s">
        <v>72</v>
      </c>
      <c r="C84" s="8">
        <v>296.4</v>
      </c>
      <c r="D84" s="9">
        <f t="shared" si="1"/>
        <v>340.85999999999996</v>
      </c>
      <c r="E84" s="6"/>
      <c r="F84" s="10"/>
      <c r="G84" s="15"/>
      <c r="H84" s="7"/>
    </row>
    <row r="85" spans="1:8" ht="15">
      <c r="A85" s="7" t="s">
        <v>71</v>
      </c>
      <c r="B85" s="8" t="s">
        <v>73</v>
      </c>
      <c r="C85" s="8">
        <v>423.29</v>
      </c>
      <c r="D85" s="9">
        <f t="shared" si="1"/>
        <v>486.7835</v>
      </c>
      <c r="E85" s="6"/>
      <c r="F85" s="10"/>
      <c r="G85" s="15"/>
      <c r="H85" s="7"/>
    </row>
    <row r="86" spans="1:8" ht="15">
      <c r="A86" s="7" t="s">
        <v>71</v>
      </c>
      <c r="B86" s="8" t="s">
        <v>74</v>
      </c>
      <c r="C86" s="8">
        <v>179.63</v>
      </c>
      <c r="D86" s="9">
        <f t="shared" si="1"/>
        <v>206.5745</v>
      </c>
      <c r="E86" s="6"/>
      <c r="F86" s="10"/>
      <c r="G86" s="15"/>
      <c r="H86" s="7"/>
    </row>
    <row r="87" spans="1:8" ht="15">
      <c r="A87" s="7" t="s">
        <v>71</v>
      </c>
      <c r="B87" s="8" t="s">
        <v>75</v>
      </c>
      <c r="C87" s="8">
        <v>198.25</v>
      </c>
      <c r="D87" s="9">
        <f t="shared" si="1"/>
        <v>227.9875</v>
      </c>
      <c r="E87" s="6"/>
      <c r="F87" s="10"/>
      <c r="G87" s="15"/>
      <c r="H87" s="7"/>
    </row>
    <row r="88" spans="1:8" ht="15">
      <c r="A88" s="7"/>
      <c r="B88" s="8"/>
      <c r="C88" s="8">
        <f>SUM(C84:C87)</f>
        <v>1097.5700000000002</v>
      </c>
      <c r="D88" s="9">
        <f>SUM(D84:D87)</f>
        <v>1262.2054999999998</v>
      </c>
      <c r="E88" s="6">
        <v>1263</v>
      </c>
      <c r="F88" s="10">
        <f>C88*1108.81/102965.88</f>
        <v>11.819416215352117</v>
      </c>
      <c r="G88" s="15">
        <f>E88-F88-D88</f>
        <v>-11.024916215351823</v>
      </c>
      <c r="H88" s="7"/>
    </row>
    <row r="89" spans="1:8" ht="15">
      <c r="A89" s="7"/>
      <c r="B89" s="8"/>
      <c r="C89" s="8"/>
      <c r="D89" s="9"/>
      <c r="E89" s="6"/>
      <c r="F89" s="10"/>
      <c r="G89" s="15"/>
      <c r="H89" s="7"/>
    </row>
    <row r="90" spans="1:8" ht="15">
      <c r="A90" s="7" t="s">
        <v>76</v>
      </c>
      <c r="B90" s="8" t="s">
        <v>77</v>
      </c>
      <c r="C90" s="8">
        <v>215.57</v>
      </c>
      <c r="D90" s="9">
        <f t="shared" si="1"/>
        <v>247.9055</v>
      </c>
      <c r="E90" s="6"/>
      <c r="F90" s="10"/>
      <c r="G90" s="15"/>
      <c r="H90" s="7"/>
    </row>
    <row r="91" spans="1:8" ht="15">
      <c r="A91" s="7" t="s">
        <v>76</v>
      </c>
      <c r="B91" s="8" t="s">
        <v>78</v>
      </c>
      <c r="C91" s="8">
        <v>614.65</v>
      </c>
      <c r="D91" s="9">
        <f t="shared" si="1"/>
        <v>706.8475</v>
      </c>
      <c r="E91" s="6"/>
      <c r="F91" s="10"/>
      <c r="G91" s="15"/>
      <c r="H91" s="7"/>
    </row>
    <row r="92" spans="1:8" ht="15">
      <c r="A92" s="7" t="s">
        <v>76</v>
      </c>
      <c r="B92" s="8" t="s">
        <v>79</v>
      </c>
      <c r="C92" s="8">
        <v>558.69</v>
      </c>
      <c r="D92" s="9">
        <f t="shared" si="1"/>
        <v>642.4935</v>
      </c>
      <c r="E92" s="6"/>
      <c r="F92" s="10"/>
      <c r="G92" s="15"/>
      <c r="H92" s="7"/>
    </row>
    <row r="93" spans="1:8" ht="15">
      <c r="A93" s="7" t="s">
        <v>76</v>
      </c>
      <c r="B93" s="8" t="s">
        <v>80</v>
      </c>
      <c r="C93" s="8">
        <v>247.4</v>
      </c>
      <c r="D93" s="9">
        <f t="shared" si="1"/>
        <v>284.51</v>
      </c>
      <c r="E93" s="6"/>
      <c r="F93" s="10"/>
      <c r="G93" s="15"/>
      <c r="H93" s="7"/>
    </row>
    <row r="94" spans="1:8" ht="15">
      <c r="A94" s="7" t="s">
        <v>76</v>
      </c>
      <c r="B94" s="8" t="s">
        <v>81</v>
      </c>
      <c r="C94" s="8">
        <v>550.85</v>
      </c>
      <c r="D94" s="9">
        <f t="shared" si="1"/>
        <v>633.4775</v>
      </c>
      <c r="E94" s="6"/>
      <c r="F94" s="10"/>
      <c r="G94" s="15"/>
      <c r="H94" s="7"/>
    </row>
    <row r="95" spans="1:8" ht="15">
      <c r="A95" s="7" t="s">
        <v>76</v>
      </c>
      <c r="B95" s="8" t="s">
        <v>82</v>
      </c>
      <c r="C95" s="8">
        <v>654.39</v>
      </c>
      <c r="D95" s="9">
        <f t="shared" si="1"/>
        <v>752.5485</v>
      </c>
      <c r="E95" s="6"/>
      <c r="F95" s="10"/>
      <c r="G95" s="15"/>
      <c r="H95" s="7"/>
    </row>
    <row r="96" spans="1:8" ht="15">
      <c r="A96" s="7" t="s">
        <v>76</v>
      </c>
      <c r="B96" s="8" t="s">
        <v>83</v>
      </c>
      <c r="C96" s="8">
        <v>247.43</v>
      </c>
      <c r="D96" s="9">
        <f t="shared" si="1"/>
        <v>284.5445</v>
      </c>
      <c r="E96" s="6"/>
      <c r="F96" s="10"/>
      <c r="G96" s="15"/>
      <c r="H96" s="7"/>
    </row>
    <row r="97" spans="1:8" ht="15">
      <c r="A97" s="7"/>
      <c r="B97" s="8"/>
      <c r="C97" s="8">
        <f>SUM(C90:C96)</f>
        <v>3088.98</v>
      </c>
      <c r="D97" s="9">
        <f>SUM(D90:D96)</f>
        <v>3552.3269999999998</v>
      </c>
      <c r="E97" s="6">
        <v>3555</v>
      </c>
      <c r="F97" s="10">
        <f>C97*1108.81/102965.88</f>
        <v>33.264338767366425</v>
      </c>
      <c r="G97" s="15">
        <f>E97-F97-D97</f>
        <v>-30.591338767366324</v>
      </c>
      <c r="H97" s="7"/>
    </row>
    <row r="98" spans="1:8" ht="15">
      <c r="A98" s="7"/>
      <c r="B98" s="8"/>
      <c r="C98" s="8"/>
      <c r="D98" s="9"/>
      <c r="E98" s="6"/>
      <c r="F98" s="10"/>
      <c r="G98" s="15"/>
      <c r="H98" s="7"/>
    </row>
    <row r="99" spans="1:8" ht="15">
      <c r="A99" s="7" t="s">
        <v>84</v>
      </c>
      <c r="B99" s="8" t="s">
        <v>85</v>
      </c>
      <c r="C99" s="8">
        <v>279.38</v>
      </c>
      <c r="D99" s="9">
        <f t="shared" si="1"/>
        <v>321.287</v>
      </c>
      <c r="E99" s="6"/>
      <c r="F99" s="10"/>
      <c r="G99" s="15"/>
      <c r="H99" s="7"/>
    </row>
    <row r="100" spans="1:8" ht="15">
      <c r="A100" s="7" t="s">
        <v>84</v>
      </c>
      <c r="B100" s="8" t="s">
        <v>86</v>
      </c>
      <c r="C100" s="8">
        <v>494.9</v>
      </c>
      <c r="D100" s="9">
        <f t="shared" si="1"/>
        <v>569.135</v>
      </c>
      <c r="E100" s="6"/>
      <c r="F100" s="10"/>
      <c r="G100" s="15"/>
      <c r="H100" s="7"/>
    </row>
    <row r="101" spans="1:8" ht="15">
      <c r="A101" s="7" t="s">
        <v>84</v>
      </c>
      <c r="B101" s="8" t="s">
        <v>87</v>
      </c>
      <c r="C101" s="8">
        <v>141.34</v>
      </c>
      <c r="D101" s="9">
        <f aca="true" t="shared" si="2" ref="D101:D192">C101+C101*15%</f>
        <v>162.541</v>
      </c>
      <c r="E101" s="6"/>
      <c r="F101" s="10"/>
      <c r="G101" s="15"/>
      <c r="H101" s="6"/>
    </row>
    <row r="102" spans="1:8" ht="15">
      <c r="A102" s="7" t="s">
        <v>84</v>
      </c>
      <c r="B102" s="8" t="s">
        <v>88</v>
      </c>
      <c r="C102" s="8">
        <v>199.61</v>
      </c>
      <c r="D102" s="9">
        <f t="shared" si="2"/>
        <v>229.5515</v>
      </c>
      <c r="E102" s="6"/>
      <c r="F102" s="10"/>
      <c r="G102" s="15"/>
      <c r="H102" s="6"/>
    </row>
    <row r="103" spans="1:8" ht="15">
      <c r="A103" s="7" t="s">
        <v>84</v>
      </c>
      <c r="B103" s="8" t="s">
        <v>89</v>
      </c>
      <c r="C103" s="8">
        <v>215.57</v>
      </c>
      <c r="D103" s="9">
        <f t="shared" si="2"/>
        <v>247.9055</v>
      </c>
      <c r="E103" s="6"/>
      <c r="F103" s="10"/>
      <c r="G103" s="15"/>
      <c r="H103" s="6"/>
    </row>
    <row r="104" spans="1:8" ht="15">
      <c r="A104" s="7" t="s">
        <v>84</v>
      </c>
      <c r="B104" s="8" t="s">
        <v>90</v>
      </c>
      <c r="C104" s="8">
        <v>143.74</v>
      </c>
      <c r="D104" s="9">
        <f t="shared" si="2"/>
        <v>165.30100000000002</v>
      </c>
      <c r="E104" s="6"/>
      <c r="F104" s="10"/>
      <c r="G104" s="15"/>
      <c r="H104" s="6"/>
    </row>
    <row r="105" spans="1:8" ht="15">
      <c r="A105" s="7" t="s">
        <v>84</v>
      </c>
      <c r="B105" s="8" t="s">
        <v>91</v>
      </c>
      <c r="C105" s="8">
        <v>191.57</v>
      </c>
      <c r="D105" s="9">
        <f t="shared" si="2"/>
        <v>220.3055</v>
      </c>
      <c r="E105" s="6"/>
      <c r="F105" s="10"/>
      <c r="G105" s="15"/>
      <c r="H105" s="6"/>
    </row>
    <row r="106" spans="1:8" ht="15">
      <c r="A106" s="7" t="s">
        <v>84</v>
      </c>
      <c r="B106" s="8" t="s">
        <v>92</v>
      </c>
      <c r="C106" s="8">
        <v>319.24</v>
      </c>
      <c r="D106" s="9">
        <f t="shared" si="2"/>
        <v>367.12600000000003</v>
      </c>
      <c r="E106" s="6"/>
      <c r="F106" s="10"/>
      <c r="G106" s="15"/>
      <c r="H106" s="6"/>
    </row>
    <row r="107" spans="1:8" ht="15">
      <c r="A107" s="7" t="s">
        <v>84</v>
      </c>
      <c r="B107" s="8" t="s">
        <v>93</v>
      </c>
      <c r="C107" s="8">
        <v>216.94</v>
      </c>
      <c r="D107" s="9">
        <f t="shared" si="2"/>
        <v>249.481</v>
      </c>
      <c r="E107" s="6"/>
      <c r="F107" s="10"/>
      <c r="G107" s="15"/>
      <c r="H107" s="6"/>
    </row>
    <row r="108" spans="1:8" ht="15">
      <c r="A108" s="7" t="s">
        <v>84</v>
      </c>
      <c r="B108" s="8" t="s">
        <v>94</v>
      </c>
      <c r="C108" s="8">
        <v>124.2</v>
      </c>
      <c r="D108" s="9">
        <f t="shared" si="2"/>
        <v>142.83</v>
      </c>
      <c r="E108" s="6"/>
      <c r="F108" s="10"/>
      <c r="G108" s="15"/>
      <c r="H108" s="6"/>
    </row>
    <row r="109" spans="1:8" ht="15">
      <c r="A109" s="7"/>
      <c r="B109" s="8"/>
      <c r="C109" s="8">
        <f>SUM(C99:C108)</f>
        <v>2326.49</v>
      </c>
      <c r="D109" s="9">
        <f>SUM(D99:D108)</f>
        <v>2675.4635</v>
      </c>
      <c r="E109" s="6">
        <v>2681</v>
      </c>
      <c r="F109" s="10">
        <f>C109*1108.81/102965.88</f>
        <v>25.05330286984387</v>
      </c>
      <c r="G109" s="15">
        <f>E109-F109-D109</f>
        <v>-19.51680286984356</v>
      </c>
      <c r="H109" s="6"/>
    </row>
    <row r="110" spans="1:8" ht="15">
      <c r="A110" s="7"/>
      <c r="B110" s="8"/>
      <c r="C110" s="8"/>
      <c r="D110" s="9"/>
      <c r="E110" s="6"/>
      <c r="F110" s="10"/>
      <c r="G110" s="15"/>
      <c r="H110" s="6"/>
    </row>
    <row r="111" spans="1:8" ht="15">
      <c r="A111" s="7" t="s">
        <v>95</v>
      </c>
      <c r="B111" s="11" t="s">
        <v>96</v>
      </c>
      <c r="C111" s="8">
        <v>555.07</v>
      </c>
      <c r="D111" s="9">
        <f t="shared" si="2"/>
        <v>638.3305</v>
      </c>
      <c r="E111" s="7">
        <v>622</v>
      </c>
      <c r="F111" s="10">
        <f>C111*1108.81/102965.88</f>
        <v>5.977389468239382</v>
      </c>
      <c r="G111" s="15">
        <f>E111-F111-D111</f>
        <v>-22.30788946823941</v>
      </c>
      <c r="H111" s="6"/>
    </row>
    <row r="112" spans="1:8" ht="15">
      <c r="A112" s="7"/>
      <c r="B112" s="11"/>
      <c r="C112" s="8"/>
      <c r="D112" s="9"/>
      <c r="E112" s="7"/>
      <c r="F112" s="10"/>
      <c r="G112" s="15"/>
      <c r="H112" s="6"/>
    </row>
    <row r="113" spans="1:8" ht="15">
      <c r="A113" s="7" t="s">
        <v>97</v>
      </c>
      <c r="B113" s="11" t="s">
        <v>98</v>
      </c>
      <c r="C113" s="8">
        <f>446.76*2</f>
        <v>893.52</v>
      </c>
      <c r="D113" s="9">
        <f t="shared" si="2"/>
        <v>1027.548</v>
      </c>
      <c r="E113" s="7"/>
      <c r="F113" s="10"/>
      <c r="G113" s="15"/>
      <c r="H113" s="6"/>
    </row>
    <row r="114" spans="1:8" ht="15">
      <c r="A114" s="7" t="s">
        <v>97</v>
      </c>
      <c r="B114" s="11" t="s">
        <v>99</v>
      </c>
      <c r="C114" s="8">
        <f>1028.91*2</f>
        <v>2057.82</v>
      </c>
      <c r="D114" s="9">
        <f t="shared" si="2"/>
        <v>2366.4930000000004</v>
      </c>
      <c r="E114" s="7"/>
      <c r="F114" s="10"/>
      <c r="G114" s="15"/>
      <c r="H114" s="6"/>
    </row>
    <row r="115" spans="1:8" ht="15">
      <c r="A115" s="7" t="s">
        <v>97</v>
      </c>
      <c r="B115" s="11" t="s">
        <v>100</v>
      </c>
      <c r="C115" s="8">
        <f>879.99*2</f>
        <v>1759.98</v>
      </c>
      <c r="D115" s="9">
        <f t="shared" si="2"/>
        <v>2023.977</v>
      </c>
      <c r="E115" s="7"/>
      <c r="F115" s="10"/>
      <c r="G115" s="15"/>
      <c r="H115" s="6"/>
    </row>
    <row r="116" spans="1:8" ht="15">
      <c r="A116" s="7" t="s">
        <v>97</v>
      </c>
      <c r="B116" s="11" t="s">
        <v>101</v>
      </c>
      <c r="C116" s="8">
        <f>1245.51*2</f>
        <v>2491.02</v>
      </c>
      <c r="D116" s="9">
        <f t="shared" si="2"/>
        <v>2864.673</v>
      </c>
      <c r="E116" s="7"/>
      <c r="F116" s="10"/>
      <c r="G116" s="15"/>
      <c r="H116" s="6"/>
    </row>
    <row r="117" spans="1:8" ht="15">
      <c r="A117" s="7"/>
      <c r="B117" s="11"/>
      <c r="C117" s="8">
        <f>SUM(C113:C116)</f>
        <v>7202.34</v>
      </c>
      <c r="D117" s="9">
        <f>SUM(D113:D116)</f>
        <v>8282.690999999999</v>
      </c>
      <c r="E117" s="7">
        <v>7924</v>
      </c>
      <c r="F117" s="10">
        <f>C117*1108.81/102965.88</f>
        <v>77.5599316530874</v>
      </c>
      <c r="G117" s="15">
        <f>E117-F117-D117</f>
        <v>-436.2509316530859</v>
      </c>
      <c r="H117" s="6"/>
    </row>
    <row r="118" spans="1:8" ht="15">
      <c r="A118" s="7"/>
      <c r="B118" s="11"/>
      <c r="C118" s="8"/>
      <c r="D118" s="9"/>
      <c r="E118" s="7"/>
      <c r="F118" s="10"/>
      <c r="G118" s="15"/>
      <c r="H118" s="6"/>
    </row>
    <row r="119" spans="1:8" ht="15">
      <c r="A119" s="7" t="s">
        <v>102</v>
      </c>
      <c r="B119" s="11" t="s">
        <v>103</v>
      </c>
      <c r="C119" s="8">
        <v>595.69</v>
      </c>
      <c r="D119" s="9">
        <f t="shared" si="2"/>
        <v>685.0435000000001</v>
      </c>
      <c r="E119" s="7"/>
      <c r="F119" s="10"/>
      <c r="G119" s="15"/>
      <c r="H119" s="6"/>
    </row>
    <row r="120" spans="1:8" ht="15">
      <c r="A120" s="7" t="s">
        <v>102</v>
      </c>
      <c r="B120" s="11" t="s">
        <v>104</v>
      </c>
      <c r="C120" s="8">
        <v>514.46</v>
      </c>
      <c r="D120" s="9">
        <f t="shared" si="2"/>
        <v>591.629</v>
      </c>
      <c r="E120" s="7"/>
      <c r="F120" s="10"/>
      <c r="G120" s="15"/>
      <c r="H120" s="6"/>
    </row>
    <row r="121" spans="1:8" ht="15">
      <c r="A121" s="7"/>
      <c r="B121" s="11"/>
      <c r="C121" s="8">
        <f>SUM(C119:C120)</f>
        <v>1110.15</v>
      </c>
      <c r="D121" s="9">
        <f>SUM(D119:D120)</f>
        <v>1276.6725000000001</v>
      </c>
      <c r="E121" s="7">
        <v>1848</v>
      </c>
      <c r="F121" s="10">
        <f>C121*1108.81/102965.88</f>
        <v>11.954886623607742</v>
      </c>
      <c r="G121" s="15">
        <f>E121-F121-D121</f>
        <v>559.3726133763921</v>
      </c>
      <c r="H121" s="6" t="s">
        <v>105</v>
      </c>
    </row>
    <row r="122" spans="1:8" ht="15">
      <c r="A122" s="7"/>
      <c r="B122" s="11"/>
      <c r="C122" s="8"/>
      <c r="D122" s="9"/>
      <c r="E122" s="7"/>
      <c r="F122" s="10"/>
      <c r="G122" s="15"/>
      <c r="H122" s="6"/>
    </row>
    <row r="123" spans="1:8" ht="15">
      <c r="A123" s="7" t="s">
        <v>106</v>
      </c>
      <c r="B123" s="11" t="s">
        <v>107</v>
      </c>
      <c r="C123" s="8">
        <v>241.15</v>
      </c>
      <c r="D123" s="9">
        <f t="shared" si="2"/>
        <v>277.3225</v>
      </c>
      <c r="E123" s="6"/>
      <c r="F123" s="10"/>
      <c r="G123" s="15"/>
      <c r="H123" s="6"/>
    </row>
    <row r="124" spans="1:8" ht="15">
      <c r="A124" s="7" t="s">
        <v>106</v>
      </c>
      <c r="B124" s="8" t="s">
        <v>108</v>
      </c>
      <c r="C124" s="8">
        <v>258.7</v>
      </c>
      <c r="D124" s="9">
        <f t="shared" si="2"/>
        <v>297.505</v>
      </c>
      <c r="E124" s="6"/>
      <c r="F124" s="10"/>
      <c r="G124" s="15"/>
      <c r="H124" s="6"/>
    </row>
    <row r="125" spans="1:8" ht="15">
      <c r="A125" s="7" t="s">
        <v>106</v>
      </c>
      <c r="B125" s="8" t="s">
        <v>109</v>
      </c>
      <c r="C125" s="8">
        <v>395.2</v>
      </c>
      <c r="D125" s="9">
        <f t="shared" si="2"/>
        <v>454.47999999999996</v>
      </c>
      <c r="E125" s="6"/>
      <c r="F125" s="10"/>
      <c r="G125" s="15"/>
      <c r="H125" s="6"/>
    </row>
    <row r="126" spans="1:8" ht="15">
      <c r="A126" s="7" t="s">
        <v>106</v>
      </c>
      <c r="B126" s="8" t="s">
        <v>110</v>
      </c>
      <c r="C126" s="8">
        <v>744.2</v>
      </c>
      <c r="D126" s="9">
        <f t="shared" si="2"/>
        <v>855.83</v>
      </c>
      <c r="E126" s="6"/>
      <c r="F126" s="10"/>
      <c r="G126" s="15"/>
      <c r="H126" s="6"/>
    </row>
    <row r="127" spans="1:8" ht="15">
      <c r="A127" s="7" t="s">
        <v>106</v>
      </c>
      <c r="B127" s="8" t="s">
        <v>111</v>
      </c>
      <c r="C127" s="8">
        <v>452.16</v>
      </c>
      <c r="D127" s="9">
        <f t="shared" si="2"/>
        <v>519.984</v>
      </c>
      <c r="E127" s="6"/>
      <c r="F127" s="10"/>
      <c r="G127" s="15"/>
      <c r="H127" s="6"/>
    </row>
    <row r="128" spans="1:8" ht="15">
      <c r="A128" s="7" t="s">
        <v>106</v>
      </c>
      <c r="B128" s="8" t="s">
        <v>112</v>
      </c>
      <c r="C128" s="8">
        <v>725.33</v>
      </c>
      <c r="D128" s="9">
        <f t="shared" si="2"/>
        <v>834.1295</v>
      </c>
      <c r="E128" s="6"/>
      <c r="F128" s="10"/>
      <c r="G128" s="15"/>
      <c r="H128" s="6"/>
    </row>
    <row r="129" spans="1:8" ht="15">
      <c r="A129" s="7" t="s">
        <v>106</v>
      </c>
      <c r="B129" s="8" t="s">
        <v>113</v>
      </c>
      <c r="C129" s="8">
        <v>461.57</v>
      </c>
      <c r="D129" s="9">
        <f t="shared" si="2"/>
        <v>530.8054999999999</v>
      </c>
      <c r="E129" s="6"/>
      <c r="F129" s="10"/>
      <c r="G129" s="15"/>
      <c r="H129" s="6"/>
    </row>
    <row r="130" spans="1:8" ht="15">
      <c r="A130" s="7" t="s">
        <v>106</v>
      </c>
      <c r="B130" s="11" t="s">
        <v>114</v>
      </c>
      <c r="C130" s="8">
        <v>531.57</v>
      </c>
      <c r="D130" s="9">
        <f t="shared" si="2"/>
        <v>611.3055</v>
      </c>
      <c r="E130" s="6"/>
      <c r="F130" s="10"/>
      <c r="G130" s="15"/>
      <c r="H130" s="6"/>
    </row>
    <row r="131" spans="1:8" ht="15">
      <c r="A131" s="7"/>
      <c r="B131" s="11"/>
      <c r="C131" s="8">
        <f>SUM(C123:C130)</f>
        <v>3809.88</v>
      </c>
      <c r="D131" s="9">
        <f>SUM(D123:D130)</f>
        <v>4381.362</v>
      </c>
      <c r="E131" s="13">
        <v>4385</v>
      </c>
      <c r="F131" s="10">
        <f>C131*1108.81/102965.88</f>
        <v>41.02750389546517</v>
      </c>
      <c r="G131" s="15">
        <f>E131-F131-D131</f>
        <v>-37.38950389546517</v>
      </c>
      <c r="H131" s="6"/>
    </row>
    <row r="132" spans="1:8" ht="15">
      <c r="A132" s="7"/>
      <c r="B132" s="11"/>
      <c r="C132" s="8"/>
      <c r="D132" s="9"/>
      <c r="E132" s="6"/>
      <c r="F132" s="10"/>
      <c r="G132" s="15"/>
      <c r="H132" s="6"/>
    </row>
    <row r="133" spans="1:8" ht="15">
      <c r="A133" s="7" t="s">
        <v>115</v>
      </c>
      <c r="B133" s="11" t="s">
        <v>116</v>
      </c>
      <c r="C133" s="8">
        <v>473.85</v>
      </c>
      <c r="D133" s="9">
        <f t="shared" si="2"/>
        <v>544.9275</v>
      </c>
      <c r="E133" s="7"/>
      <c r="F133" s="10"/>
      <c r="G133" s="15"/>
      <c r="H133" s="6"/>
    </row>
    <row r="134" spans="1:8" ht="15">
      <c r="A134" s="7" t="s">
        <v>115</v>
      </c>
      <c r="B134" s="11" t="s">
        <v>117</v>
      </c>
      <c r="C134" s="8">
        <v>527.99</v>
      </c>
      <c r="D134" s="9">
        <f t="shared" si="2"/>
        <v>607.1885</v>
      </c>
      <c r="E134" s="7"/>
      <c r="F134" s="10"/>
      <c r="G134" s="15"/>
      <c r="H134" s="6"/>
    </row>
    <row r="135" spans="1:8" ht="15">
      <c r="A135" s="7"/>
      <c r="B135" s="11"/>
      <c r="C135" s="8">
        <f>SUM(C133:C134)</f>
        <v>1001.84</v>
      </c>
      <c r="D135" s="9">
        <f>SUM(D133:D134)</f>
        <v>1152.116</v>
      </c>
      <c r="E135" s="7">
        <v>1144</v>
      </c>
      <c r="F135" s="10">
        <f>C135*1108.81/102965.88</f>
        <v>10.788527329635798</v>
      </c>
      <c r="G135" s="15">
        <f>E135-F135-D135</f>
        <v>-18.904527329635812</v>
      </c>
      <c r="H135" s="6"/>
    </row>
    <row r="136" spans="1:8" ht="15">
      <c r="A136" s="7"/>
      <c r="B136" s="11"/>
      <c r="C136" s="8"/>
      <c r="D136" s="9"/>
      <c r="E136" s="7"/>
      <c r="F136" s="10"/>
      <c r="G136" s="15"/>
      <c r="H136" s="6"/>
    </row>
    <row r="137" spans="1:8" ht="15">
      <c r="A137" s="7" t="s">
        <v>118</v>
      </c>
      <c r="B137" s="11" t="s">
        <v>119</v>
      </c>
      <c r="C137" s="8">
        <v>649.84</v>
      </c>
      <c r="D137" s="9">
        <f t="shared" si="2"/>
        <v>747.316</v>
      </c>
      <c r="E137" s="7">
        <v>748</v>
      </c>
      <c r="F137" s="10">
        <f>C137*1108.81/102965.88</f>
        <v>6.997940389573711</v>
      </c>
      <c r="G137" s="15">
        <f>E137-F137-D137</f>
        <v>-6.313940389573759</v>
      </c>
      <c r="H137" s="6"/>
    </row>
    <row r="138" spans="1:8" ht="15">
      <c r="A138" s="7"/>
      <c r="B138" s="11"/>
      <c r="C138" s="8"/>
      <c r="D138" s="9"/>
      <c r="E138" s="7"/>
      <c r="F138" s="10"/>
      <c r="G138" s="15"/>
      <c r="H138" s="6"/>
    </row>
    <row r="139" spans="1:8" ht="15">
      <c r="A139" s="11" t="s">
        <v>120</v>
      </c>
      <c r="B139" s="11" t="s">
        <v>121</v>
      </c>
      <c r="C139" s="8">
        <v>1218.44</v>
      </c>
      <c r="D139" s="9">
        <f t="shared" si="2"/>
        <v>1401.2060000000001</v>
      </c>
      <c r="E139" s="7">
        <v>1396</v>
      </c>
      <c r="F139" s="10">
        <f>C139*1108.81/102965.88</f>
        <v>13.12103054332173</v>
      </c>
      <c r="G139" s="15">
        <f>E139-F139-D139</f>
        <v>-18.327030543321825</v>
      </c>
      <c r="H139" s="6"/>
    </row>
    <row r="140" spans="1:8" ht="15">
      <c r="A140" s="11"/>
      <c r="B140" s="11"/>
      <c r="C140" s="8"/>
      <c r="D140" s="9"/>
      <c r="E140" s="7"/>
      <c r="F140" s="10"/>
      <c r="G140" s="15"/>
      <c r="H140" s="6"/>
    </row>
    <row r="141" spans="1:8" ht="15">
      <c r="A141" s="7" t="s">
        <v>122</v>
      </c>
      <c r="B141" s="8" t="s">
        <v>123</v>
      </c>
      <c r="C141" s="8">
        <v>196.3</v>
      </c>
      <c r="D141" s="9">
        <f t="shared" si="2"/>
        <v>225.745</v>
      </c>
      <c r="E141" s="6"/>
      <c r="F141" s="10"/>
      <c r="G141" s="15"/>
      <c r="H141" s="6"/>
    </row>
    <row r="142" spans="1:8" ht="15">
      <c r="A142" s="7" t="s">
        <v>122</v>
      </c>
      <c r="B142" s="8" t="s">
        <v>124</v>
      </c>
      <c r="C142" s="8">
        <v>447.78</v>
      </c>
      <c r="D142" s="9">
        <f t="shared" si="2"/>
        <v>514.947</v>
      </c>
      <c r="E142" s="6"/>
      <c r="F142" s="10"/>
      <c r="G142" s="15"/>
      <c r="H142" s="6"/>
    </row>
    <row r="143" spans="1:8" ht="15">
      <c r="A143" s="7"/>
      <c r="B143" s="8"/>
      <c r="C143" s="8">
        <f>SUM(C141:C142)</f>
        <v>644.0799999999999</v>
      </c>
      <c r="D143" s="9">
        <f>SUM(D141:D142)</f>
        <v>740.692</v>
      </c>
      <c r="E143" s="6">
        <v>741</v>
      </c>
      <c r="F143" s="10">
        <f>C143*1108.81/102965.88</f>
        <v>6.935912603281785</v>
      </c>
      <c r="G143" s="15">
        <f>E143-F143-D143</f>
        <v>-6.627912603281743</v>
      </c>
      <c r="H143" s="6"/>
    </row>
    <row r="144" spans="1:8" ht="15">
      <c r="A144" s="7"/>
      <c r="B144" s="8"/>
      <c r="C144" s="8"/>
      <c r="D144" s="9"/>
      <c r="E144" s="6"/>
      <c r="F144" s="10"/>
      <c r="G144" s="15"/>
      <c r="H144" s="6"/>
    </row>
    <row r="145" spans="1:8" ht="15">
      <c r="A145" s="7" t="s">
        <v>125</v>
      </c>
      <c r="B145" s="11" t="s">
        <v>126</v>
      </c>
      <c r="C145" s="8">
        <v>903.7</v>
      </c>
      <c r="D145" s="9">
        <f t="shared" si="2"/>
        <v>1039.255</v>
      </c>
      <c r="E145" s="6">
        <v>1040</v>
      </c>
      <c r="F145" s="10">
        <f>C145*1108.81/102965.88</f>
        <v>9.731685845835532</v>
      </c>
      <c r="G145" s="15">
        <f>E145-F145-D145</f>
        <v>-8.98668584583561</v>
      </c>
      <c r="H145" s="6"/>
    </row>
    <row r="146" spans="1:8" ht="15">
      <c r="A146" s="7"/>
      <c r="B146" s="11"/>
      <c r="C146" s="8"/>
      <c r="D146" s="9"/>
      <c r="E146" s="6"/>
      <c r="F146" s="10"/>
      <c r="G146" s="15"/>
      <c r="H146" s="6"/>
    </row>
    <row r="147" spans="1:8" ht="15">
      <c r="A147" s="7" t="s">
        <v>127</v>
      </c>
      <c r="B147" s="8" t="s">
        <v>21</v>
      </c>
      <c r="C147" s="8">
        <v>279.31</v>
      </c>
      <c r="D147" s="9">
        <f t="shared" si="2"/>
        <v>321.2065</v>
      </c>
      <c r="E147" s="7">
        <v>322</v>
      </c>
      <c r="F147" s="10">
        <f>C147*1108.81/102965.88</f>
        <v>3.0078091995134693</v>
      </c>
      <c r="G147" s="15">
        <f>E147-F147-D147</f>
        <v>-2.2143091995134796</v>
      </c>
      <c r="H147" s="6"/>
    </row>
    <row r="148" spans="1:8" ht="15">
      <c r="A148" s="7"/>
      <c r="B148" s="8"/>
      <c r="C148" s="8"/>
      <c r="D148" s="9"/>
      <c r="E148" s="7"/>
      <c r="F148" s="10"/>
      <c r="G148" s="15"/>
      <c r="H148" s="6"/>
    </row>
    <row r="149" spans="1:8" ht="15">
      <c r="A149" s="7" t="s">
        <v>128</v>
      </c>
      <c r="B149" s="8" t="s">
        <v>129</v>
      </c>
      <c r="C149" s="8">
        <v>254.18</v>
      </c>
      <c r="D149" s="9">
        <f>C149+C149*12%</f>
        <v>284.6816</v>
      </c>
      <c r="E149" s="6"/>
      <c r="F149" s="10"/>
      <c r="G149" s="15"/>
      <c r="H149" s="6"/>
    </row>
    <row r="150" spans="1:8" ht="15">
      <c r="A150" s="7" t="s">
        <v>128</v>
      </c>
      <c r="B150" s="8" t="s">
        <v>130</v>
      </c>
      <c r="C150" s="8">
        <v>301.31</v>
      </c>
      <c r="D150" s="9">
        <f aca="true" t="shared" si="3" ref="D150:D167">C150+C150*12%</f>
        <v>337.4672</v>
      </c>
      <c r="E150" s="6"/>
      <c r="F150" s="10"/>
      <c r="G150" s="15"/>
      <c r="H150" s="6"/>
    </row>
    <row r="151" spans="1:8" ht="15">
      <c r="A151" s="7" t="s">
        <v>128</v>
      </c>
      <c r="B151" s="8" t="s">
        <v>131</v>
      </c>
      <c r="C151" s="8">
        <v>254.35</v>
      </c>
      <c r="D151" s="9">
        <f t="shared" si="3"/>
        <v>284.872</v>
      </c>
      <c r="E151" s="6"/>
      <c r="F151" s="10"/>
      <c r="G151" s="15"/>
      <c r="H151" s="6"/>
    </row>
    <row r="152" spans="1:8" ht="15">
      <c r="A152" s="7" t="s">
        <v>128</v>
      </c>
      <c r="B152" s="8" t="s">
        <v>132</v>
      </c>
      <c r="C152" s="8">
        <v>527.99</v>
      </c>
      <c r="D152" s="9">
        <f t="shared" si="3"/>
        <v>591.3488</v>
      </c>
      <c r="E152" s="6"/>
      <c r="F152" s="10"/>
      <c r="G152" s="15"/>
      <c r="H152" s="6"/>
    </row>
    <row r="153" spans="1:8" ht="15">
      <c r="A153" s="7" t="s">
        <v>128</v>
      </c>
      <c r="B153" s="8" t="s">
        <v>133</v>
      </c>
      <c r="C153" s="8">
        <v>303.25</v>
      </c>
      <c r="D153" s="9">
        <f t="shared" si="3"/>
        <v>339.64</v>
      </c>
      <c r="E153" s="6"/>
      <c r="F153" s="10"/>
      <c r="G153" s="15"/>
      <c r="H153" s="6"/>
    </row>
    <row r="154" spans="1:8" ht="15">
      <c r="A154" s="7" t="s">
        <v>128</v>
      </c>
      <c r="B154" s="8" t="s">
        <v>134</v>
      </c>
      <c r="C154" s="8">
        <v>434.72</v>
      </c>
      <c r="D154" s="9">
        <f t="shared" si="3"/>
        <v>486.88640000000004</v>
      </c>
      <c r="E154" s="6"/>
      <c r="F154" s="10"/>
      <c r="G154" s="15"/>
      <c r="H154" s="6"/>
    </row>
    <row r="155" spans="1:8" ht="15">
      <c r="A155" s="7" t="s">
        <v>128</v>
      </c>
      <c r="B155" s="8" t="s">
        <v>135</v>
      </c>
      <c r="C155" s="8">
        <v>295.3</v>
      </c>
      <c r="D155" s="9">
        <f t="shared" si="3"/>
        <v>330.736</v>
      </c>
      <c r="E155" s="7"/>
      <c r="F155" s="10"/>
      <c r="G155" s="15"/>
      <c r="H155" s="6"/>
    </row>
    <row r="156" spans="1:8" ht="15">
      <c r="A156" s="7" t="s">
        <v>128</v>
      </c>
      <c r="B156" s="8" t="s">
        <v>136</v>
      </c>
      <c r="C156" s="8">
        <v>470.85</v>
      </c>
      <c r="D156" s="9">
        <f t="shared" si="3"/>
        <v>527.352</v>
      </c>
      <c r="E156" s="7"/>
      <c r="F156" s="10"/>
      <c r="G156" s="15"/>
      <c r="H156" s="6"/>
    </row>
    <row r="157" spans="1:8" ht="15">
      <c r="A157" s="7" t="s">
        <v>128</v>
      </c>
      <c r="B157" s="8" t="s">
        <v>137</v>
      </c>
      <c r="C157" s="8">
        <v>339.15</v>
      </c>
      <c r="D157" s="9">
        <f t="shared" si="3"/>
        <v>379.84799999999996</v>
      </c>
      <c r="E157" s="6"/>
      <c r="F157" s="10"/>
      <c r="G157" s="15"/>
      <c r="H157" s="6"/>
    </row>
    <row r="158" spans="1:8" ht="15">
      <c r="A158" s="7" t="s">
        <v>128</v>
      </c>
      <c r="B158" s="8" t="s">
        <v>138</v>
      </c>
      <c r="C158" s="8">
        <v>320.28</v>
      </c>
      <c r="D158" s="9">
        <f t="shared" si="3"/>
        <v>358.7136</v>
      </c>
      <c r="E158" s="6"/>
      <c r="F158" s="10"/>
      <c r="G158" s="15"/>
      <c r="H158" s="6"/>
    </row>
    <row r="159" spans="1:8" ht="15">
      <c r="A159" s="7" t="s">
        <v>128</v>
      </c>
      <c r="B159" s="8" t="s">
        <v>139</v>
      </c>
      <c r="C159" s="8">
        <v>414.48</v>
      </c>
      <c r="D159" s="9">
        <f t="shared" si="3"/>
        <v>464.2176</v>
      </c>
      <c r="E159" s="6"/>
      <c r="F159" s="10"/>
      <c r="G159" s="15"/>
      <c r="H159" s="6"/>
    </row>
    <row r="160" spans="1:8" ht="15">
      <c r="A160" s="7" t="s">
        <v>128</v>
      </c>
      <c r="B160" s="8" t="s">
        <v>140</v>
      </c>
      <c r="C160" s="8">
        <v>289.28</v>
      </c>
      <c r="D160" s="9">
        <f t="shared" si="3"/>
        <v>323.99359999999996</v>
      </c>
      <c r="E160" s="6"/>
      <c r="F160" s="10"/>
      <c r="G160" s="15"/>
      <c r="H160" s="6"/>
    </row>
    <row r="161" spans="1:8" ht="15">
      <c r="A161" s="7" t="s">
        <v>128</v>
      </c>
      <c r="B161" s="8" t="s">
        <v>141</v>
      </c>
      <c r="C161" s="8">
        <v>265.66</v>
      </c>
      <c r="D161" s="9">
        <f t="shared" si="3"/>
        <v>297.53920000000005</v>
      </c>
      <c r="E161" s="6"/>
      <c r="F161" s="10"/>
      <c r="G161" s="15"/>
      <c r="H161" s="6"/>
    </row>
    <row r="162" spans="1:8" ht="15">
      <c r="A162" s="7" t="s">
        <v>128</v>
      </c>
      <c r="B162" s="8" t="s">
        <v>142</v>
      </c>
      <c r="C162" s="8">
        <v>255.43</v>
      </c>
      <c r="D162" s="9">
        <f t="shared" si="3"/>
        <v>286.0816</v>
      </c>
      <c r="E162" s="6"/>
      <c r="F162" s="10"/>
      <c r="G162" s="15"/>
      <c r="H162" s="6"/>
    </row>
    <row r="163" spans="1:8" ht="15">
      <c r="A163" s="7" t="s">
        <v>128</v>
      </c>
      <c r="B163" s="8" t="s">
        <v>143</v>
      </c>
      <c r="C163" s="8">
        <v>295.3</v>
      </c>
      <c r="D163" s="9">
        <f t="shared" si="3"/>
        <v>330.736</v>
      </c>
      <c r="E163" s="6"/>
      <c r="F163" s="10"/>
      <c r="G163" s="15"/>
      <c r="H163" s="6"/>
    </row>
    <row r="164" spans="1:8" ht="15">
      <c r="A164" s="7" t="s">
        <v>128</v>
      </c>
      <c r="B164" s="8" t="s">
        <v>144</v>
      </c>
      <c r="C164" s="8">
        <v>631.05</v>
      </c>
      <c r="D164" s="9">
        <f t="shared" si="3"/>
        <v>706.776</v>
      </c>
      <c r="E164" s="6"/>
      <c r="F164" s="10"/>
      <c r="G164" s="15"/>
      <c r="H164" s="6"/>
    </row>
    <row r="165" spans="1:8" ht="15">
      <c r="A165" s="7" t="s">
        <v>128</v>
      </c>
      <c r="B165" s="8" t="s">
        <v>145</v>
      </c>
      <c r="C165" s="8">
        <v>357.72</v>
      </c>
      <c r="D165" s="9">
        <f t="shared" si="3"/>
        <v>400.6464</v>
      </c>
      <c r="E165" s="6"/>
      <c r="F165" s="10"/>
      <c r="G165" s="15"/>
      <c r="H165" s="6"/>
    </row>
    <row r="166" spans="1:8" ht="15">
      <c r="A166" s="7" t="s">
        <v>128</v>
      </c>
      <c r="B166" s="8" t="s">
        <v>146</v>
      </c>
      <c r="C166" s="8">
        <v>461.26</v>
      </c>
      <c r="D166" s="9">
        <f t="shared" si="3"/>
        <v>516.6111999999999</v>
      </c>
      <c r="E166" s="6"/>
      <c r="F166" s="10"/>
      <c r="G166" s="15"/>
      <c r="H166" s="6"/>
    </row>
    <row r="167" spans="1:8" ht="15">
      <c r="A167" s="7" t="s">
        <v>128</v>
      </c>
      <c r="B167" s="8" t="s">
        <v>147</v>
      </c>
      <c r="C167" s="8">
        <v>414.21</v>
      </c>
      <c r="D167" s="9">
        <f t="shared" si="3"/>
        <v>463.91519999999997</v>
      </c>
      <c r="E167" s="6"/>
      <c r="F167" s="10"/>
      <c r="G167" s="15"/>
      <c r="H167" s="6"/>
    </row>
    <row r="168" spans="1:8" ht="15">
      <c r="A168" s="7"/>
      <c r="B168" s="8"/>
      <c r="C168" s="8">
        <f>SUM(C149:C167)</f>
        <v>6885.770000000001</v>
      </c>
      <c r="D168" s="9">
        <f>SUM(D149:D167)</f>
        <v>7712.0624</v>
      </c>
      <c r="E168" s="6">
        <v>7719</v>
      </c>
      <c r="F168" s="10">
        <f>C168*1108.81/102965.88</f>
        <v>74.15088021099805</v>
      </c>
      <c r="G168" s="15">
        <f>E168-F168-D168</f>
        <v>-67.21328021099816</v>
      </c>
      <c r="H168" s="6"/>
    </row>
    <row r="169" spans="1:8" ht="15">
      <c r="A169" s="7"/>
      <c r="B169" s="8"/>
      <c r="C169" s="8"/>
      <c r="D169" s="9"/>
      <c r="E169" s="6"/>
      <c r="F169" s="10"/>
      <c r="G169" s="15"/>
      <c r="H169" s="6"/>
    </row>
    <row r="170" spans="1:8" ht="15">
      <c r="A170" s="7" t="s">
        <v>148</v>
      </c>
      <c r="B170" s="11" t="s">
        <v>149</v>
      </c>
      <c r="C170" s="8">
        <v>527.99</v>
      </c>
      <c r="D170" s="9">
        <f>C170+C170*12%</f>
        <v>591.3488</v>
      </c>
      <c r="E170" s="7"/>
      <c r="F170" s="10"/>
      <c r="G170" s="15"/>
      <c r="H170" s="6"/>
    </row>
    <row r="171" spans="1:8" ht="15">
      <c r="A171" s="7" t="s">
        <v>148</v>
      </c>
      <c r="B171" s="8" t="s">
        <v>150</v>
      </c>
      <c r="C171" s="8">
        <v>649.84</v>
      </c>
      <c r="D171" s="9">
        <f>C171+C171*12%</f>
        <v>727.8208000000001</v>
      </c>
      <c r="E171" s="7"/>
      <c r="F171" s="10"/>
      <c r="G171" s="15"/>
      <c r="H171" s="6"/>
    </row>
    <row r="172" spans="1:8" ht="15">
      <c r="A172" s="7" t="s">
        <v>148</v>
      </c>
      <c r="B172" s="8" t="s">
        <v>151</v>
      </c>
      <c r="C172" s="8">
        <v>622.76</v>
      </c>
      <c r="D172" s="9">
        <f>C172+C172*12%</f>
        <v>697.4911999999999</v>
      </c>
      <c r="E172" s="7"/>
      <c r="F172" s="10"/>
      <c r="G172" s="15"/>
      <c r="H172" s="6"/>
    </row>
    <row r="173" spans="1:8" ht="15">
      <c r="A173" s="7"/>
      <c r="B173" s="8"/>
      <c r="C173" s="8">
        <f>SUM(C170:C172)</f>
        <v>1800.59</v>
      </c>
      <c r="D173" s="9">
        <f>SUM(D170:D172)</f>
        <v>2016.6608</v>
      </c>
      <c r="E173" s="7">
        <v>3262</v>
      </c>
      <c r="F173" s="10">
        <f>C173*1108.81/102965.88</f>
        <v>19.390036756836338</v>
      </c>
      <c r="G173" s="15">
        <f>E173-F173-D173</f>
        <v>1225.9491632431636</v>
      </c>
      <c r="H173" s="6" t="s">
        <v>105</v>
      </c>
    </row>
    <row r="174" spans="1:8" ht="15">
      <c r="A174" s="7"/>
      <c r="B174" s="8"/>
      <c r="C174" s="8"/>
      <c r="D174" s="9"/>
      <c r="E174" s="7"/>
      <c r="F174" s="10"/>
      <c r="G174" s="15"/>
      <c r="H174" s="6"/>
    </row>
    <row r="175" spans="1:8" ht="15">
      <c r="A175" s="7" t="s">
        <v>152</v>
      </c>
      <c r="B175" s="11" t="s">
        <v>153</v>
      </c>
      <c r="C175" s="8">
        <v>595.69</v>
      </c>
      <c r="D175" s="9">
        <f>C175+C175*10%</f>
        <v>655.259</v>
      </c>
      <c r="E175" s="7"/>
      <c r="F175" s="10"/>
      <c r="G175" s="15"/>
      <c r="H175" s="6"/>
    </row>
    <row r="176" spans="1:8" ht="15">
      <c r="A176" s="7" t="s">
        <v>152</v>
      </c>
      <c r="B176" s="11" t="s">
        <v>154</v>
      </c>
      <c r="C176" s="8">
        <v>649.84</v>
      </c>
      <c r="D176" s="9">
        <f>C176+C176*10%</f>
        <v>714.8240000000001</v>
      </c>
      <c r="E176" s="7"/>
      <c r="F176" s="10"/>
      <c r="G176" s="15"/>
      <c r="H176" s="6"/>
    </row>
    <row r="177" spans="1:8" ht="15">
      <c r="A177" s="7" t="s">
        <v>152</v>
      </c>
      <c r="B177" s="11" t="s">
        <v>155</v>
      </c>
      <c r="C177" s="8">
        <v>555.07</v>
      </c>
      <c r="D177" s="9">
        <f>C177+C177*10%</f>
        <v>610.577</v>
      </c>
      <c r="E177" s="7"/>
      <c r="F177" s="10"/>
      <c r="G177" s="15"/>
      <c r="H177" s="6"/>
    </row>
    <row r="178" spans="1:8" ht="15">
      <c r="A178" s="7" t="s">
        <v>152</v>
      </c>
      <c r="B178" s="11" t="s">
        <v>156</v>
      </c>
      <c r="C178" s="8">
        <v>595.69</v>
      </c>
      <c r="D178" s="9">
        <f>C178+C178*10%</f>
        <v>655.259</v>
      </c>
      <c r="E178" s="7"/>
      <c r="F178" s="10"/>
      <c r="G178" s="15"/>
      <c r="H178" s="6"/>
    </row>
    <row r="179" spans="1:8" ht="15">
      <c r="A179" s="7" t="s">
        <v>152</v>
      </c>
      <c r="B179" s="11" t="s">
        <v>157</v>
      </c>
      <c r="C179" s="8">
        <v>555.07</v>
      </c>
      <c r="D179" s="9">
        <f>C179+C179*10%</f>
        <v>610.577</v>
      </c>
      <c r="E179" s="7"/>
      <c r="F179" s="10"/>
      <c r="G179" s="15"/>
      <c r="H179" s="6"/>
    </row>
    <row r="180" spans="1:8" ht="15">
      <c r="A180" s="7"/>
      <c r="B180" s="11"/>
      <c r="C180" s="8">
        <f>SUM(C175:C179)</f>
        <v>2951.3600000000006</v>
      </c>
      <c r="D180" s="9">
        <f>SUM(D175:D179)</f>
        <v>3246.496</v>
      </c>
      <c r="E180" s="7">
        <v>3896</v>
      </c>
      <c r="F180" s="10">
        <f>C180*1108.81/102965.88</f>
        <v>31.782348498356935</v>
      </c>
      <c r="G180" s="15">
        <f>E180-F180-D180</f>
        <v>617.721651501643</v>
      </c>
      <c r="H180" s="6" t="s">
        <v>105</v>
      </c>
    </row>
    <row r="181" spans="1:8" ht="15">
      <c r="A181" s="7"/>
      <c r="B181" s="11"/>
      <c r="C181" s="8"/>
      <c r="D181" s="9"/>
      <c r="E181" s="7"/>
      <c r="F181" s="10"/>
      <c r="G181" s="15"/>
      <c r="H181" s="6"/>
    </row>
    <row r="182" spans="1:8" ht="15">
      <c r="A182" s="7" t="s">
        <v>158</v>
      </c>
      <c r="B182" s="8" t="s">
        <v>159</v>
      </c>
      <c r="C182" s="8">
        <v>216.94</v>
      </c>
      <c r="D182" s="9">
        <f t="shared" si="2"/>
        <v>249.481</v>
      </c>
      <c r="E182" s="6">
        <v>250</v>
      </c>
      <c r="F182" s="10">
        <f>C182*1108.81/102965.88</f>
        <v>2.336164576071219</v>
      </c>
      <c r="G182" s="15">
        <f>E182-F182-D182</f>
        <v>-1.8171645760712067</v>
      </c>
      <c r="H182" s="6"/>
    </row>
    <row r="183" spans="1:8" ht="15">
      <c r="A183" s="7"/>
      <c r="B183" s="8"/>
      <c r="C183" s="8"/>
      <c r="D183" s="9"/>
      <c r="E183" s="6"/>
      <c r="F183" s="10"/>
      <c r="G183" s="15"/>
      <c r="H183" s="6"/>
    </row>
    <row r="184" spans="1:8" ht="15">
      <c r="A184" s="7" t="s">
        <v>160</v>
      </c>
      <c r="B184" s="8" t="s">
        <v>161</v>
      </c>
      <c r="C184" s="8">
        <v>518.93</v>
      </c>
      <c r="D184" s="9">
        <f t="shared" si="2"/>
        <v>596.7694999999999</v>
      </c>
      <c r="E184" s="6"/>
      <c r="F184" s="10"/>
      <c r="G184" s="15"/>
      <c r="H184" s="6"/>
    </row>
    <row r="185" spans="1:8" ht="15">
      <c r="A185" s="7" t="s">
        <v>160</v>
      </c>
      <c r="B185" s="8" t="s">
        <v>162</v>
      </c>
      <c r="C185" s="8">
        <v>343.32</v>
      </c>
      <c r="D185" s="9">
        <f t="shared" si="2"/>
        <v>394.818</v>
      </c>
      <c r="E185" s="6"/>
      <c r="F185" s="10"/>
      <c r="G185" s="15"/>
      <c r="H185" s="6"/>
    </row>
    <row r="186" spans="1:8" ht="15">
      <c r="A186" s="7" t="s">
        <v>160</v>
      </c>
      <c r="B186" s="8" t="s">
        <v>163</v>
      </c>
      <c r="C186" s="8">
        <v>670.66</v>
      </c>
      <c r="D186" s="9">
        <f t="shared" si="2"/>
        <v>771.259</v>
      </c>
      <c r="E186" s="6"/>
      <c r="F186" s="10"/>
      <c r="G186" s="15"/>
      <c r="H186" s="6"/>
    </row>
    <row r="187" spans="1:8" ht="15">
      <c r="A187" s="7" t="s">
        <v>160</v>
      </c>
      <c r="B187" s="8" t="s">
        <v>164</v>
      </c>
      <c r="C187" s="8">
        <v>415.08</v>
      </c>
      <c r="D187" s="9">
        <f t="shared" si="2"/>
        <v>477.342</v>
      </c>
      <c r="E187" s="6"/>
      <c r="F187" s="10"/>
      <c r="G187" s="15"/>
      <c r="H187" s="6"/>
    </row>
    <row r="188" spans="1:8" ht="15">
      <c r="A188" s="7" t="s">
        <v>160</v>
      </c>
      <c r="B188" s="8" t="s">
        <v>165</v>
      </c>
      <c r="C188" s="8">
        <v>654.52</v>
      </c>
      <c r="D188" s="9">
        <f t="shared" si="2"/>
        <v>752.698</v>
      </c>
      <c r="E188" s="6"/>
      <c r="F188" s="10"/>
      <c r="G188" s="15"/>
      <c r="H188" s="6"/>
    </row>
    <row r="189" spans="1:8" ht="15">
      <c r="A189" s="7" t="s">
        <v>160</v>
      </c>
      <c r="B189" s="8" t="s">
        <v>166</v>
      </c>
      <c r="C189" s="8">
        <v>151.66</v>
      </c>
      <c r="D189" s="9">
        <f t="shared" si="2"/>
        <v>174.409</v>
      </c>
      <c r="E189" s="6"/>
      <c r="F189" s="10"/>
      <c r="G189" s="15"/>
      <c r="H189" s="6"/>
    </row>
    <row r="190" spans="1:8" ht="15">
      <c r="A190" s="7"/>
      <c r="B190" s="8"/>
      <c r="C190" s="8">
        <f>SUM(C184:C189)</f>
        <v>2754.1699999999996</v>
      </c>
      <c r="D190" s="9">
        <f>SUM(D184:D189)</f>
        <v>3167.2954999999997</v>
      </c>
      <c r="E190" s="6">
        <v>3170</v>
      </c>
      <c r="F190" s="10">
        <f>C190*1108.81/102965.88</f>
        <v>29.658866002019302</v>
      </c>
      <c r="G190" s="15">
        <f>E190-F190-D190</f>
        <v>-26.954366002019015</v>
      </c>
      <c r="H190" s="6"/>
    </row>
    <row r="191" spans="1:8" ht="15">
      <c r="A191" s="7"/>
      <c r="B191" s="8"/>
      <c r="C191" s="8"/>
      <c r="D191" s="9"/>
      <c r="E191" s="6"/>
      <c r="F191" s="10"/>
      <c r="G191" s="15"/>
      <c r="H191" s="6"/>
    </row>
    <row r="192" spans="1:8" ht="15">
      <c r="A192" s="7" t="s">
        <v>167</v>
      </c>
      <c r="B192" s="11" t="s">
        <v>168</v>
      </c>
      <c r="C192" s="8">
        <v>263.46</v>
      </c>
      <c r="D192" s="9">
        <f t="shared" si="2"/>
        <v>302.979</v>
      </c>
      <c r="E192" s="6"/>
      <c r="F192" s="10"/>
      <c r="G192" s="15"/>
      <c r="H192" s="6"/>
    </row>
    <row r="193" spans="1:8" ht="15">
      <c r="A193" s="7" t="s">
        <v>167</v>
      </c>
      <c r="B193" s="11" t="s">
        <v>169</v>
      </c>
      <c r="C193" s="8">
        <v>654.39</v>
      </c>
      <c r="D193" s="9">
        <f aca="true" t="shared" si="4" ref="D193:D272">C193+C193*15%</f>
        <v>752.5485</v>
      </c>
      <c r="E193" s="6"/>
      <c r="F193" s="10"/>
      <c r="G193" s="15"/>
      <c r="H193" s="6"/>
    </row>
    <row r="194" spans="1:8" ht="15">
      <c r="A194" s="7" t="s">
        <v>167</v>
      </c>
      <c r="B194" s="11" t="s">
        <v>170</v>
      </c>
      <c r="C194" s="8">
        <v>861.89</v>
      </c>
      <c r="D194" s="9">
        <f t="shared" si="4"/>
        <v>991.1735</v>
      </c>
      <c r="E194" s="6"/>
      <c r="F194" s="10"/>
      <c r="G194" s="15"/>
      <c r="H194" s="6"/>
    </row>
    <row r="195" spans="1:8" ht="15">
      <c r="A195" s="7" t="s">
        <v>167</v>
      </c>
      <c r="B195" s="11" t="s">
        <v>143</v>
      </c>
      <c r="C195" s="8">
        <v>295.3</v>
      </c>
      <c r="D195" s="9">
        <f t="shared" si="4"/>
        <v>339.595</v>
      </c>
      <c r="E195" s="6"/>
      <c r="F195" s="10"/>
      <c r="G195" s="15"/>
      <c r="H195" s="6"/>
    </row>
    <row r="196" spans="1:8" ht="15">
      <c r="A196" s="7"/>
      <c r="B196" s="11"/>
      <c r="C196" s="8">
        <f>SUM(C192:C195)</f>
        <v>2075.04</v>
      </c>
      <c r="D196" s="9">
        <f>SUM(D192:D195)</f>
        <v>2386.2960000000003</v>
      </c>
      <c r="E196" s="6">
        <v>2388</v>
      </c>
      <c r="F196" s="10">
        <f>C196*1108.81/102965.88</f>
        <v>22.345510011665997</v>
      </c>
      <c r="G196" s="15">
        <f>E196-F196-D196</f>
        <v>-20.64151001166647</v>
      </c>
      <c r="H196" s="6"/>
    </row>
    <row r="197" spans="1:8" ht="15">
      <c r="A197" s="7"/>
      <c r="B197" s="11"/>
      <c r="C197" s="8"/>
      <c r="D197" s="9"/>
      <c r="E197" s="6"/>
      <c r="F197" s="10"/>
      <c r="G197" s="15"/>
      <c r="H197" s="6"/>
    </row>
    <row r="198" spans="1:8" ht="15">
      <c r="A198" s="7" t="s">
        <v>171</v>
      </c>
      <c r="B198" s="11" t="s">
        <v>172</v>
      </c>
      <c r="C198" s="8">
        <v>527.99</v>
      </c>
      <c r="D198" s="9">
        <f t="shared" si="4"/>
        <v>607.1885</v>
      </c>
      <c r="E198" s="7"/>
      <c r="F198" s="10"/>
      <c r="G198" s="15"/>
      <c r="H198" s="6"/>
    </row>
    <row r="199" spans="1:8" ht="15">
      <c r="A199" s="7" t="s">
        <v>171</v>
      </c>
      <c r="B199" s="11" t="s">
        <v>173</v>
      </c>
      <c r="C199" s="8">
        <v>609.23</v>
      </c>
      <c r="D199" s="9">
        <f t="shared" si="4"/>
        <v>700.6145</v>
      </c>
      <c r="E199" s="7"/>
      <c r="F199" s="10"/>
      <c r="G199" s="15"/>
      <c r="H199" s="6"/>
    </row>
    <row r="200" spans="1:8" ht="15">
      <c r="A200" s="7"/>
      <c r="B200" s="11"/>
      <c r="C200" s="8">
        <f>SUM(C198:C199)</f>
        <v>1137.22</v>
      </c>
      <c r="D200" s="9">
        <f>SUM(D198:D199)</f>
        <v>1307.8029999999999</v>
      </c>
      <c r="E200" s="7">
        <v>3108</v>
      </c>
      <c r="F200" s="10">
        <f>C200*1108.81/102965.88</f>
        <v>12.246395681753993</v>
      </c>
      <c r="G200" s="15">
        <f>E200-F200-D200</f>
        <v>1787.950604318246</v>
      </c>
      <c r="H200" s="6" t="s">
        <v>105</v>
      </c>
    </row>
    <row r="201" spans="1:8" ht="15">
      <c r="A201" s="7"/>
      <c r="B201" s="11"/>
      <c r="C201" s="8"/>
      <c r="D201" s="9"/>
      <c r="E201" s="7"/>
      <c r="F201" s="10"/>
      <c r="G201" s="15"/>
      <c r="H201" s="6"/>
    </row>
    <row r="202" spans="1:8" ht="15">
      <c r="A202" s="7" t="s">
        <v>174</v>
      </c>
      <c r="B202" s="8" t="s">
        <v>175</v>
      </c>
      <c r="C202" s="8">
        <v>373.75</v>
      </c>
      <c r="D202" s="9">
        <f t="shared" si="4"/>
        <v>429.8125</v>
      </c>
      <c r="E202" s="7"/>
      <c r="F202" s="10"/>
      <c r="G202" s="15"/>
      <c r="H202" s="6"/>
    </row>
    <row r="203" spans="1:8" ht="15">
      <c r="A203" s="7" t="s">
        <v>174</v>
      </c>
      <c r="B203" s="8" t="s">
        <v>176</v>
      </c>
      <c r="C203" s="8">
        <v>292.5</v>
      </c>
      <c r="D203" s="9">
        <f t="shared" si="4"/>
        <v>336.375</v>
      </c>
      <c r="E203" s="7"/>
      <c r="F203" s="10"/>
      <c r="G203" s="15"/>
      <c r="H203" s="6"/>
    </row>
    <row r="204" spans="1:8" ht="15">
      <c r="A204" s="7" t="s">
        <v>174</v>
      </c>
      <c r="B204" s="8" t="s">
        <v>177</v>
      </c>
      <c r="C204" s="8">
        <v>508.7</v>
      </c>
      <c r="D204" s="9">
        <f t="shared" si="4"/>
        <v>585.005</v>
      </c>
      <c r="E204" s="7"/>
      <c r="F204" s="10"/>
      <c r="G204" s="15"/>
      <c r="H204" s="6"/>
    </row>
    <row r="205" spans="1:8" ht="15">
      <c r="A205" s="7"/>
      <c r="B205" s="8"/>
      <c r="C205" s="8">
        <f>SUM(C202:C204)</f>
        <v>1174.95</v>
      </c>
      <c r="D205" s="9">
        <f>SUM(D202:D204)</f>
        <v>1351.1925</v>
      </c>
      <c r="E205" s="7">
        <v>1353</v>
      </c>
      <c r="F205" s="10">
        <f>C205*1108.81/102965.88</f>
        <v>12.652699219391899</v>
      </c>
      <c r="G205" s="15">
        <f>E205-F205-D205</f>
        <v>-10.845199219392043</v>
      </c>
      <c r="H205" s="6"/>
    </row>
    <row r="206" spans="1:8" ht="15">
      <c r="A206" s="7"/>
      <c r="B206" s="8"/>
      <c r="C206" s="8"/>
      <c r="D206" s="9"/>
      <c r="E206" s="7"/>
      <c r="F206" s="10"/>
      <c r="G206" s="15"/>
      <c r="H206" s="6"/>
    </row>
    <row r="207" spans="1:8" ht="15">
      <c r="A207" s="7" t="s">
        <v>178</v>
      </c>
      <c r="B207" s="8" t="s">
        <v>179</v>
      </c>
      <c r="C207" s="8">
        <v>231.49</v>
      </c>
      <c r="D207" s="9">
        <f t="shared" si="4"/>
        <v>266.2135</v>
      </c>
      <c r="E207" s="7"/>
      <c r="F207" s="10"/>
      <c r="G207" s="15"/>
      <c r="H207" s="6"/>
    </row>
    <row r="208" spans="1:8" ht="15">
      <c r="A208" s="7" t="s">
        <v>178</v>
      </c>
      <c r="B208" s="8" t="s">
        <v>180</v>
      </c>
      <c r="C208" s="8">
        <v>231.43</v>
      </c>
      <c r="D208" s="9">
        <f t="shared" si="4"/>
        <v>266.1445</v>
      </c>
      <c r="E208" s="7"/>
      <c r="F208" s="10"/>
      <c r="G208" s="15"/>
      <c r="H208" s="6"/>
    </row>
    <row r="209" spans="1:8" ht="15">
      <c r="A209" s="7" t="s">
        <v>178</v>
      </c>
      <c r="B209" s="8" t="s">
        <v>181</v>
      </c>
      <c r="C209" s="8">
        <v>159.62</v>
      </c>
      <c r="D209" s="9">
        <f t="shared" si="4"/>
        <v>183.56300000000002</v>
      </c>
      <c r="E209" s="7"/>
      <c r="F209" s="10"/>
      <c r="G209" s="15"/>
      <c r="H209" s="6"/>
    </row>
    <row r="210" spans="1:8" ht="15">
      <c r="A210" s="7" t="s">
        <v>178</v>
      </c>
      <c r="B210" s="8" t="s">
        <v>182</v>
      </c>
      <c r="C210" s="8">
        <v>191.53</v>
      </c>
      <c r="D210" s="9">
        <f t="shared" si="4"/>
        <v>220.2595</v>
      </c>
      <c r="E210" s="7"/>
      <c r="F210" s="10"/>
      <c r="G210" s="15"/>
      <c r="H210" s="6"/>
    </row>
    <row r="211" spans="1:8" ht="15">
      <c r="A211" s="7"/>
      <c r="B211" s="8"/>
      <c r="C211" s="8">
        <f>SUM(C207:C210)</f>
        <v>814.0699999999999</v>
      </c>
      <c r="D211" s="9">
        <f>SUM(D207:D210)</f>
        <v>936.1804999999999</v>
      </c>
      <c r="E211" s="7">
        <v>939</v>
      </c>
      <c r="F211" s="10">
        <f>C211*1108.81/102965.88</f>
        <v>8.766486108796427</v>
      </c>
      <c r="G211" s="15">
        <f>E211-F211-D211</f>
        <v>-5.946986108796409</v>
      </c>
      <c r="H211" s="6"/>
    </row>
    <row r="212" spans="1:8" ht="15">
      <c r="A212" s="7"/>
      <c r="B212" s="8"/>
      <c r="C212" s="8"/>
      <c r="D212" s="9"/>
      <c r="E212" s="7"/>
      <c r="F212" s="10"/>
      <c r="G212" s="15"/>
      <c r="H212" s="6"/>
    </row>
    <row r="213" spans="1:8" ht="15">
      <c r="A213" s="7" t="s">
        <v>183</v>
      </c>
      <c r="B213" s="8" t="s">
        <v>184</v>
      </c>
      <c r="C213" s="8">
        <v>686.47</v>
      </c>
      <c r="D213" s="9">
        <f t="shared" si="4"/>
        <v>789.4405</v>
      </c>
      <c r="E213" s="6"/>
      <c r="F213" s="10"/>
      <c r="G213" s="15"/>
      <c r="H213" s="6"/>
    </row>
    <row r="214" spans="1:8" ht="15">
      <c r="A214" s="7" t="s">
        <v>183</v>
      </c>
      <c r="B214" s="8" t="s">
        <v>185</v>
      </c>
      <c r="C214" s="8">
        <v>791.3</v>
      </c>
      <c r="D214" s="9">
        <f t="shared" si="4"/>
        <v>909.9949999999999</v>
      </c>
      <c r="E214" s="6"/>
      <c r="F214" s="10"/>
      <c r="G214" s="15"/>
      <c r="H214" s="6"/>
    </row>
    <row r="215" spans="1:8" ht="15">
      <c r="A215" s="7" t="s">
        <v>183</v>
      </c>
      <c r="B215" s="8" t="s">
        <v>186</v>
      </c>
      <c r="C215" s="8">
        <v>260.27</v>
      </c>
      <c r="D215" s="9">
        <f t="shared" si="4"/>
        <v>299.3105</v>
      </c>
      <c r="E215" s="6"/>
      <c r="F215" s="10"/>
      <c r="G215" s="15"/>
      <c r="H215" s="6"/>
    </row>
    <row r="216" spans="1:8" ht="15">
      <c r="A216" s="7"/>
      <c r="B216" s="8"/>
      <c r="C216" s="8">
        <f>SUM(C213:C215)</f>
        <v>1738.04</v>
      </c>
      <c r="D216" s="9">
        <f>SUM(D213:D215)</f>
        <v>1998.746</v>
      </c>
      <c r="E216" s="6">
        <v>2000</v>
      </c>
      <c r="F216" s="10">
        <f>C216*1108.81/102965.88</f>
        <v>18.716453765072465</v>
      </c>
      <c r="G216" s="15">
        <f>E216-F216-D216</f>
        <v>-17.462453765072496</v>
      </c>
      <c r="H216" s="6"/>
    </row>
    <row r="217" spans="1:8" ht="15">
      <c r="A217" s="7"/>
      <c r="B217" s="8"/>
      <c r="C217" s="8"/>
      <c r="D217" s="9"/>
      <c r="E217" s="6"/>
      <c r="F217" s="10"/>
      <c r="G217" s="15"/>
      <c r="H217" s="6"/>
    </row>
    <row r="218" spans="1:8" ht="15">
      <c r="A218" s="7" t="s">
        <v>187</v>
      </c>
      <c r="B218" s="8" t="s">
        <v>188</v>
      </c>
      <c r="C218" s="8">
        <v>614.57</v>
      </c>
      <c r="D218" s="9">
        <f t="shared" si="4"/>
        <v>706.7555000000001</v>
      </c>
      <c r="E218" s="7">
        <v>707</v>
      </c>
      <c r="F218" s="10">
        <f>C218*1108.81/102965.88</f>
        <v>6.6181278856646495</v>
      </c>
      <c r="G218" s="15">
        <f>E218-F218-D218</f>
        <v>-6.373627885664746</v>
      </c>
      <c r="H218" s="6"/>
    </row>
    <row r="219" spans="1:8" ht="15">
      <c r="A219" s="7"/>
      <c r="B219" s="8"/>
      <c r="C219" s="8"/>
      <c r="D219" s="9"/>
      <c r="E219" s="7"/>
      <c r="F219" s="10"/>
      <c r="G219" s="15"/>
      <c r="H219" s="6"/>
    </row>
    <row r="220" spans="1:8" ht="15">
      <c r="A220" s="7" t="s">
        <v>189</v>
      </c>
      <c r="B220" s="11" t="s">
        <v>190</v>
      </c>
      <c r="C220" s="8">
        <v>558.75</v>
      </c>
      <c r="D220" s="9">
        <f t="shared" si="4"/>
        <v>642.5625</v>
      </c>
      <c r="E220" s="6"/>
      <c r="F220" s="10"/>
      <c r="G220" s="15"/>
      <c r="H220" s="6"/>
    </row>
    <row r="221" spans="1:8" ht="15">
      <c r="A221" s="7" t="s">
        <v>189</v>
      </c>
      <c r="B221" s="11" t="s">
        <v>191</v>
      </c>
      <c r="C221" s="8">
        <v>473.85</v>
      </c>
      <c r="D221" s="9">
        <f t="shared" si="4"/>
        <v>544.9275</v>
      </c>
      <c r="E221" s="6"/>
      <c r="F221" s="10"/>
      <c r="G221" s="15"/>
      <c r="H221" s="6"/>
    </row>
    <row r="222" spans="1:8" ht="15">
      <c r="A222" s="7" t="s">
        <v>189</v>
      </c>
      <c r="B222" s="11" t="s">
        <v>192</v>
      </c>
      <c r="C222" s="8">
        <v>558.64</v>
      </c>
      <c r="D222" s="9">
        <f t="shared" si="4"/>
        <v>642.4359999999999</v>
      </c>
      <c r="E222" s="6"/>
      <c r="F222" s="10"/>
      <c r="G222" s="15"/>
      <c r="H222" s="6"/>
    </row>
    <row r="223" spans="1:8" ht="15">
      <c r="A223" s="7"/>
      <c r="B223" s="11"/>
      <c r="C223" s="8">
        <f>SUM(C220:C222)</f>
        <v>1591.2399999999998</v>
      </c>
      <c r="D223" s="9">
        <f>SUM(D220:D222)</f>
        <v>1829.926</v>
      </c>
      <c r="E223" s="6">
        <v>1831</v>
      </c>
      <c r="F223" s="10">
        <f>C223*1108.81/102965.88</f>
        <v>17.135606711660206</v>
      </c>
      <c r="G223" s="15">
        <f>E223-F223-D223</f>
        <v>-16.061606711660033</v>
      </c>
      <c r="H223" s="6"/>
    </row>
    <row r="224" spans="1:8" ht="15">
      <c r="A224" s="7"/>
      <c r="B224" s="11"/>
      <c r="C224" s="8"/>
      <c r="D224" s="9"/>
      <c r="E224" s="6"/>
      <c r="F224" s="10"/>
      <c r="G224" s="15"/>
      <c r="H224" s="6"/>
    </row>
    <row r="225" spans="1:8" ht="15">
      <c r="A225" s="7" t="s">
        <v>193</v>
      </c>
      <c r="B225" s="8" t="s">
        <v>194</v>
      </c>
      <c r="C225" s="8">
        <v>670.52</v>
      </c>
      <c r="D225" s="9">
        <f t="shared" si="4"/>
        <v>771.098</v>
      </c>
      <c r="E225" s="6">
        <v>780</v>
      </c>
      <c r="F225" s="10">
        <f>C225*1108.81/102965.88</f>
        <v>7.220637372302358</v>
      </c>
      <c r="G225" s="15">
        <f>E225-F225-D225</f>
        <v>1.6813626276976947</v>
      </c>
      <c r="H225" s="6"/>
    </row>
    <row r="226" spans="1:8" ht="15">
      <c r="A226" s="7"/>
      <c r="B226" s="8"/>
      <c r="C226" s="8"/>
      <c r="D226" s="9"/>
      <c r="E226" s="6"/>
      <c r="F226" s="10"/>
      <c r="G226" s="15"/>
      <c r="H226" s="6"/>
    </row>
    <row r="227" spans="1:8" ht="15">
      <c r="A227" s="7" t="s">
        <v>195</v>
      </c>
      <c r="B227" s="8" t="s">
        <v>196</v>
      </c>
      <c r="C227" s="8">
        <v>399.75</v>
      </c>
      <c r="D227" s="9">
        <f t="shared" si="4"/>
        <v>459.7125</v>
      </c>
      <c r="E227" s="6"/>
      <c r="F227" s="10"/>
      <c r="G227" s="15"/>
      <c r="H227" s="6"/>
    </row>
    <row r="228" spans="1:8" ht="15">
      <c r="A228" s="7" t="s">
        <v>195</v>
      </c>
      <c r="B228" s="8" t="s">
        <v>197</v>
      </c>
      <c r="C228" s="8">
        <v>310.75</v>
      </c>
      <c r="D228" s="9">
        <f t="shared" si="4"/>
        <v>357.3625</v>
      </c>
      <c r="E228" s="6"/>
      <c r="F228" s="10"/>
      <c r="G228" s="15"/>
      <c r="H228" s="6"/>
    </row>
    <row r="229" spans="1:8" ht="15">
      <c r="A229" s="7" t="s">
        <v>195</v>
      </c>
      <c r="B229" s="8" t="s">
        <v>198</v>
      </c>
      <c r="C229" s="8">
        <v>847.43</v>
      </c>
      <c r="D229" s="9">
        <f t="shared" si="4"/>
        <v>974.5445</v>
      </c>
      <c r="E229" s="6"/>
      <c r="F229" s="10"/>
      <c r="G229" s="15"/>
      <c r="H229" s="6"/>
    </row>
    <row r="230" spans="1:8" ht="15">
      <c r="A230" s="7" t="s">
        <v>195</v>
      </c>
      <c r="B230" s="8" t="s">
        <v>199</v>
      </c>
      <c r="C230" s="8">
        <v>386.23</v>
      </c>
      <c r="D230" s="9">
        <f t="shared" si="4"/>
        <v>444.16450000000003</v>
      </c>
      <c r="E230" s="6"/>
      <c r="F230" s="10"/>
      <c r="G230" s="15"/>
      <c r="H230" s="6"/>
    </row>
    <row r="231" spans="1:8" ht="15">
      <c r="A231" s="7" t="s">
        <v>195</v>
      </c>
      <c r="B231" s="8" t="s">
        <v>200</v>
      </c>
      <c r="C231" s="8">
        <v>226.94</v>
      </c>
      <c r="D231" s="9">
        <f t="shared" si="4"/>
        <v>260.981</v>
      </c>
      <c r="E231" s="6"/>
      <c r="F231" s="10"/>
      <c r="G231" s="15"/>
      <c r="H231" s="6"/>
    </row>
    <row r="232" spans="1:8" ht="15">
      <c r="A232" s="7" t="s">
        <v>195</v>
      </c>
      <c r="B232" s="8" t="s">
        <v>201</v>
      </c>
      <c r="C232" s="8">
        <v>454.97</v>
      </c>
      <c r="D232" s="9">
        <f t="shared" si="4"/>
        <v>523.2155</v>
      </c>
      <c r="E232" s="6"/>
      <c r="F232" s="10"/>
      <c r="G232" s="15"/>
      <c r="H232" s="6"/>
    </row>
    <row r="233" spans="1:8" ht="15">
      <c r="A233" s="7" t="s">
        <v>195</v>
      </c>
      <c r="B233" s="8" t="s">
        <v>202</v>
      </c>
      <c r="C233" s="8">
        <v>518.81</v>
      </c>
      <c r="D233" s="9">
        <f t="shared" si="4"/>
        <v>596.6315</v>
      </c>
      <c r="E233" s="6"/>
      <c r="F233" s="10"/>
      <c r="G233" s="15"/>
      <c r="H233" s="6"/>
    </row>
    <row r="234" spans="1:8" ht="15">
      <c r="A234" s="7" t="s">
        <v>195</v>
      </c>
      <c r="B234" s="8" t="s">
        <v>203</v>
      </c>
      <c r="C234" s="8">
        <v>79.81</v>
      </c>
      <c r="D234" s="9">
        <f t="shared" si="4"/>
        <v>91.78150000000001</v>
      </c>
      <c r="E234" s="6"/>
      <c r="F234" s="10"/>
      <c r="G234" s="15"/>
      <c r="H234" s="6"/>
    </row>
    <row r="235" spans="1:8" ht="15">
      <c r="A235" s="7" t="s">
        <v>195</v>
      </c>
      <c r="B235" s="8" t="s">
        <v>204</v>
      </c>
      <c r="C235" s="8">
        <v>442.42</v>
      </c>
      <c r="D235" s="9">
        <f t="shared" si="4"/>
        <v>508.783</v>
      </c>
      <c r="E235" s="6"/>
      <c r="F235" s="10"/>
      <c r="G235" s="15"/>
      <c r="H235" s="6"/>
    </row>
    <row r="236" spans="1:8" ht="15">
      <c r="A236" s="7"/>
      <c r="B236" s="8"/>
      <c r="C236" s="8">
        <f>SUM(C227:C235)</f>
        <v>3667.1099999999997</v>
      </c>
      <c r="D236" s="9">
        <f>SUM(D227:D235)</f>
        <v>4217.1765000000005</v>
      </c>
      <c r="E236" s="6">
        <v>4221</v>
      </c>
      <c r="F236" s="10">
        <f>C236*1108.81/102965.88</f>
        <v>39.490054755031466</v>
      </c>
      <c r="G236" s="15">
        <f>E236-F236-D236</f>
        <v>-35.66655475503194</v>
      </c>
      <c r="H236" s="6"/>
    </row>
    <row r="237" spans="1:8" ht="15">
      <c r="A237" s="7"/>
      <c r="B237" s="8"/>
      <c r="C237" s="8"/>
      <c r="D237" s="9"/>
      <c r="E237" s="6"/>
      <c r="F237" s="10"/>
      <c r="G237" s="15"/>
      <c r="H237" s="6"/>
    </row>
    <row r="238" spans="1:8" ht="15">
      <c r="A238" s="7" t="s">
        <v>205</v>
      </c>
      <c r="B238" s="11" t="s">
        <v>206</v>
      </c>
      <c r="C238" s="8">
        <v>731.07</v>
      </c>
      <c r="D238" s="9">
        <f t="shared" si="4"/>
        <v>840.7305</v>
      </c>
      <c r="E238" s="7">
        <v>841</v>
      </c>
      <c r="F238" s="10">
        <f>C238*1108.81/102965.88</f>
        <v>7.872682938270425</v>
      </c>
      <c r="G238" s="15">
        <f>E238-F238-D238</f>
        <v>-7.603182938270379</v>
      </c>
      <c r="H238" s="6"/>
    </row>
    <row r="239" spans="1:8" ht="15">
      <c r="A239" s="7"/>
      <c r="B239" s="11"/>
      <c r="C239" s="8"/>
      <c r="D239" s="9"/>
      <c r="E239" s="7"/>
      <c r="F239" s="10"/>
      <c r="G239" s="15"/>
      <c r="H239" s="6"/>
    </row>
    <row r="240" spans="1:8" ht="15">
      <c r="A240" s="7" t="s">
        <v>207</v>
      </c>
      <c r="B240" s="11" t="s">
        <v>208</v>
      </c>
      <c r="C240" s="8">
        <v>255.43</v>
      </c>
      <c r="D240" s="9">
        <f t="shared" si="4"/>
        <v>293.7445</v>
      </c>
      <c r="E240" s="6"/>
      <c r="F240" s="10"/>
      <c r="G240" s="15"/>
      <c r="H240" s="6"/>
    </row>
    <row r="241" spans="1:8" ht="15">
      <c r="A241" s="7" t="s">
        <v>207</v>
      </c>
      <c r="B241" s="8" t="s">
        <v>209</v>
      </c>
      <c r="C241" s="8">
        <v>279.38</v>
      </c>
      <c r="D241" s="9">
        <f t="shared" si="4"/>
        <v>321.287</v>
      </c>
      <c r="E241" s="6"/>
      <c r="F241" s="10"/>
      <c r="G241" s="15"/>
      <c r="H241" s="6"/>
    </row>
    <row r="242" spans="1:8" ht="15">
      <c r="A242" s="7" t="s">
        <v>207</v>
      </c>
      <c r="B242" s="11" t="s">
        <v>210</v>
      </c>
      <c r="C242" s="8">
        <v>197.86</v>
      </c>
      <c r="D242" s="9">
        <f t="shared" si="4"/>
        <v>227.53900000000002</v>
      </c>
      <c r="E242" s="6"/>
      <c r="F242" s="10"/>
      <c r="G242" s="15"/>
      <c r="H242" s="6"/>
    </row>
    <row r="243" spans="1:8" ht="15">
      <c r="A243" s="7" t="s">
        <v>207</v>
      </c>
      <c r="B243" s="11" t="s">
        <v>211</v>
      </c>
      <c r="C243" s="8">
        <v>423.04</v>
      </c>
      <c r="D243" s="9">
        <f t="shared" si="4"/>
        <v>486.49600000000004</v>
      </c>
      <c r="E243" s="6"/>
      <c r="F243" s="10"/>
      <c r="G243" s="15"/>
      <c r="H243" s="6"/>
    </row>
    <row r="244" spans="1:8" ht="15">
      <c r="A244" s="7" t="s">
        <v>207</v>
      </c>
      <c r="B244" s="11" t="s">
        <v>212</v>
      </c>
      <c r="C244" s="8">
        <v>560.36</v>
      </c>
      <c r="D244" s="9">
        <f t="shared" si="4"/>
        <v>644.414</v>
      </c>
      <c r="E244" s="6"/>
      <c r="F244" s="10"/>
      <c r="G244" s="15"/>
      <c r="H244" s="6"/>
    </row>
    <row r="245" spans="1:8" ht="15">
      <c r="A245" s="7"/>
      <c r="B245" s="11"/>
      <c r="C245" s="8">
        <f>SUM(C240:C244)</f>
        <v>1716.0700000000002</v>
      </c>
      <c r="D245" s="9">
        <f>SUM(D240:D244)</f>
        <v>1973.4805000000001</v>
      </c>
      <c r="E245" s="6">
        <v>1986</v>
      </c>
      <c r="F245" s="10">
        <f>C245*1108.81/102965.88</f>
        <v>18.479865142705524</v>
      </c>
      <c r="G245" s="15">
        <f>E245-F245-D245</f>
        <v>-5.960365142705541</v>
      </c>
      <c r="H245" s="6"/>
    </row>
    <row r="246" spans="1:8" ht="15">
      <c r="A246" s="7"/>
      <c r="B246" s="11"/>
      <c r="C246" s="8"/>
      <c r="D246" s="9"/>
      <c r="E246" s="6"/>
      <c r="F246" s="10"/>
      <c r="G246" s="15"/>
      <c r="H246" s="6"/>
    </row>
    <row r="247" spans="1:8" ht="15">
      <c r="A247" s="7" t="s">
        <v>213</v>
      </c>
      <c r="B247" s="8" t="s">
        <v>214</v>
      </c>
      <c r="C247" s="8">
        <v>670.52</v>
      </c>
      <c r="D247" s="9">
        <f t="shared" si="4"/>
        <v>771.098</v>
      </c>
      <c r="E247" s="6"/>
      <c r="F247" s="10"/>
      <c r="G247" s="15"/>
      <c r="H247" s="6"/>
    </row>
    <row r="248" spans="1:8" ht="15">
      <c r="A248" s="7" t="s">
        <v>213</v>
      </c>
      <c r="B248" s="11" t="s">
        <v>215</v>
      </c>
      <c r="C248" s="8">
        <v>710.42</v>
      </c>
      <c r="D248" s="9">
        <f t="shared" si="4"/>
        <v>816.983</v>
      </c>
      <c r="E248" s="6"/>
      <c r="F248" s="10"/>
      <c r="G248" s="15"/>
      <c r="H248" s="6"/>
    </row>
    <row r="249" spans="1:8" ht="15">
      <c r="A249" s="7" t="s">
        <v>213</v>
      </c>
      <c r="B249" s="11" t="s">
        <v>216</v>
      </c>
      <c r="C249" s="8">
        <v>894.91</v>
      </c>
      <c r="D249" s="9">
        <f t="shared" si="4"/>
        <v>1029.1464999999998</v>
      </c>
      <c r="E249" s="6"/>
      <c r="F249" s="10"/>
      <c r="G249" s="15"/>
      <c r="H249" s="6"/>
    </row>
    <row r="250" spans="1:8" ht="15">
      <c r="A250" s="7" t="s">
        <v>213</v>
      </c>
      <c r="B250" s="8" t="s">
        <v>217</v>
      </c>
      <c r="C250" s="8">
        <v>527.53</v>
      </c>
      <c r="D250" s="9">
        <f t="shared" si="4"/>
        <v>606.6595</v>
      </c>
      <c r="E250" s="6"/>
      <c r="F250" s="10"/>
      <c r="G250" s="15"/>
      <c r="H250" s="6"/>
    </row>
    <row r="251" spans="1:8" ht="15">
      <c r="A251" s="7" t="s">
        <v>213</v>
      </c>
      <c r="B251" s="11" t="s">
        <v>218</v>
      </c>
      <c r="C251" s="8">
        <v>750.28</v>
      </c>
      <c r="D251" s="9">
        <f t="shared" si="4"/>
        <v>862.822</v>
      </c>
      <c r="E251" s="6"/>
      <c r="F251" s="10"/>
      <c r="G251" s="15"/>
      <c r="H251" s="6"/>
    </row>
    <row r="252" spans="1:8" ht="15">
      <c r="A252" s="7" t="s">
        <v>213</v>
      </c>
      <c r="B252" s="11" t="s">
        <v>219</v>
      </c>
      <c r="C252" s="8">
        <v>430.95</v>
      </c>
      <c r="D252" s="9">
        <f t="shared" si="4"/>
        <v>495.5925</v>
      </c>
      <c r="E252" s="6"/>
      <c r="F252" s="10"/>
      <c r="G252" s="15"/>
      <c r="H252" s="6"/>
    </row>
    <row r="253" spans="1:8" ht="15">
      <c r="A253" s="7"/>
      <c r="B253" s="11"/>
      <c r="C253" s="8">
        <f>SUM(C247:C252)</f>
        <v>3984.6099999999997</v>
      </c>
      <c r="D253" s="9">
        <f>SUM(D247:D252)</f>
        <v>4582.3015</v>
      </c>
      <c r="E253" s="6">
        <v>4585</v>
      </c>
      <c r="F253" s="10">
        <f>C253*1108.81/102965.88</f>
        <v>42.909121100115875</v>
      </c>
      <c r="G253" s="15">
        <f>E253-F253-D253</f>
        <v>-40.21062110011553</v>
      </c>
      <c r="H253" s="6"/>
    </row>
    <row r="254" spans="1:8" ht="15">
      <c r="A254" s="7"/>
      <c r="B254" s="11"/>
      <c r="C254" s="8"/>
      <c r="D254" s="9"/>
      <c r="E254" s="6"/>
      <c r="F254" s="10"/>
      <c r="G254" s="15"/>
      <c r="H254" s="6"/>
    </row>
    <row r="255" spans="1:8" ht="15">
      <c r="A255" s="7" t="s">
        <v>220</v>
      </c>
      <c r="B255" s="8" t="s">
        <v>221</v>
      </c>
      <c r="C255" s="8">
        <v>514.46</v>
      </c>
      <c r="D255" s="9">
        <f t="shared" si="4"/>
        <v>591.629</v>
      </c>
      <c r="E255" s="6">
        <v>592</v>
      </c>
      <c r="F255" s="10">
        <f>C255*1108.81/102965.88</f>
        <v>5.540072037455515</v>
      </c>
      <c r="G255" s="15">
        <f>E255-F255-D255</f>
        <v>-5.169072037455521</v>
      </c>
      <c r="H255" s="6"/>
    </row>
    <row r="256" spans="1:8" ht="15">
      <c r="A256" s="7"/>
      <c r="B256" s="8"/>
      <c r="C256" s="8"/>
      <c r="D256" s="9"/>
      <c r="E256" s="6"/>
      <c r="F256" s="10"/>
      <c r="G256" s="15"/>
      <c r="H256" s="6"/>
    </row>
    <row r="257" spans="1:8" ht="15">
      <c r="A257" s="7" t="s">
        <v>222</v>
      </c>
      <c r="B257" s="8" t="s">
        <v>223</v>
      </c>
      <c r="C257" s="8">
        <v>2240.42</v>
      </c>
      <c r="D257" s="9">
        <f t="shared" si="4"/>
        <v>2576.483</v>
      </c>
      <c r="E257" s="6"/>
      <c r="F257" s="10"/>
      <c r="G257" s="15"/>
      <c r="H257" s="6"/>
    </row>
    <row r="258" spans="1:8" ht="15">
      <c r="A258" s="7" t="s">
        <v>222</v>
      </c>
      <c r="B258" s="8" t="s">
        <v>224</v>
      </c>
      <c r="C258" s="8">
        <v>401.31</v>
      </c>
      <c r="D258" s="9">
        <f t="shared" si="4"/>
        <v>461.5065</v>
      </c>
      <c r="E258" s="6"/>
      <c r="F258" s="10"/>
      <c r="G258" s="15"/>
      <c r="H258" s="6"/>
    </row>
    <row r="259" spans="1:8" ht="15">
      <c r="A259" s="7" t="s">
        <v>222</v>
      </c>
      <c r="B259" s="8" t="s">
        <v>225</v>
      </c>
      <c r="C259" s="8">
        <v>199.51</v>
      </c>
      <c r="D259" s="9">
        <f t="shared" si="4"/>
        <v>229.4365</v>
      </c>
      <c r="E259" s="6"/>
      <c r="F259" s="10"/>
      <c r="G259" s="15"/>
      <c r="H259" s="6"/>
    </row>
    <row r="260" spans="1:8" ht="15">
      <c r="A260" s="7" t="s">
        <v>222</v>
      </c>
      <c r="B260" s="8" t="s">
        <v>226</v>
      </c>
      <c r="C260" s="8">
        <v>154.41</v>
      </c>
      <c r="D260" s="9">
        <f t="shared" si="4"/>
        <v>177.5715</v>
      </c>
      <c r="E260" s="6"/>
      <c r="F260" s="10"/>
      <c r="G260" s="15"/>
      <c r="H260" s="6"/>
    </row>
    <row r="261" spans="1:8" ht="15">
      <c r="A261" s="7"/>
      <c r="B261" s="8"/>
      <c r="C261" s="8">
        <f>SUM(C257:C260)</f>
        <v>2995.6499999999996</v>
      </c>
      <c r="D261" s="9">
        <f>SUM(D257:D260)</f>
        <v>3444.9975</v>
      </c>
      <c r="E261" s="6">
        <v>3447</v>
      </c>
      <c r="F261" s="10">
        <f>C261*1108.81/102965.88</f>
        <v>32.259294792605075</v>
      </c>
      <c r="G261" s="15">
        <f>E261-F261-D261</f>
        <v>-30.25679479260498</v>
      </c>
      <c r="H261" s="6"/>
    </row>
    <row r="262" spans="1:8" ht="15">
      <c r="A262" s="7"/>
      <c r="B262" s="8"/>
      <c r="C262" s="8"/>
      <c r="D262" s="9"/>
      <c r="E262" s="6"/>
      <c r="F262" s="10"/>
      <c r="G262" s="15"/>
      <c r="H262" s="6"/>
    </row>
    <row r="263" spans="1:8" ht="15">
      <c r="A263" s="7" t="s">
        <v>227</v>
      </c>
      <c r="B263" s="11" t="s">
        <v>228</v>
      </c>
      <c r="C263" s="8">
        <v>527.99</v>
      </c>
      <c r="D263" s="9">
        <f t="shared" si="4"/>
        <v>607.1885</v>
      </c>
      <c r="E263" s="7">
        <v>704</v>
      </c>
      <c r="F263" s="10">
        <f>C263*1108.81/102965.88</f>
        <v>5.685772722964151</v>
      </c>
      <c r="G263" s="15">
        <f>E263-F263-D263</f>
        <v>91.12572727703582</v>
      </c>
      <c r="H263" s="6"/>
    </row>
    <row r="264" spans="1:8" ht="15">
      <c r="A264" s="7"/>
      <c r="B264" s="11"/>
      <c r="C264" s="8"/>
      <c r="D264" s="9"/>
      <c r="E264" s="7"/>
      <c r="F264" s="10"/>
      <c r="G264" s="15"/>
      <c r="H264" s="6"/>
    </row>
    <row r="265" spans="1:8" ht="15">
      <c r="A265" s="7" t="s">
        <v>229</v>
      </c>
      <c r="B265" s="8" t="s">
        <v>230</v>
      </c>
      <c r="C265" s="8">
        <v>1101.77</v>
      </c>
      <c r="D265" s="9">
        <f t="shared" si="4"/>
        <v>1267.0355</v>
      </c>
      <c r="E265" s="6"/>
      <c r="F265" s="10"/>
      <c r="G265" s="15"/>
      <c r="H265" s="6"/>
    </row>
    <row r="266" spans="1:8" ht="15">
      <c r="A266" s="7" t="s">
        <v>229</v>
      </c>
      <c r="B266" s="8" t="s">
        <v>231</v>
      </c>
      <c r="C266" s="8">
        <v>158.35</v>
      </c>
      <c r="D266" s="9">
        <f t="shared" si="4"/>
        <v>182.1025</v>
      </c>
      <c r="E266" s="6"/>
      <c r="F266" s="10"/>
      <c r="G266" s="15"/>
      <c r="H266" s="6"/>
    </row>
    <row r="267" spans="1:8" ht="15">
      <c r="A267" s="7" t="s">
        <v>229</v>
      </c>
      <c r="B267" s="8" t="s">
        <v>232</v>
      </c>
      <c r="C267" s="8">
        <v>184.41</v>
      </c>
      <c r="D267" s="9">
        <f t="shared" si="4"/>
        <v>212.0715</v>
      </c>
      <c r="E267" s="6"/>
      <c r="F267" s="10"/>
      <c r="G267" s="15"/>
      <c r="H267" s="6"/>
    </row>
    <row r="268" spans="1:8" ht="15">
      <c r="A268" s="7" t="s">
        <v>229</v>
      </c>
      <c r="B268" s="8" t="s">
        <v>233</v>
      </c>
      <c r="C268" s="8">
        <v>488.11</v>
      </c>
      <c r="D268" s="9">
        <f t="shared" si="4"/>
        <v>561.3265</v>
      </c>
      <c r="E268" s="6"/>
      <c r="F268" s="10"/>
      <c r="G268" s="15"/>
      <c r="H268" s="6"/>
    </row>
    <row r="269" spans="1:8" ht="15">
      <c r="A269" s="7"/>
      <c r="B269" s="8"/>
      <c r="C269" s="8">
        <f>SUM(C265:C268)</f>
        <v>1932.6399999999999</v>
      </c>
      <c r="D269" s="9">
        <f>SUM(D265:D268)</f>
        <v>2222.536</v>
      </c>
      <c r="E269" s="6">
        <v>2226</v>
      </c>
      <c r="F269" s="10">
        <f>C269*1108.81/102965.88</f>
        <v>20.81204529500452</v>
      </c>
      <c r="G269" s="15">
        <f>E269-F269-D269</f>
        <v>-17.348045295004795</v>
      </c>
      <c r="H269" s="6"/>
    </row>
    <row r="270" spans="1:8" ht="15">
      <c r="A270" s="7"/>
      <c r="B270" s="8"/>
      <c r="C270" s="8"/>
      <c r="D270" s="9"/>
      <c r="E270" s="6"/>
      <c r="F270" s="10"/>
      <c r="G270" s="15"/>
      <c r="H270" s="6"/>
    </row>
    <row r="271" spans="1:8" ht="15">
      <c r="A271" s="7" t="s">
        <v>234</v>
      </c>
      <c r="B271" s="11" t="s">
        <v>235</v>
      </c>
      <c r="C271" s="8">
        <v>1137.21</v>
      </c>
      <c r="D271" s="9">
        <f t="shared" si="4"/>
        <v>1307.7915</v>
      </c>
      <c r="E271" s="7"/>
      <c r="F271" s="10"/>
      <c r="G271" s="15"/>
      <c r="H271" s="6"/>
    </row>
    <row r="272" spans="1:8" ht="15">
      <c r="A272" s="7" t="s">
        <v>234</v>
      </c>
      <c r="B272" s="11" t="s">
        <v>236</v>
      </c>
      <c r="C272" s="8">
        <v>758.14</v>
      </c>
      <c r="D272" s="9">
        <f t="shared" si="4"/>
        <v>871.861</v>
      </c>
      <c r="E272" s="7"/>
      <c r="F272" s="10"/>
      <c r="G272" s="15"/>
      <c r="H272" s="6"/>
    </row>
    <row r="273" spans="1:8" ht="15">
      <c r="A273" s="7"/>
      <c r="B273" s="11"/>
      <c r="C273" s="8">
        <f>SUM(C271:C272)</f>
        <v>1895.35</v>
      </c>
      <c r="D273" s="9">
        <f>SUM(D271:D272)</f>
        <v>2179.6525</v>
      </c>
      <c r="E273" s="7">
        <v>2180</v>
      </c>
      <c r="F273" s="10">
        <f>C273*1108.81/102965.88</f>
        <v>20.41047999104169</v>
      </c>
      <c r="G273" s="15">
        <f>E273-F273-D273</f>
        <v>-20.06297999104163</v>
      </c>
      <c r="H273" s="6"/>
    </row>
    <row r="274" spans="1:8" ht="15">
      <c r="A274" s="7"/>
      <c r="B274" s="11"/>
      <c r="C274" s="8"/>
      <c r="D274" s="9"/>
      <c r="E274" s="7"/>
      <c r="F274" s="10"/>
      <c r="G274" s="15"/>
      <c r="H274" s="6"/>
    </row>
    <row r="275" spans="1:8" ht="15">
      <c r="A275" s="7" t="s">
        <v>237</v>
      </c>
      <c r="B275" s="8" t="s">
        <v>238</v>
      </c>
      <c r="C275" s="8">
        <v>423.71</v>
      </c>
      <c r="D275" s="9">
        <f>C275+C275*12%</f>
        <v>474.55519999999996</v>
      </c>
      <c r="E275" s="6"/>
      <c r="F275" s="10"/>
      <c r="G275" s="15"/>
      <c r="H275" s="6"/>
    </row>
    <row r="276" spans="1:8" ht="15">
      <c r="A276" s="7" t="s">
        <v>237</v>
      </c>
      <c r="B276" s="8" t="s">
        <v>239</v>
      </c>
      <c r="C276" s="8">
        <v>376.64</v>
      </c>
      <c r="D276" s="9">
        <f aca="true" t="shared" si="5" ref="D276:D285">C276+C276*12%</f>
        <v>421.8368</v>
      </c>
      <c r="E276" s="6"/>
      <c r="F276" s="10"/>
      <c r="G276" s="15"/>
      <c r="H276" s="6"/>
    </row>
    <row r="277" spans="1:8" ht="15">
      <c r="A277" s="7" t="s">
        <v>237</v>
      </c>
      <c r="B277" s="8" t="s">
        <v>240</v>
      </c>
      <c r="C277" s="8">
        <v>527.99</v>
      </c>
      <c r="D277" s="9">
        <f t="shared" si="5"/>
        <v>591.3488</v>
      </c>
      <c r="E277" s="6"/>
      <c r="F277" s="10"/>
      <c r="G277" s="15"/>
      <c r="H277" s="6"/>
    </row>
    <row r="278" spans="1:8" ht="15">
      <c r="A278" s="7" t="s">
        <v>237</v>
      </c>
      <c r="B278" s="8" t="s">
        <v>241</v>
      </c>
      <c r="C278" s="8">
        <v>1164.29</v>
      </c>
      <c r="D278" s="9">
        <f t="shared" si="5"/>
        <v>1304.0048</v>
      </c>
      <c r="E278" s="6"/>
      <c r="F278" s="10"/>
      <c r="G278" s="15"/>
      <c r="H278" s="6"/>
    </row>
    <row r="279" spans="1:8" ht="15">
      <c r="A279" s="7" t="s">
        <v>237</v>
      </c>
      <c r="B279" s="8" t="s">
        <v>242</v>
      </c>
      <c r="C279" s="8">
        <v>550.79</v>
      </c>
      <c r="D279" s="9">
        <f t="shared" si="5"/>
        <v>616.8847999999999</v>
      </c>
      <c r="E279" s="6"/>
      <c r="F279" s="10"/>
      <c r="G279" s="15"/>
      <c r="H279" s="6"/>
    </row>
    <row r="280" spans="1:8" ht="15">
      <c r="A280" s="7" t="s">
        <v>237</v>
      </c>
      <c r="B280" s="8" t="s">
        <v>243</v>
      </c>
      <c r="C280" s="8">
        <v>452.16</v>
      </c>
      <c r="D280" s="9">
        <f t="shared" si="5"/>
        <v>506.41920000000005</v>
      </c>
      <c r="E280" s="6"/>
      <c r="F280" s="10"/>
      <c r="G280" s="15"/>
      <c r="H280" s="6"/>
    </row>
    <row r="281" spans="1:8" ht="15">
      <c r="A281" s="7" t="s">
        <v>237</v>
      </c>
      <c r="B281" s="8" t="s">
        <v>244</v>
      </c>
      <c r="C281" s="8">
        <v>367.37</v>
      </c>
      <c r="D281" s="9">
        <f t="shared" si="5"/>
        <v>411.4544</v>
      </c>
      <c r="E281" s="6"/>
      <c r="F281" s="10"/>
      <c r="G281" s="15"/>
      <c r="H281" s="6"/>
    </row>
    <row r="282" spans="1:8" ht="15">
      <c r="A282" s="7" t="s">
        <v>237</v>
      </c>
      <c r="B282" s="8" t="s">
        <v>245</v>
      </c>
      <c r="C282" s="8">
        <v>271.35</v>
      </c>
      <c r="D282" s="9">
        <f t="shared" si="5"/>
        <v>303.91200000000003</v>
      </c>
      <c r="E282" s="6"/>
      <c r="F282" s="10"/>
      <c r="G282" s="15"/>
      <c r="H282" s="6"/>
    </row>
    <row r="283" spans="1:8" ht="15">
      <c r="A283" s="7" t="s">
        <v>237</v>
      </c>
      <c r="B283" s="8" t="s">
        <v>246</v>
      </c>
      <c r="C283" s="8">
        <v>313.37</v>
      </c>
      <c r="D283" s="9">
        <f t="shared" si="5"/>
        <v>350.9744</v>
      </c>
      <c r="E283" s="6"/>
      <c r="F283" s="10"/>
      <c r="G283" s="15"/>
      <c r="H283" s="6"/>
    </row>
    <row r="284" spans="1:8" ht="15">
      <c r="A284" s="7" t="s">
        <v>237</v>
      </c>
      <c r="B284" s="8" t="s">
        <v>247</v>
      </c>
      <c r="C284" s="8">
        <v>426.09</v>
      </c>
      <c r="D284" s="9">
        <f t="shared" si="5"/>
        <v>477.22079999999994</v>
      </c>
      <c r="E284" s="6"/>
      <c r="F284" s="10"/>
      <c r="G284" s="15"/>
      <c r="H284" s="6"/>
    </row>
    <row r="285" spans="1:8" ht="15">
      <c r="A285" s="7" t="s">
        <v>237</v>
      </c>
      <c r="B285" s="8" t="s">
        <v>248</v>
      </c>
      <c r="C285" s="8">
        <v>576.83</v>
      </c>
      <c r="D285" s="9">
        <f t="shared" si="5"/>
        <v>646.0496</v>
      </c>
      <c r="E285" s="6"/>
      <c r="F285" s="10"/>
      <c r="G285" s="15"/>
      <c r="H285" s="6"/>
    </row>
    <row r="286" spans="1:8" ht="15">
      <c r="A286" s="7"/>
      <c r="B286" s="8"/>
      <c r="C286" s="8">
        <f>SUM(C275:C285)</f>
        <v>5450.59</v>
      </c>
      <c r="D286" s="9">
        <f>SUM(D275:D285)</f>
        <v>6104.660800000001</v>
      </c>
      <c r="E286" s="6">
        <v>8658</v>
      </c>
      <c r="F286" s="10">
        <f>C286*1108.81/102965.88</f>
        <v>58.695838834184684</v>
      </c>
      <c r="G286" s="15">
        <f>E286-F286-D286</f>
        <v>2494.643361165815</v>
      </c>
      <c r="H286" s="6" t="s">
        <v>105</v>
      </c>
    </row>
    <row r="287" spans="1:8" ht="15">
      <c r="A287" s="7"/>
      <c r="B287" s="8"/>
      <c r="C287" s="8"/>
      <c r="D287" s="9"/>
      <c r="E287" s="6"/>
      <c r="F287" s="10"/>
      <c r="G287" s="15"/>
      <c r="H287" s="6"/>
    </row>
    <row r="288" spans="1:8" ht="15">
      <c r="A288" s="7" t="s">
        <v>249</v>
      </c>
      <c r="B288" s="11" t="s">
        <v>250</v>
      </c>
      <c r="C288" s="8">
        <v>461.57</v>
      </c>
      <c r="D288" s="9">
        <f>C288+C288*15%</f>
        <v>530.8054999999999</v>
      </c>
      <c r="E288" s="6"/>
      <c r="F288" s="10"/>
      <c r="G288" s="15"/>
      <c r="H288" s="6"/>
    </row>
    <row r="289" spans="1:8" ht="15">
      <c r="A289" s="7" t="s">
        <v>249</v>
      </c>
      <c r="B289" s="11" t="s">
        <v>251</v>
      </c>
      <c r="C289" s="8">
        <v>442.56</v>
      </c>
      <c r="D289" s="9">
        <f>C289+C289*15%</f>
        <v>508.944</v>
      </c>
      <c r="E289" s="6"/>
      <c r="F289" s="10"/>
      <c r="G289" s="15"/>
      <c r="H289" s="6"/>
    </row>
    <row r="290" spans="1:8" ht="15">
      <c r="A290" s="7"/>
      <c r="B290" s="11"/>
      <c r="C290" s="8">
        <f>SUM(C288:C289)</f>
        <v>904.13</v>
      </c>
      <c r="D290" s="9">
        <f>SUM(D288:D289)</f>
        <v>1039.7495</v>
      </c>
      <c r="E290" s="6">
        <v>1040</v>
      </c>
      <c r="F290" s="10">
        <f>C290*1108.81/102965.88</f>
        <v>9.736316392381632</v>
      </c>
      <c r="G290" s="15">
        <f>E290-F290-D290</f>
        <v>-9.485816392381594</v>
      </c>
      <c r="H29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2015-04-02T09:21:26Z</dcterms:created>
  <dcterms:modified xsi:type="dcterms:W3CDTF">2015-04-02T09:50:16Z</dcterms:modified>
  <cp:category/>
  <cp:version/>
  <cp:contentType/>
  <cp:contentStatus/>
</cp:coreProperties>
</file>