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8705" windowHeight="120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<sst xmlns="http://schemas.openxmlformats.org/spreadsheetml/2006/main" count="822" uniqueCount="468">
  <si>
    <t>~Котя~</t>
  </si>
  <si>
    <t>POLNOC Водолазка 9 р. 98</t>
  </si>
  <si>
    <t xml:space="preserve">POLNOC Джемпер 4А р. 98 </t>
  </si>
  <si>
    <t>aiwanna</t>
  </si>
  <si>
    <t>ANASTAZJA Гетры 8 р.146</t>
  </si>
  <si>
    <t xml:space="preserve">KOSZULE DZIEWCZECE Блузка 3 р.140 </t>
  </si>
  <si>
    <t xml:space="preserve">LUKRECJA Водолазка 4 р 146 </t>
  </si>
  <si>
    <t>LUKRECJA Гетры 2 р 140</t>
  </si>
  <si>
    <t>ROCK STAR Брюки 2 р.146</t>
  </si>
  <si>
    <t>Algynya</t>
  </si>
  <si>
    <t xml:space="preserve">OSKAR Бермуды 4 р.134 </t>
  </si>
  <si>
    <t xml:space="preserve">OSKAR Джемпер дл.рукав 3 р.140 </t>
  </si>
  <si>
    <t>OSKAR Футболка 8 р.134</t>
  </si>
  <si>
    <t xml:space="preserve">ROGER Куртка 1А р.92 </t>
  </si>
  <si>
    <t>на 2 поставку</t>
  </si>
  <si>
    <t>Amelia09</t>
  </si>
  <si>
    <t>BLUE DOG Борцовка 8 р.116</t>
  </si>
  <si>
    <t>An2</t>
  </si>
  <si>
    <t>AUTKA Бермуды 10 р.86</t>
  </si>
  <si>
    <t>AUTKA Бермуды 5 р.116</t>
  </si>
  <si>
    <t>AUTKA Футболка 11 р.92</t>
  </si>
  <si>
    <t>AUTKA Футболка 4 р.86</t>
  </si>
  <si>
    <t>OSKAR Бермуды 4 р. 152</t>
  </si>
  <si>
    <t xml:space="preserve">UNION BRAND Футболка 7В р.146 </t>
  </si>
  <si>
    <t>на СП14</t>
  </si>
  <si>
    <t>anetka</t>
  </si>
  <si>
    <t>AUTKA Бермуды 10 р.74</t>
  </si>
  <si>
    <t>AUTKA Футболка 3 р.80</t>
  </si>
  <si>
    <t>AUTKA Футболка 4 р.80</t>
  </si>
  <si>
    <t xml:space="preserve">DORIS Блузка 7 р.98 </t>
  </si>
  <si>
    <t xml:space="preserve">HELENKA Платье 1 р.98 </t>
  </si>
  <si>
    <t>HELENKA Платье 2 р.98</t>
  </si>
  <si>
    <t>HELENKA Шляпа 12 р.122-128</t>
  </si>
  <si>
    <t>PEGGY SZARA Блузка 14 р.98</t>
  </si>
  <si>
    <t>PEGGY SZARA Гетры 13 р.98</t>
  </si>
  <si>
    <t>Any-84</t>
  </si>
  <si>
    <t>OSKAR Футболка 8 р.122</t>
  </si>
  <si>
    <t>ROGER Борцовка 4А р.122</t>
  </si>
  <si>
    <t>Bestiari</t>
  </si>
  <si>
    <t>DORIS Блузка 3 р.110</t>
  </si>
  <si>
    <t>DORIS Капри 4 р.110</t>
  </si>
  <si>
    <t>ZATOKA Блузка 4 р.110</t>
  </si>
  <si>
    <t>Brinna</t>
  </si>
  <si>
    <t xml:space="preserve">ZATOKA Блузка 8 р.104 </t>
  </si>
  <si>
    <t>CHER16</t>
  </si>
  <si>
    <t xml:space="preserve">KRATKA Юбка 2В 116р. </t>
  </si>
  <si>
    <t>ROCK STAR Юбочка 5 р.116</t>
  </si>
  <si>
    <t>chudo0911</t>
  </si>
  <si>
    <t>BEZOWA KRATECZKA Брюки 4 р.80</t>
  </si>
  <si>
    <t>BEZOWA KRATECZKA Шапка 8 р.80-86</t>
  </si>
  <si>
    <t>ЛИДЕР КИДС, ЮБКА "Морское путешествие", р.128</t>
  </si>
  <si>
    <t>Elena76</t>
  </si>
  <si>
    <t>ZATOKA Блузка 2 р.122</t>
  </si>
  <si>
    <t>ZATOKA Шорты 3 р.122</t>
  </si>
  <si>
    <t>Elenochka*</t>
  </si>
  <si>
    <t xml:space="preserve">ROGER Куртка 1А р.104 </t>
  </si>
  <si>
    <t xml:space="preserve">UNION BRAND Футболка 7В р.104 </t>
  </si>
  <si>
    <t>evgeniya2211</t>
  </si>
  <si>
    <t xml:space="preserve">HEARTBREAKER Бермуды 2 р.98 </t>
  </si>
  <si>
    <t>ROGER Бандана 15А р.122-128</t>
  </si>
  <si>
    <t>ROGER Брюки 3 р.98</t>
  </si>
  <si>
    <t>ROGER Поло 11 р.98</t>
  </si>
  <si>
    <t xml:space="preserve">ROGER Шапка 14 р.122-128 </t>
  </si>
  <si>
    <t>UNION BRAND Поло 4 р.98</t>
  </si>
  <si>
    <t>Evidence</t>
  </si>
  <si>
    <t xml:space="preserve">BIG BEN Брюки 11 80р. </t>
  </si>
  <si>
    <t>BIG BEN Куртка 1 А 80р.</t>
  </si>
  <si>
    <t xml:space="preserve">Mechanik Ползунки 13 74 или 80р. </t>
  </si>
  <si>
    <t>SBN-1105 Боди р.74 3466</t>
  </si>
  <si>
    <t xml:space="preserve">SBN-1106 Комбинезон р.74 </t>
  </si>
  <si>
    <t>SBN-1108 Блузка д/мал. р.74</t>
  </si>
  <si>
    <t>Куда?</t>
  </si>
  <si>
    <t>Galuska</t>
  </si>
  <si>
    <t xml:space="preserve">AUTKA Блуза 13 р.116 </t>
  </si>
  <si>
    <t xml:space="preserve">AUTKA Футболка 4 р.116 </t>
  </si>
  <si>
    <t>OSKAR Бермуды 4 р.122</t>
  </si>
  <si>
    <t>OSKAR Футболка 5 р.122</t>
  </si>
  <si>
    <t xml:space="preserve">POLNOC Блузка 2 р. 128 </t>
  </si>
  <si>
    <t xml:space="preserve">POLNOC Брюки 7A р. 128 </t>
  </si>
  <si>
    <t>POLNOC Джемпер 4В р. 128</t>
  </si>
  <si>
    <t xml:space="preserve">ROGER Бермуды 5 р.122 </t>
  </si>
  <si>
    <t xml:space="preserve">ROGER Куртка 1А р.122 </t>
  </si>
  <si>
    <t xml:space="preserve">ROGER Футболка 6А р.122 </t>
  </si>
  <si>
    <t xml:space="preserve">SAMOLOCIK ZIELONY Брюки 6В р. 122 </t>
  </si>
  <si>
    <t xml:space="preserve">SAMOLOCIK ZIELONY Свитер 10 р. 122 </t>
  </si>
  <si>
    <t>julia3075</t>
  </si>
  <si>
    <t>FARMA Шорты 9 116р.</t>
  </si>
  <si>
    <t>SURFING Рубашка 5 р.146</t>
  </si>
  <si>
    <t>КJE-1110 Футболка д/мал. р.116</t>
  </si>
  <si>
    <t>КВF-1115 Футболка р.116</t>
  </si>
  <si>
    <t xml:space="preserve">КВF-1115 Футболка р.146 </t>
  </si>
  <si>
    <t>Ksu7</t>
  </si>
  <si>
    <t xml:space="preserve">HELENKA Платье 1 р.92 </t>
  </si>
  <si>
    <t>Leno-к</t>
  </si>
  <si>
    <t>HELENKA Гетры 3 р.116</t>
  </si>
  <si>
    <t>PEGGY SZARA Гетры 4 р.116</t>
  </si>
  <si>
    <t>PEGGY SZARA Платье 3 р.116</t>
  </si>
  <si>
    <t>Lese4ka</t>
  </si>
  <si>
    <t>ROGER Борцовка 4А р.92</t>
  </si>
  <si>
    <t xml:space="preserve">ROGER Огороднички 13 р.98 </t>
  </si>
  <si>
    <t>ROGER Футболка 6В р.92</t>
  </si>
  <si>
    <t>lilya-5503</t>
  </si>
  <si>
    <t>DORIS Блузка 7 р.152</t>
  </si>
  <si>
    <t>DORIS Юбочка 8 р.152</t>
  </si>
  <si>
    <t>Lully</t>
  </si>
  <si>
    <t xml:space="preserve">Jesienna Блузка 2 110р. </t>
  </si>
  <si>
    <t>Mariiy</t>
  </si>
  <si>
    <r>
      <t xml:space="preserve">DORIS Брюки 10 р.116 </t>
    </r>
    <r>
      <rPr>
        <b/>
        <sz val="10"/>
        <rFont val="Arial Cyr"/>
        <family val="0"/>
      </rPr>
      <t>2 шт.</t>
    </r>
  </si>
  <si>
    <t>DORIS Папка 12 р.122-140</t>
  </si>
  <si>
    <t xml:space="preserve">DORIS Плащ 11 р.134 </t>
  </si>
  <si>
    <r>
      <t xml:space="preserve">DORIS Юбочка 8 р.110  </t>
    </r>
    <r>
      <rPr>
        <b/>
        <sz val="10"/>
        <rFont val="Arial Cyr"/>
        <family val="0"/>
      </rPr>
      <t>2 шт.</t>
    </r>
  </si>
  <si>
    <t>DORIS Юбочка 8 р.128</t>
  </si>
  <si>
    <t>HELENKA Бермуды 9 р.128</t>
  </si>
  <si>
    <t xml:space="preserve">HELENKA Блузка 4 р.116 </t>
  </si>
  <si>
    <t xml:space="preserve">HELENKA Блузка 6 р.116 </t>
  </si>
  <si>
    <t>HELENKA Блузка 8 р.128</t>
  </si>
  <si>
    <r>
      <t xml:space="preserve">HELENKA Брюки 7 р.116 </t>
    </r>
    <r>
      <rPr>
        <b/>
        <sz val="10"/>
        <rFont val="Arial Cyr"/>
        <family val="0"/>
      </rPr>
      <t>2 шт.</t>
    </r>
  </si>
  <si>
    <t>PEGGY SZARA Шорты 12 р.116</t>
  </si>
  <si>
    <t>PEGGY SZARA Юбка 8 р.116</t>
  </si>
  <si>
    <t>ZATOKA Блуза 12 р.128</t>
  </si>
  <si>
    <r>
      <t>ZATOKA Блузка 4 р.116</t>
    </r>
    <r>
      <rPr>
        <b/>
        <sz val="10"/>
        <rFont val="Arial Cyr"/>
        <family val="0"/>
      </rPr>
      <t xml:space="preserve"> 2 шт.</t>
    </r>
  </si>
  <si>
    <t>ZATOKA Платье 11 р.128</t>
  </si>
  <si>
    <t>ZATOKA Шорты 3 р.116</t>
  </si>
  <si>
    <t>ZATOKA Юбка 6 р.116</t>
  </si>
  <si>
    <t>MarinaSun78</t>
  </si>
  <si>
    <t>COCO Брюки 3 98р.</t>
  </si>
  <si>
    <t>Maro_19720911</t>
  </si>
  <si>
    <t>AUTKA Бермуды 5 р.86</t>
  </si>
  <si>
    <t>AUTKA Боксерка 8 р.86</t>
  </si>
  <si>
    <t>AUTKA Боксерка 9 р.86</t>
  </si>
  <si>
    <t>AUTKA Футболка 11 р.86</t>
  </si>
  <si>
    <t>AUTKA Шапка 14 р.80-86</t>
  </si>
  <si>
    <t>HEARTBREAKER Бермуды 2 р.86</t>
  </si>
  <si>
    <t>HEARTBREAKER Поло 1 р.86</t>
  </si>
  <si>
    <t>HEARTBREAKER Футболка 5 р.86</t>
  </si>
  <si>
    <t>Metel</t>
  </si>
  <si>
    <t>ROGER Брюки 3 р.86</t>
  </si>
  <si>
    <t>ROGER Куртка 1В р.86</t>
  </si>
  <si>
    <t xml:space="preserve">ROGER Шапка 14 р.92-98 </t>
  </si>
  <si>
    <t>mila80</t>
  </si>
  <si>
    <t>Krateczka2012 Платье4 98р</t>
  </si>
  <si>
    <t>SAMOLOCIK ZIELONY Блуза 5 р. 128</t>
  </si>
  <si>
    <t>Natalida</t>
  </si>
  <si>
    <t>AUTKA Блуза 1 р.86</t>
  </si>
  <si>
    <t xml:space="preserve">AUTKA Брюки 2 р.80 </t>
  </si>
  <si>
    <t>AUTKA Футболка 3 р.86</t>
  </si>
  <si>
    <t xml:space="preserve">DOLLY Комбинезон 12 р.68 </t>
  </si>
  <si>
    <t>STARS Блузка 11 68р.</t>
  </si>
  <si>
    <t xml:space="preserve">STARS Ползунки 2 68р. </t>
  </si>
  <si>
    <t xml:space="preserve">ZACZAROWANA BEZA Боди 16 р.62 </t>
  </si>
  <si>
    <t xml:space="preserve">ZACZAROWANA BEZA Ползунки 15 р.62 </t>
  </si>
  <si>
    <t>Natalyansk</t>
  </si>
  <si>
    <t>BEZOWA KRATECZKA Огороднички 6 р.86</t>
  </si>
  <si>
    <t>BEZOWA KRATECZKA Рубашка 3 р.86</t>
  </si>
  <si>
    <t xml:space="preserve">BEZOWA KRATECZKA Футболка 5 р.86 </t>
  </si>
  <si>
    <t>Natta</t>
  </si>
  <si>
    <t xml:space="preserve">AUTKA Боксерка 9 р.110 </t>
  </si>
  <si>
    <t xml:space="preserve">AUTKA Брюки 6 р.110 </t>
  </si>
  <si>
    <t>AUTKA Брюки 6 р.116</t>
  </si>
  <si>
    <t>AUTKA Брюки 6 р.80</t>
  </si>
  <si>
    <t>AUTKA Брюки 6 р.86</t>
  </si>
  <si>
    <t xml:space="preserve">AUTKA Брюки 6 р.92 </t>
  </si>
  <si>
    <r>
      <t xml:space="preserve">AUTKA Брюки 6 р.98 </t>
    </r>
    <r>
      <rPr>
        <b/>
        <sz val="10"/>
        <rFont val="Arial Cyr"/>
        <family val="0"/>
      </rPr>
      <t xml:space="preserve"> 2шт</t>
    </r>
  </si>
  <si>
    <t xml:space="preserve">AUTKA Джемпер дл.рук.7 р.104 </t>
  </si>
  <si>
    <t xml:space="preserve">AUTKA Джемпер дл.рук.7 р.110 </t>
  </si>
  <si>
    <t xml:space="preserve">AUTKA Шапка 15 р.104-116 </t>
  </si>
  <si>
    <t xml:space="preserve">AUTKA Шапка 16 р.104-116 </t>
  </si>
  <si>
    <t xml:space="preserve">BEZOWA KRATECZKA Бермуды 2 р.110 </t>
  </si>
  <si>
    <t xml:space="preserve">BEZOWA KRATECZKA Брюки 4 р.110 </t>
  </si>
  <si>
    <t>BEZOWA KRATECZKA Рубашка 3 р.110</t>
  </si>
  <si>
    <t>Nik255</t>
  </si>
  <si>
    <t xml:space="preserve">GWIAZDKI Юбка 3 р. 152 </t>
  </si>
  <si>
    <t>MONKEY Водолазка 9 р. 110</t>
  </si>
  <si>
    <t xml:space="preserve">POLNOC Брюки 7A р. 110 </t>
  </si>
  <si>
    <t xml:space="preserve">POLNOC Джемпер 4В р. 116 </t>
  </si>
  <si>
    <t xml:space="preserve">SAMOLOCIK SZARY Водолазка 4 В р. 122 </t>
  </si>
  <si>
    <t xml:space="preserve">STWORKI Брюки 11А 116р. </t>
  </si>
  <si>
    <t>nikolette</t>
  </si>
  <si>
    <t>BLUE DOG Футболка 7 р.86</t>
  </si>
  <si>
    <t xml:space="preserve">GAWROSZ Огроднички 10В 80р. </t>
  </si>
  <si>
    <t xml:space="preserve">GAWROSZ Поло 11 80р. </t>
  </si>
  <si>
    <t>KONIK CHL. Поло 5 р.86</t>
  </si>
  <si>
    <t>QUAD Футболка 4 86р.</t>
  </si>
  <si>
    <t>Nortug</t>
  </si>
  <si>
    <t xml:space="preserve">AUTKA Боксерка 8 р.98 </t>
  </si>
  <si>
    <t xml:space="preserve">ROGER Блуза 8 р.104 </t>
  </si>
  <si>
    <t>Olga-Novosib</t>
  </si>
  <si>
    <t>AUTKA Блуза 13 р.98</t>
  </si>
  <si>
    <t>AUTKA Шапка 15 р.104-116/AUTKA Шапка 16 р.104-116</t>
  </si>
  <si>
    <t>Olich1</t>
  </si>
  <si>
    <t xml:space="preserve">PEGGY SZARA Гетры 4 р.74 </t>
  </si>
  <si>
    <t>oljga</t>
  </si>
  <si>
    <t xml:space="preserve">KORNELIA Туника 12А р.104 </t>
  </si>
  <si>
    <t>polinka08</t>
  </si>
  <si>
    <t>DORIS Платье 1 р.116</t>
  </si>
  <si>
    <t>rina_lova</t>
  </si>
  <si>
    <t>HEARTBREAKER Брюки 4 р.92</t>
  </si>
  <si>
    <t>UNION BRAND Футболка 7А р.92</t>
  </si>
  <si>
    <t>UNION BRAND Футболка 7В р.92</t>
  </si>
  <si>
    <t>Rudta</t>
  </si>
  <si>
    <t xml:space="preserve">MILKSHAKE Блуза 7 р.128 </t>
  </si>
  <si>
    <t xml:space="preserve">MILKSHAKE Блузка 10В р.128 </t>
  </si>
  <si>
    <t xml:space="preserve">MILKSHAKE Капри 13 р.128 </t>
  </si>
  <si>
    <t xml:space="preserve">PERFECT Блузка 5В р.128 </t>
  </si>
  <si>
    <t xml:space="preserve">PERFECT Шорты 9В р.128 </t>
  </si>
  <si>
    <t>ROCK STAR Блузка 11 р.128</t>
  </si>
  <si>
    <t xml:space="preserve">WIKING Подкозулька 1А р 92 </t>
  </si>
  <si>
    <t>Saty</t>
  </si>
  <si>
    <t>HEARTBREAKER Блуза 8 р.80</t>
  </si>
  <si>
    <t>HEARTBREAKER Брюки дрес 9 р.80</t>
  </si>
  <si>
    <t>HEARTBREAKER Футболка 5 р.98</t>
  </si>
  <si>
    <t>OSKAR Футболка 8 р.98</t>
  </si>
  <si>
    <t>UNION BRAND Рубашка 6 р.98</t>
  </si>
  <si>
    <t>UNION BRAND Футболка 7А р.98</t>
  </si>
  <si>
    <t>UNION BRAND Футболка 7В р.98</t>
  </si>
  <si>
    <t>Semeikina Olga</t>
  </si>
  <si>
    <t>AUTKA Футболка 11 р.80</t>
  </si>
  <si>
    <t>UNION BRAND Футболка 7А р.122</t>
  </si>
  <si>
    <t>simurzina</t>
  </si>
  <si>
    <t>UNION BRAND Бермуды 5 р.122</t>
  </si>
  <si>
    <t>UNION BRAND Поло 3 р.128</t>
  </si>
  <si>
    <t>UNION BRAND Поло 4 р.128</t>
  </si>
  <si>
    <t>UNION BRAND Рубашка 6 р.128</t>
  </si>
  <si>
    <t>Skydream</t>
  </si>
  <si>
    <t xml:space="preserve">AUTKA Бермуды 5 р.116 </t>
  </si>
  <si>
    <t>Surpris</t>
  </si>
  <si>
    <t>AUTKA Огороднички 12 р.98</t>
  </si>
  <si>
    <t>Tane4ka.pt</t>
  </si>
  <si>
    <t>PEGGY SZARA Блузка 14 р.104</t>
  </si>
  <si>
    <t>PEGGY SZARA Платье 3 р.98</t>
  </si>
  <si>
    <t>PEGGY SZARA Шорты 12 р.104</t>
  </si>
  <si>
    <t xml:space="preserve">PEGGY SZARA Юбка 8 р.98 </t>
  </si>
  <si>
    <t>Tanusheshka</t>
  </si>
  <si>
    <t>AFRYKA Брюки 2 р.128</t>
  </si>
  <si>
    <t xml:space="preserve">DODGER Брюки 2 р.128 </t>
  </si>
  <si>
    <t xml:space="preserve">SAMOLOCIK ZIELONY Блуза 5 р. 128 </t>
  </si>
  <si>
    <t xml:space="preserve">SAMOLOCIK ZIELONY Брюки дрес.8 р. 128    </t>
  </si>
  <si>
    <t xml:space="preserve">КJE-1136 Футболка д/мал. р.134 </t>
  </si>
  <si>
    <t>Tanya)))</t>
  </si>
  <si>
    <t>UNION BRAND Поло 4 р.146</t>
  </si>
  <si>
    <t>TanyaV</t>
  </si>
  <si>
    <t>AUTKA Бермуды 5 р.110</t>
  </si>
  <si>
    <t>AUTKA Футболка 11 р.110</t>
  </si>
  <si>
    <t xml:space="preserve">AUTKA Шапка 14 р.80-86 </t>
  </si>
  <si>
    <t>ROGER Бандана 15А р.104-116</t>
  </si>
  <si>
    <t>ROGER Футболка 6А р.110</t>
  </si>
  <si>
    <t>Tatia</t>
  </si>
  <si>
    <t xml:space="preserve">DORIS Блузка 9 р.80 </t>
  </si>
  <si>
    <t>DORIS Брюки 10 р.86</t>
  </si>
  <si>
    <t>DORIS Туника 5 р.86</t>
  </si>
  <si>
    <t>Valentina73</t>
  </si>
  <si>
    <t>AUTKA Блуза 13 р.92</t>
  </si>
  <si>
    <t>AUTKA Брюки 6 р.92</t>
  </si>
  <si>
    <t>BEZOWA KRATECZKA Брюки 4 р.92</t>
  </si>
  <si>
    <t>BEZOWA KRATECZKA Поло 1 р.92</t>
  </si>
  <si>
    <t>BEZOWA KRATECZKA Рубашка 3 р.92</t>
  </si>
  <si>
    <t>zdiam</t>
  </si>
  <si>
    <t>PEGGY SZARA Юбка 8 р.104</t>
  </si>
  <si>
    <t>Анжела1604</t>
  </si>
  <si>
    <t>BEZOWA KRATECZKA Поло 1 р.98</t>
  </si>
  <si>
    <t>BEZOWA KRATECZKA Шапка 9 р.104-116</t>
  </si>
  <si>
    <t>HEARTBREAKER Огороднички 6 р.104</t>
  </si>
  <si>
    <t>HEARTBREAKER Рубашка 3 р.98</t>
  </si>
  <si>
    <t>MISIAKI CHLOPIEC Блузка 1 р 98</t>
  </si>
  <si>
    <t>POLNOC Брюки трикотаж 5 р. 98</t>
  </si>
  <si>
    <t xml:space="preserve">RENIFER Поло 5 р.104 </t>
  </si>
  <si>
    <t xml:space="preserve">ROGER Куртка 1В р.98 </t>
  </si>
  <si>
    <t xml:space="preserve">SAMOLOCIK SZARY Водолазка 4 В р. 98 </t>
  </si>
  <si>
    <t>SAMOLOCIK ZIELONY Брюки дрес.8 р. 98</t>
  </si>
  <si>
    <t>UNION BRAND Бермуды 5 р.98</t>
  </si>
  <si>
    <t xml:space="preserve">WONDERBOY Водолазка 3В р. 104 </t>
  </si>
  <si>
    <t xml:space="preserve">WONDERBOY Поло 7 р. 98 </t>
  </si>
  <si>
    <t>Баклёнок</t>
  </si>
  <si>
    <t>AUTKA Бермуды 5 р.104</t>
  </si>
  <si>
    <t>ROGER Бермуды 7 р.104</t>
  </si>
  <si>
    <t xml:space="preserve">ROGER Поло 12 р.110 </t>
  </si>
  <si>
    <t xml:space="preserve">ROGER Футболка 6А р.110 </t>
  </si>
  <si>
    <t>Бедешка</t>
  </si>
  <si>
    <t xml:space="preserve">HELENKA Бермуды 9 р.116 </t>
  </si>
  <si>
    <t>Виктория-Вероника</t>
  </si>
  <si>
    <t>ZATOKA Блузка 4 р.122</t>
  </si>
  <si>
    <t>Гость_я</t>
  </si>
  <si>
    <t xml:space="preserve">ZATOKA Туника 10 р.110 </t>
  </si>
  <si>
    <t>ГриТа</t>
  </si>
  <si>
    <t xml:space="preserve">AUTKA Боксерка 8 р.86 </t>
  </si>
  <si>
    <t>BEZOWA KRATECZKA Шапка 9 р.92-98</t>
  </si>
  <si>
    <t xml:space="preserve">KARUZELA Гетры 12 р. 158 </t>
  </si>
  <si>
    <t>ZATOKA Блузка 5 р.146</t>
  </si>
  <si>
    <t xml:space="preserve">ZATOKA Юбка 6 р.146 </t>
  </si>
  <si>
    <t>Еночка</t>
  </si>
  <si>
    <t>AUTKA Бермуды 5 р.98</t>
  </si>
  <si>
    <t xml:space="preserve">AUTKA Боксерка 9 р.98 </t>
  </si>
  <si>
    <t>AUTKA Брюки 6 р.98</t>
  </si>
  <si>
    <t>HEARTBREAKER Бермуды 2 р.98</t>
  </si>
  <si>
    <t xml:space="preserve">HEARTBREAKER Блуза 8 р.98 </t>
  </si>
  <si>
    <t>HEARTBREAKER Брюки дрес 9 р.98</t>
  </si>
  <si>
    <t xml:space="preserve">HEARTBREAKER Поло 1 р.92 </t>
  </si>
  <si>
    <t>ЖЕНЯ224</t>
  </si>
  <si>
    <t>ANASTAZJA Блузка 6 р.140</t>
  </si>
  <si>
    <t xml:space="preserve">COCO Гетры 6 140р. </t>
  </si>
  <si>
    <t xml:space="preserve">GAWROSZ Поло 4 80р.  </t>
  </si>
  <si>
    <t>PERFECT Блузка 2 р.140</t>
  </si>
  <si>
    <t>PERFECT Брюки 4В р.140</t>
  </si>
  <si>
    <t>ROCK STAR Брюки 9 р.140</t>
  </si>
  <si>
    <t xml:space="preserve">SZERYF Огороднички 5А 80р. </t>
  </si>
  <si>
    <t>Зара</t>
  </si>
  <si>
    <t>PERFECT Блузка 5А р.116</t>
  </si>
  <si>
    <t>PERFECT Туника 6В р.116</t>
  </si>
  <si>
    <t xml:space="preserve">Блузка бел.с собачкой 116р </t>
  </si>
  <si>
    <t xml:space="preserve">Блузка красная с кошкой 116р </t>
  </si>
  <si>
    <t xml:space="preserve">Блузка розовая 116р </t>
  </si>
  <si>
    <t>Ирамама</t>
  </si>
  <si>
    <t>ZATOKA Блуза 12 р.122</t>
  </si>
  <si>
    <t>ZATOKA Платье 11 р.122</t>
  </si>
  <si>
    <t>Ириишка</t>
  </si>
  <si>
    <t xml:space="preserve">HEARTBREAKER Брюки дрес 9 р.116 </t>
  </si>
  <si>
    <t>HEARTBREAKER Футболка 5 р.116</t>
  </si>
  <si>
    <t>OSKAR Футболка 5 р.110</t>
  </si>
  <si>
    <t xml:space="preserve">UNION BRAND Поло 4 р.116  </t>
  </si>
  <si>
    <t>Ирин</t>
  </si>
  <si>
    <t>BOWLING Шапка 12 р.104-116</t>
  </si>
  <si>
    <t>BOWLING Шапка 12 р.146-158</t>
  </si>
  <si>
    <t>CHAMPION Брюки 13А р.152</t>
  </si>
  <si>
    <t>Иринк@</t>
  </si>
  <si>
    <t xml:space="preserve">AUTKA Бермуды 5 р.104 </t>
  </si>
  <si>
    <t xml:space="preserve">OSKAR Бермуды 4 р.104 </t>
  </si>
  <si>
    <t xml:space="preserve">OSKAR Футболка 8 р.104 </t>
  </si>
  <si>
    <t xml:space="preserve">ROGER Бандана 15А р.104-116 </t>
  </si>
  <si>
    <t>ROGER Бандана 15В р.104-116</t>
  </si>
  <si>
    <t>ROGER Бандана 15В р.122-128</t>
  </si>
  <si>
    <t xml:space="preserve">ROGER Бермуды 7 р.116 </t>
  </si>
  <si>
    <t>ROGER Блуза 8 р.104</t>
  </si>
  <si>
    <t xml:space="preserve">ROGER Футболка 6А р.104 </t>
  </si>
  <si>
    <t xml:space="preserve">UNION BRAND Бермуды 5 р.104 </t>
  </si>
  <si>
    <t>UNION BRAND Бермуды 5 р.116</t>
  </si>
  <si>
    <t>UNION BRAND Брюки 2 р.104</t>
  </si>
  <si>
    <t>UNION BRAND Пиджак 1 р.104</t>
  </si>
  <si>
    <t xml:space="preserve">UNION BRAND Поло 4 р.104 </t>
  </si>
  <si>
    <t xml:space="preserve">UNION BRAND Рубашка 6 р.104 </t>
  </si>
  <si>
    <t>UNION BRAND Футболка 7А р.104</t>
  </si>
  <si>
    <t>КИТИ1</t>
  </si>
  <si>
    <t>ROCK STAR Блузка 8 р.152</t>
  </si>
  <si>
    <t>Кристина - мама Максима</t>
  </si>
  <si>
    <t>КсенияНик</t>
  </si>
  <si>
    <t xml:space="preserve">MISIAKI CHLOPIEC Брючки с грудкой 3 р 98 </t>
  </si>
  <si>
    <t xml:space="preserve">TOKYO Брюки 7 86р.  </t>
  </si>
  <si>
    <t>замена WIKING  Водолазка 3А р 86</t>
  </si>
  <si>
    <t>лена-бо</t>
  </si>
  <si>
    <t xml:space="preserve">AUTKA Шапка 14 р.92-98 </t>
  </si>
  <si>
    <t xml:space="preserve">BEZOWA KRATECZKA Футболка 5 р.92 </t>
  </si>
  <si>
    <t xml:space="preserve">HEARTBREAKER Футболка 5 р.92 </t>
  </si>
  <si>
    <t>POLNOC Водолазка 9 р. 92</t>
  </si>
  <si>
    <t xml:space="preserve">ROGER Бандана 15А р.92-98 </t>
  </si>
  <si>
    <t xml:space="preserve">SAMOLOCIK SZARY Жилетка 3 р. 92 </t>
  </si>
  <si>
    <t>ЛИТОКС</t>
  </si>
  <si>
    <t>DORIS Платье 1 р.92</t>
  </si>
  <si>
    <t>OSKAR Джемпер дл.рукав 3 р.140</t>
  </si>
  <si>
    <t xml:space="preserve">UNION BRAND Поло 4 р.140 </t>
  </si>
  <si>
    <t>Мама Миа</t>
  </si>
  <si>
    <t>HEARTBREAKER Футболка 5 р.104</t>
  </si>
  <si>
    <t>Маруча</t>
  </si>
  <si>
    <t>UNION BRAND Бермуды 5 р.146</t>
  </si>
  <si>
    <t>UNION BRAND Поло 3 р.140</t>
  </si>
  <si>
    <t>Машуня</t>
  </si>
  <si>
    <t>OSKAR Джемпер дл.рукав 3 р.128</t>
  </si>
  <si>
    <t>OSKAR Футболка 5 р.128</t>
  </si>
  <si>
    <t xml:space="preserve">UNION BRAND Футболка 7А р.128 </t>
  </si>
  <si>
    <t>ZATOKA Блузка 5 р.116</t>
  </si>
  <si>
    <t>ZATOKA Гетры 7 р.110</t>
  </si>
  <si>
    <t xml:space="preserve">ZATOKA Юбка 6 р.110 </t>
  </si>
  <si>
    <t>Михрютка</t>
  </si>
  <si>
    <t xml:space="preserve">OSKAR Блуза 1 р.140 </t>
  </si>
  <si>
    <t xml:space="preserve">OSKAR Брюки дрес. 6 р.134 </t>
  </si>
  <si>
    <t>Наташа Р.</t>
  </si>
  <si>
    <t>DORIS Брюки 10 р.92</t>
  </si>
  <si>
    <t>HELENKA Блузка 6 р.92</t>
  </si>
  <si>
    <t xml:space="preserve">HELENKA Брюки 7 р.92 </t>
  </si>
  <si>
    <t>Натусик75</t>
  </si>
  <si>
    <t xml:space="preserve">PEGGY SZARA Блуза 5 р.86 </t>
  </si>
  <si>
    <t xml:space="preserve">PEGGY SZARA Брюки дрес 6 р.86 </t>
  </si>
  <si>
    <t xml:space="preserve">PEGGY SZARA Огороднички 15 р.86 </t>
  </si>
  <si>
    <t>Окс1978</t>
  </si>
  <si>
    <t xml:space="preserve">LOSOSIOWE KWIATY Юбка 3 92р </t>
  </si>
  <si>
    <t xml:space="preserve">MOLLY Блузка 2 р.80 </t>
  </si>
  <si>
    <t xml:space="preserve">MOLLY Платье 9А р.86 </t>
  </si>
  <si>
    <t xml:space="preserve">MOLLY Юбочка 5 р.80 </t>
  </si>
  <si>
    <t>ОликN</t>
  </si>
  <si>
    <t>ZATOKA Блуза 12 р.158</t>
  </si>
  <si>
    <t>ZATOKA Блузка 5 р.158</t>
  </si>
  <si>
    <t>ZATOKA Брюки 1 р.158</t>
  </si>
  <si>
    <t>ZATOKA Гетры 7 р.158</t>
  </si>
  <si>
    <t>ZATOKA Гетры 9 р.158</t>
  </si>
  <si>
    <t>ZATOKA Юбка 6 р.158</t>
  </si>
  <si>
    <t>Олюша_Л</t>
  </si>
  <si>
    <t xml:space="preserve">HELENKA Гетры 3 р.86 </t>
  </si>
  <si>
    <t xml:space="preserve">OSKAR Футболка 9 р.110 </t>
  </si>
  <si>
    <t>Оля Нск</t>
  </si>
  <si>
    <t>AURORA Шорты 5 98р.</t>
  </si>
  <si>
    <t xml:space="preserve">COCO Туника 9В 98р. </t>
  </si>
  <si>
    <t>DIANA Рубашка 8 98р.</t>
  </si>
  <si>
    <t>ПАНТЕРА 1504</t>
  </si>
  <si>
    <t xml:space="preserve">UNION BRAND Футболка 7В р.110 </t>
  </si>
  <si>
    <t>Париж</t>
  </si>
  <si>
    <t>DORIS Блузка 3 р.134</t>
  </si>
  <si>
    <t>DORIS Блузка 3 р.140</t>
  </si>
  <si>
    <t xml:space="preserve">DORIS Капри 4 р.134 </t>
  </si>
  <si>
    <t xml:space="preserve">DORIS Платье 1 р.134 </t>
  </si>
  <si>
    <t>DORIS Юбочка 8 р.140</t>
  </si>
  <si>
    <t>HEARTBREAKER Брюки дрес 9 р.68</t>
  </si>
  <si>
    <t>HEARTBREAKER Футболка 5 р.68</t>
  </si>
  <si>
    <t xml:space="preserve">ROGER Брюки дрес 9 р.116 </t>
  </si>
  <si>
    <t>ROGER Куртка 1А р.110</t>
  </si>
  <si>
    <t xml:space="preserve">UNION BRAND Футболка 7А р.110 </t>
  </si>
  <si>
    <t xml:space="preserve">ZATOKA Блуза 13 р.134 </t>
  </si>
  <si>
    <t>ZATOKA Блузка 4 р.140</t>
  </si>
  <si>
    <t xml:space="preserve">ZATOKA Блузка 5 р.140        </t>
  </si>
  <si>
    <t>ZATOKA Шорты 3 р.140</t>
  </si>
  <si>
    <t>РАДУГА-ДУГА</t>
  </si>
  <si>
    <t xml:space="preserve">AUTKA Футболка 4 р.86 </t>
  </si>
  <si>
    <t>Римини</t>
  </si>
  <si>
    <t xml:space="preserve">AUTKA Бермуды 5 р.92 </t>
  </si>
  <si>
    <t xml:space="preserve">AUTKA Блуза 1 р.98 </t>
  </si>
  <si>
    <t>AUTKA Брюки 2 р.98</t>
  </si>
  <si>
    <t xml:space="preserve">AUTKA Футболка 4 р.92 </t>
  </si>
  <si>
    <t>AUTKA Шапка 14 р.92-98</t>
  </si>
  <si>
    <t>Росомаха</t>
  </si>
  <si>
    <t>HEARTBREAKER Брюки дрес 9 р.116</t>
  </si>
  <si>
    <t>Рымка</t>
  </si>
  <si>
    <t xml:space="preserve">HELENKA Блузка 6 р.98 </t>
  </si>
  <si>
    <t xml:space="preserve">OSKAR Блуза 1 р.158 </t>
  </si>
  <si>
    <t>OSKAR Брюки дрес. 6 р.158</t>
  </si>
  <si>
    <t xml:space="preserve">OSKAR Джемпер дл.рукав 3 р.158 </t>
  </si>
  <si>
    <t xml:space="preserve">OSKAR Футболка 5 р.158 </t>
  </si>
  <si>
    <t xml:space="preserve">OSKAR Футболка 9 р.158 </t>
  </si>
  <si>
    <t xml:space="preserve">PEGGY SZARA Огороднички 15 р.98 </t>
  </si>
  <si>
    <t xml:space="preserve">PEGGY SZARA Платье 3 р.98 </t>
  </si>
  <si>
    <t xml:space="preserve">UNION BRAND Бермуды 5 р.158 </t>
  </si>
  <si>
    <t xml:space="preserve">UNION BRAND Пиджак 1 р.152 </t>
  </si>
  <si>
    <t xml:space="preserve">UNION BRAND Поло 3 р.158 </t>
  </si>
  <si>
    <t>Танич7</t>
  </si>
  <si>
    <t>ROGER Бермуды 5 р.122</t>
  </si>
  <si>
    <t>ROGER Брюки 3 р.122</t>
  </si>
  <si>
    <t>ROGER Футболка 6В р.122</t>
  </si>
  <si>
    <t>UNION BRAND Брюки 2 р.122</t>
  </si>
  <si>
    <t>UNION BRAND Футболка 7В р.122</t>
  </si>
  <si>
    <t>Татьяна04</t>
  </si>
  <si>
    <t xml:space="preserve">PEGGY SZARA Блузка 14 р.62 </t>
  </si>
  <si>
    <t xml:space="preserve">PEGGY SZARA Гетры 4 р.68 </t>
  </si>
  <si>
    <t>куда?</t>
  </si>
  <si>
    <t>Хмелевская</t>
  </si>
  <si>
    <t>UNION BRAND Пиджак 1 р.110</t>
  </si>
  <si>
    <t>Юля Нск</t>
  </si>
  <si>
    <t xml:space="preserve">DORIS Платье 1 р.98 </t>
  </si>
  <si>
    <t xml:space="preserve">HELENKA Бермуды 9 р.104 </t>
  </si>
  <si>
    <t xml:space="preserve">HELENKA Блузка 8 р.98 </t>
  </si>
  <si>
    <t xml:space="preserve">PEGGY SZARA Блузка 7 р.98 </t>
  </si>
  <si>
    <t>Ююл</t>
  </si>
  <si>
    <t xml:space="preserve">KORNELIA Платье 11А р.74 </t>
  </si>
  <si>
    <t xml:space="preserve">KORNELIA Платье 11В р.104 </t>
  </si>
  <si>
    <t xml:space="preserve">MAYFLOWER Блузка 11 р.104 </t>
  </si>
  <si>
    <t xml:space="preserve">MAYFLOWER Капри 10 р.74 </t>
  </si>
  <si>
    <t>НИК</t>
  </si>
  <si>
    <t>Наименование</t>
  </si>
  <si>
    <t>Без ОРГ</t>
  </si>
  <si>
    <t>С ОРГ</t>
  </si>
  <si>
    <t>Трансп</t>
  </si>
  <si>
    <t>Сдано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</si>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</sst>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color indexed="10"/>
      <name val="Arial Cyr"/>
      <family val="0"/>
    </font>
    <font>
      <sz val="9"/>
      <color indexed="8"/>
      <name val="Verdana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15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8;&#1088;&#1080;&#1085;&#1082;@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6"/>
  <sheetViews>
    <sheetView tabSelected="1" workbookViewId="0" topLeftCell="A1">
      <selection activeCell="I3" sqref="I3"/>
    </sheetView>
  </sheetViews>
  <sheetFormatPr defaultColWidth="9.00390625" defaultRowHeight="12.75"/>
  <cols>
    <col min="1" max="1" width="16.125" style="0" customWidth="1"/>
    <col min="2" max="2" width="41.75390625" style="0" customWidth="1"/>
    <col min="8" max="8" width="15.25390625" style="0" customWidth="1"/>
  </cols>
  <sheetData>
    <row r="1" spans="1:8" ht="12.75">
      <c r="A1" s="15" t="s">
        <v>461</v>
      </c>
      <c r="B1" s="15" t="s">
        <v>462</v>
      </c>
      <c r="C1" s="15" t="s">
        <v>463</v>
      </c>
      <c r="D1" s="15" t="s">
        <v>464</v>
      </c>
      <c r="E1" s="15" t="s">
        <v>465</v>
      </c>
      <c r="F1" s="15" t="s">
        <v>466</v>
      </c>
      <c r="G1" s="15" t="s">
        <v>467</v>
      </c>
      <c r="H1" s="15"/>
    </row>
    <row r="2" spans="1:8" ht="12.75">
      <c r="A2" s="1" t="s">
        <v>0</v>
      </c>
      <c r="B2" s="1" t="s">
        <v>1</v>
      </c>
      <c r="C2" s="1">
        <v>169.81</v>
      </c>
      <c r="D2" s="2">
        <f>C2*15%+C2</f>
        <v>195.2815</v>
      </c>
      <c r="E2" s="2"/>
      <c r="F2" s="1"/>
      <c r="G2" s="1"/>
      <c r="H2" s="1"/>
    </row>
    <row r="3" spans="1:8" ht="12.75">
      <c r="A3" s="1" t="s">
        <v>0</v>
      </c>
      <c r="B3" s="1" t="s">
        <v>2</v>
      </c>
      <c r="C3" s="1">
        <v>251</v>
      </c>
      <c r="D3" s="2">
        <f>C3*15%+C3</f>
        <v>288.65</v>
      </c>
      <c r="E3" s="2"/>
      <c r="F3" s="1"/>
      <c r="G3" s="1"/>
      <c r="H3" s="1"/>
    </row>
    <row r="4" spans="1:8" ht="12.75">
      <c r="A4" s="1"/>
      <c r="B4" s="1"/>
      <c r="C4" s="1">
        <f>SUM(C2:C3)</f>
        <v>420.81</v>
      </c>
      <c r="D4" s="2">
        <f>SUM(D2:D3)</f>
        <v>483.93149999999997</v>
      </c>
      <c r="E4" s="2">
        <f>C4*1320/160950.93</f>
        <v>3.4511711115928314</v>
      </c>
      <c r="F4" s="1">
        <v>484</v>
      </c>
      <c r="G4" s="2">
        <f>F4-E4-D4</f>
        <v>-3.382671111592799</v>
      </c>
      <c r="H4" s="1"/>
    </row>
    <row r="5" spans="1:8" ht="12.75">
      <c r="A5" s="1"/>
      <c r="B5" s="1"/>
      <c r="C5" s="1"/>
      <c r="D5" s="2"/>
      <c r="E5" s="2"/>
      <c r="F5" s="1"/>
      <c r="G5" s="2"/>
      <c r="H5" s="1"/>
    </row>
    <row r="6" spans="1:8" ht="12.75">
      <c r="A6" s="1" t="s">
        <v>3</v>
      </c>
      <c r="B6" s="1" t="s">
        <v>4</v>
      </c>
      <c r="C6" s="1">
        <v>157.43</v>
      </c>
      <c r="D6" s="2">
        <f>C6*15%+C6</f>
        <v>181.0445</v>
      </c>
      <c r="E6" s="2"/>
      <c r="F6" s="1"/>
      <c r="G6" s="2"/>
      <c r="H6" s="1"/>
    </row>
    <row r="7" spans="1:8" ht="12.75">
      <c r="A7" s="1" t="s">
        <v>3</v>
      </c>
      <c r="B7" s="1" t="s">
        <v>5</v>
      </c>
      <c r="C7" s="1">
        <v>367.2</v>
      </c>
      <c r="D7" s="2">
        <f>C7*15%+C7</f>
        <v>422.28</v>
      </c>
      <c r="E7" s="2"/>
      <c r="F7" s="1"/>
      <c r="G7" s="2"/>
      <c r="H7" s="1"/>
    </row>
    <row r="8" spans="1:8" ht="12.75">
      <c r="A8" s="1" t="s">
        <v>3</v>
      </c>
      <c r="B8" s="1" t="s">
        <v>6</v>
      </c>
      <c r="C8" s="1">
        <v>273.64</v>
      </c>
      <c r="D8" s="2">
        <f>C8*15%+C8</f>
        <v>314.686</v>
      </c>
      <c r="E8" s="2"/>
      <c r="F8" s="1"/>
      <c r="G8" s="2"/>
      <c r="H8" s="1"/>
    </row>
    <row r="9" spans="1:8" ht="12.75">
      <c r="A9" s="1" t="s">
        <v>3</v>
      </c>
      <c r="B9" s="1" t="s">
        <v>7</v>
      </c>
      <c r="C9" s="1">
        <v>347.58</v>
      </c>
      <c r="D9" s="2">
        <f>C9*15%+C9</f>
        <v>399.717</v>
      </c>
      <c r="E9" s="2"/>
      <c r="F9" s="1"/>
      <c r="G9" s="2"/>
      <c r="H9" s="1"/>
    </row>
    <row r="10" spans="1:8" ht="12.75">
      <c r="A10" s="1" t="s">
        <v>3</v>
      </c>
      <c r="B10" s="1" t="s">
        <v>8</v>
      </c>
      <c r="C10" s="1">
        <v>325.01</v>
      </c>
      <c r="D10" s="2">
        <f>C10*15%+C10</f>
        <v>373.7615</v>
      </c>
      <c r="E10" s="2"/>
      <c r="F10" s="1"/>
      <c r="G10" s="2"/>
      <c r="H10" s="1"/>
    </row>
    <row r="11" spans="1:8" ht="12.75">
      <c r="A11" s="1"/>
      <c r="B11" s="1"/>
      <c r="C11" s="1">
        <f>SUM(C6:C10)</f>
        <v>1470.86</v>
      </c>
      <c r="D11" s="2">
        <f>SUM(D6:D10)</f>
        <v>1691.489</v>
      </c>
      <c r="E11" s="2">
        <f>C11*1320/160950.93</f>
        <v>12.062901407279846</v>
      </c>
      <c r="F11" s="1">
        <v>1700</v>
      </c>
      <c r="G11" s="2">
        <f>F11-E11-D11</f>
        <v>-3.5519014072799564</v>
      </c>
      <c r="H11" s="1"/>
    </row>
    <row r="12" spans="1:8" ht="12.75">
      <c r="A12" s="1"/>
      <c r="B12" s="1"/>
      <c r="C12" s="1"/>
      <c r="D12" s="2"/>
      <c r="E12" s="2"/>
      <c r="F12" s="1"/>
      <c r="G12" s="2"/>
      <c r="H12" s="1"/>
    </row>
    <row r="13" spans="1:8" ht="12.75">
      <c r="A13" s="1" t="s">
        <v>9</v>
      </c>
      <c r="B13" s="1" t="s">
        <v>10</v>
      </c>
      <c r="C13" s="1">
        <v>678.6</v>
      </c>
      <c r="D13" s="2">
        <f>C13*15%+C13</f>
        <v>780.39</v>
      </c>
      <c r="E13" s="2"/>
      <c r="F13" s="1"/>
      <c r="G13" s="2"/>
      <c r="H13" s="1"/>
    </row>
    <row r="14" spans="1:8" ht="12.75">
      <c r="A14" s="1" t="s">
        <v>9</v>
      </c>
      <c r="B14" s="1" t="s">
        <v>11</v>
      </c>
      <c r="C14" s="1">
        <v>452.4</v>
      </c>
      <c r="D14" s="2">
        <f>C14*15%+C14</f>
        <v>520.26</v>
      </c>
      <c r="E14" s="2"/>
      <c r="F14" s="1"/>
      <c r="G14" s="2"/>
      <c r="H14" s="1"/>
    </row>
    <row r="15" spans="1:8" ht="12.75">
      <c r="A15" s="1" t="s">
        <v>9</v>
      </c>
      <c r="B15" s="3" t="s">
        <v>12</v>
      </c>
      <c r="C15" s="4">
        <v>0</v>
      </c>
      <c r="D15" s="5">
        <f>C15+C15*15%</f>
        <v>0</v>
      </c>
      <c r="E15" s="2"/>
      <c r="F15" s="1"/>
      <c r="G15" s="2"/>
      <c r="H15" s="1"/>
    </row>
    <row r="16" spans="1:8" ht="12.75">
      <c r="A16" s="1" t="s">
        <v>9</v>
      </c>
      <c r="B16" s="3" t="s">
        <v>13</v>
      </c>
      <c r="C16" s="4">
        <v>0</v>
      </c>
      <c r="D16" s="5">
        <f>C16+C16*15%</f>
        <v>0</v>
      </c>
      <c r="E16" s="2"/>
      <c r="F16" s="1"/>
      <c r="G16" s="2"/>
      <c r="H16" s="1"/>
    </row>
    <row r="17" spans="1:8" ht="12.75">
      <c r="A17" s="1"/>
      <c r="B17" s="3"/>
      <c r="C17" s="6">
        <f>SUM(C13:C16)</f>
        <v>1131</v>
      </c>
      <c r="D17" s="7">
        <f>SUM(D13:D16)</f>
        <v>1300.65</v>
      </c>
      <c r="E17" s="2">
        <f>C17*1320/160950.93</f>
        <v>9.275622079350521</v>
      </c>
      <c r="F17" s="1">
        <v>2861</v>
      </c>
      <c r="G17" s="2">
        <f>F17-E17-D17</f>
        <v>1551.0743779206496</v>
      </c>
      <c r="H17" s="1" t="s">
        <v>14</v>
      </c>
    </row>
    <row r="18" spans="1:8" ht="12.75">
      <c r="A18" s="1"/>
      <c r="B18" s="3"/>
      <c r="C18" s="4"/>
      <c r="D18" s="5"/>
      <c r="E18" s="2"/>
      <c r="F18" s="1"/>
      <c r="G18" s="2"/>
      <c r="H18" s="1"/>
    </row>
    <row r="19" spans="1:8" ht="12.75">
      <c r="A19" s="1" t="s">
        <v>15</v>
      </c>
      <c r="B19" s="1" t="s">
        <v>16</v>
      </c>
      <c r="C19" s="1">
        <v>142.2</v>
      </c>
      <c r="D19" s="2">
        <f>C19*15%+C19</f>
        <v>163.52999999999997</v>
      </c>
      <c r="E19" s="2">
        <f>C19*1320/160950.93</f>
        <v>1.166218797244601</v>
      </c>
      <c r="F19" s="1">
        <v>164</v>
      </c>
      <c r="G19" s="2">
        <f>F19-E19-D19</f>
        <v>-0.696218797244569</v>
      </c>
      <c r="H19" s="1"/>
    </row>
    <row r="20" spans="1:8" ht="12.75">
      <c r="A20" s="1"/>
      <c r="B20" s="1"/>
      <c r="C20" s="1"/>
      <c r="D20" s="2"/>
      <c r="E20" s="2"/>
      <c r="F20" s="1"/>
      <c r="G20" s="2"/>
      <c r="H20" s="1"/>
    </row>
    <row r="21" spans="1:8" ht="12.75">
      <c r="A21" s="1" t="s">
        <v>17</v>
      </c>
      <c r="B21" s="3" t="s">
        <v>18</v>
      </c>
      <c r="C21" s="3">
        <v>0</v>
      </c>
      <c r="D21" s="5">
        <f>C21*15%+C21</f>
        <v>0</v>
      </c>
      <c r="E21" s="2"/>
      <c r="F21" s="1"/>
      <c r="G21" s="2"/>
      <c r="H21" s="1"/>
    </row>
    <row r="22" spans="1:8" ht="12.75">
      <c r="A22" s="1" t="s">
        <v>17</v>
      </c>
      <c r="B22" s="1" t="s">
        <v>19</v>
      </c>
      <c r="C22" s="1">
        <v>609</v>
      </c>
      <c r="D22" s="2">
        <f>C22*15%+C22</f>
        <v>700.35</v>
      </c>
      <c r="E22" s="2"/>
      <c r="F22" s="1"/>
      <c r="G22" s="2"/>
      <c r="H22" s="1"/>
    </row>
    <row r="23" spans="1:8" ht="12.75">
      <c r="A23" s="1" t="s">
        <v>17</v>
      </c>
      <c r="B23" s="1" t="s">
        <v>20</v>
      </c>
      <c r="C23" s="1">
        <v>269.7</v>
      </c>
      <c r="D23" s="2">
        <f>C23*15%+C23</f>
        <v>310.155</v>
      </c>
      <c r="E23" s="2"/>
      <c r="F23" s="1"/>
      <c r="G23" s="2"/>
      <c r="H23" s="1"/>
    </row>
    <row r="24" spans="1:8" ht="12.75">
      <c r="A24" s="1" t="s">
        <v>17</v>
      </c>
      <c r="B24" s="1" t="s">
        <v>21</v>
      </c>
      <c r="C24" s="1">
        <v>287.1</v>
      </c>
      <c r="D24" s="2">
        <f>C24*15%+C24</f>
        <v>330.165</v>
      </c>
      <c r="E24" s="2"/>
      <c r="F24" s="1"/>
      <c r="G24" s="2"/>
      <c r="H24" s="1"/>
    </row>
    <row r="25" spans="1:8" ht="12.75">
      <c r="A25" s="1" t="s">
        <v>17</v>
      </c>
      <c r="B25" s="1" t="s">
        <v>22</v>
      </c>
      <c r="C25" s="1">
        <v>748.2</v>
      </c>
      <c r="D25" s="2">
        <f>C25*15%+C25</f>
        <v>860.4300000000001</v>
      </c>
      <c r="E25" s="2"/>
      <c r="F25" s="1"/>
      <c r="G25" s="2"/>
      <c r="H25" s="1"/>
    </row>
    <row r="26" spans="1:8" ht="12.75">
      <c r="A26" s="1" t="s">
        <v>17</v>
      </c>
      <c r="B26" s="1" t="s">
        <v>23</v>
      </c>
      <c r="C26" s="1">
        <v>330.6</v>
      </c>
      <c r="D26" s="2">
        <f>C26*15%+C26</f>
        <v>380.19000000000005</v>
      </c>
      <c r="E26" s="2"/>
      <c r="F26" s="1"/>
      <c r="G26" s="2"/>
      <c r="H26" s="1"/>
    </row>
    <row r="27" spans="1:8" ht="12.75">
      <c r="A27" s="1"/>
      <c r="B27" s="1"/>
      <c r="C27" s="1">
        <f>SUM(C21:C26)</f>
        <v>2244.6000000000004</v>
      </c>
      <c r="D27" s="2">
        <f>SUM(D21:D26)</f>
        <v>2581.2900000000004</v>
      </c>
      <c r="E27" s="2">
        <f>C27*1320/160950.93</f>
        <v>18.40854228055719</v>
      </c>
      <c r="F27" s="1">
        <v>3220</v>
      </c>
      <c r="G27" s="2">
        <f>F27-E27-D27</f>
        <v>620.3014577194422</v>
      </c>
      <c r="H27" s="1" t="s">
        <v>24</v>
      </c>
    </row>
    <row r="28" spans="1:8" ht="12.75">
      <c r="A28" s="1"/>
      <c r="B28" s="1"/>
      <c r="C28" s="1"/>
      <c r="D28" s="2"/>
      <c r="E28" s="2"/>
      <c r="F28" s="1"/>
      <c r="G28" s="2"/>
      <c r="H28" s="1"/>
    </row>
    <row r="29" spans="1:8" ht="12.75">
      <c r="A29" s="1" t="s">
        <v>25</v>
      </c>
      <c r="B29" s="1" t="s">
        <v>26</v>
      </c>
      <c r="C29" s="1">
        <v>278.4</v>
      </c>
      <c r="D29" s="2">
        <f>C29*1%+C29</f>
        <v>281.18399999999997</v>
      </c>
      <c r="E29" s="2"/>
      <c r="F29" s="1"/>
      <c r="G29" s="2"/>
      <c r="H29" s="1"/>
    </row>
    <row r="30" spans="1:8" ht="12.75">
      <c r="A30" s="1" t="s">
        <v>25</v>
      </c>
      <c r="B30" s="1" t="s">
        <v>27</v>
      </c>
      <c r="C30" s="1">
        <v>287.1</v>
      </c>
      <c r="D30" s="2">
        <f>C30*1%+C30</f>
        <v>289.971</v>
      </c>
      <c r="E30" s="2"/>
      <c r="F30" s="1"/>
      <c r="G30" s="2"/>
      <c r="H30" s="1"/>
    </row>
    <row r="31" spans="1:8" ht="12.75">
      <c r="A31" s="1" t="s">
        <v>25</v>
      </c>
      <c r="B31" s="1" t="s">
        <v>28</v>
      </c>
      <c r="C31" s="1">
        <v>287.1</v>
      </c>
      <c r="D31" s="2">
        <f>C31*1%+C31</f>
        <v>289.971</v>
      </c>
      <c r="E31" s="2"/>
      <c r="F31" s="1"/>
      <c r="G31" s="2"/>
      <c r="H31" s="1"/>
    </row>
    <row r="32" spans="1:8" ht="12.75">
      <c r="A32" s="1" t="s">
        <v>25</v>
      </c>
      <c r="B32" s="1" t="s">
        <v>29</v>
      </c>
      <c r="C32" s="1">
        <v>269.7</v>
      </c>
      <c r="D32" s="2">
        <f>C32*1%+C32</f>
        <v>272.397</v>
      </c>
      <c r="E32" s="2"/>
      <c r="F32" s="1"/>
      <c r="G32" s="2"/>
      <c r="H32" s="1"/>
    </row>
    <row r="33" spans="1:8" ht="12.75">
      <c r="A33" s="1" t="s">
        <v>25</v>
      </c>
      <c r="B33" s="1" t="s">
        <v>30</v>
      </c>
      <c r="C33" s="1">
        <v>556.8</v>
      </c>
      <c r="D33" s="2">
        <f>C33*1%+C33</f>
        <v>562.3679999999999</v>
      </c>
      <c r="E33" s="2"/>
      <c r="F33" s="1"/>
      <c r="G33" s="2"/>
      <c r="H33" s="1"/>
    </row>
    <row r="34" spans="1:8" ht="12.75">
      <c r="A34" s="1" t="s">
        <v>25</v>
      </c>
      <c r="B34" s="1" t="s">
        <v>31</v>
      </c>
      <c r="C34" s="1">
        <v>565.5</v>
      </c>
      <c r="D34" s="2">
        <f>C34*1%+C34</f>
        <v>571.155</v>
      </c>
      <c r="E34" s="2"/>
      <c r="F34" s="1"/>
      <c r="G34" s="2"/>
      <c r="H34" s="1"/>
    </row>
    <row r="35" spans="1:8" ht="12.75">
      <c r="A35" s="1" t="s">
        <v>25</v>
      </c>
      <c r="B35" s="1" t="s">
        <v>32</v>
      </c>
      <c r="C35" s="1">
        <v>156.6</v>
      </c>
      <c r="D35" s="2">
        <f>C35*1%+C35</f>
        <v>158.166</v>
      </c>
      <c r="E35" s="2"/>
      <c r="F35" s="1"/>
      <c r="G35" s="2"/>
      <c r="H35" s="1"/>
    </row>
    <row r="36" spans="1:8" ht="12.75">
      <c r="A36" s="1" t="s">
        <v>25</v>
      </c>
      <c r="B36" s="1" t="s">
        <v>33</v>
      </c>
      <c r="C36" s="1">
        <v>217.5</v>
      </c>
      <c r="D36" s="2">
        <f>C36*1%+C36</f>
        <v>219.675</v>
      </c>
      <c r="E36" s="2"/>
      <c r="F36" s="1"/>
      <c r="G36" s="2"/>
      <c r="H36" s="1"/>
    </row>
    <row r="37" spans="1:8" ht="12.75">
      <c r="A37" s="1" t="s">
        <v>25</v>
      </c>
      <c r="B37" s="1" t="s">
        <v>34</v>
      </c>
      <c r="C37" s="1">
        <v>191.4</v>
      </c>
      <c r="D37" s="2">
        <f>C37*1%+C37</f>
        <v>193.314</v>
      </c>
      <c r="E37" s="2"/>
      <c r="F37" s="1"/>
      <c r="G37" s="2"/>
      <c r="H37" s="1"/>
    </row>
    <row r="38" spans="1:8" ht="12.75">
      <c r="A38" s="1"/>
      <c r="B38" s="1"/>
      <c r="C38" s="1">
        <f>SUM(C29:C37)</f>
        <v>2810.1</v>
      </c>
      <c r="D38" s="2">
        <f>SUM(D29:D37)</f>
        <v>2838.201</v>
      </c>
      <c r="E38" s="2">
        <f>C38*1320/160950.93</f>
        <v>23.04635332023245</v>
      </c>
      <c r="F38" s="1">
        <v>2858</v>
      </c>
      <c r="G38" s="2">
        <f>F38-E38-D38</f>
        <v>-3.247353320232378</v>
      </c>
      <c r="H38" s="1"/>
    </row>
    <row r="39" spans="1:8" ht="12.75">
      <c r="A39" s="1"/>
      <c r="B39" s="1"/>
      <c r="C39" s="1"/>
      <c r="D39" s="2"/>
      <c r="E39" s="2"/>
      <c r="F39" s="1"/>
      <c r="G39" s="2"/>
      <c r="H39" s="1"/>
    </row>
    <row r="40" spans="1:8" ht="12.75">
      <c r="A40" s="1" t="s">
        <v>35</v>
      </c>
      <c r="B40" s="1" t="s">
        <v>36</v>
      </c>
      <c r="C40" s="8">
        <v>321.9</v>
      </c>
      <c r="D40" s="2">
        <f>C40+C40*15%</f>
        <v>370.18499999999995</v>
      </c>
      <c r="E40" s="2"/>
      <c r="F40" s="1"/>
      <c r="G40" s="2"/>
      <c r="H40" s="1"/>
    </row>
    <row r="41" spans="1:8" ht="12.75">
      <c r="A41" s="1" t="s">
        <v>35</v>
      </c>
      <c r="B41" s="1" t="s">
        <v>37</v>
      </c>
      <c r="C41" s="1">
        <v>287.1</v>
      </c>
      <c r="D41" s="2">
        <f>C41+C41*15%</f>
        <v>330.165</v>
      </c>
      <c r="E41" s="2"/>
      <c r="F41" s="1"/>
      <c r="G41" s="2"/>
      <c r="H41" s="1"/>
    </row>
    <row r="42" spans="1:8" ht="12.75">
      <c r="A42" s="1"/>
      <c r="B42" s="1"/>
      <c r="C42" s="8">
        <f>SUM(C40:C41)</f>
        <v>609</v>
      </c>
      <c r="D42" s="2">
        <f>SUM(D40:D41)</f>
        <v>700.3499999999999</v>
      </c>
      <c r="E42" s="2">
        <f>C42*1320/160950.93</f>
        <v>4.994565735034896</v>
      </c>
      <c r="F42" s="1">
        <v>700</v>
      </c>
      <c r="G42" s="2">
        <f>F42-E42-D42</f>
        <v>-5.344565735034848</v>
      </c>
      <c r="H42" s="1"/>
    </row>
    <row r="43" spans="1:8" ht="12.75">
      <c r="A43" s="1"/>
      <c r="B43" s="1"/>
      <c r="C43" s="1"/>
      <c r="D43" s="2"/>
      <c r="E43" s="2"/>
      <c r="F43" s="1"/>
      <c r="G43" s="2"/>
      <c r="H43" s="1"/>
    </row>
    <row r="44" spans="1:8" ht="12.75">
      <c r="A44" s="1" t="s">
        <v>38</v>
      </c>
      <c r="B44" s="1" t="s">
        <v>39</v>
      </c>
      <c r="C44" s="1">
        <v>313.2</v>
      </c>
      <c r="D44" s="2">
        <f>C44+C44*15%</f>
        <v>360.18</v>
      </c>
      <c r="E44" s="2"/>
      <c r="F44" s="1"/>
      <c r="G44" s="2"/>
      <c r="H44" s="1"/>
    </row>
    <row r="45" spans="1:8" ht="12.75">
      <c r="A45" s="1" t="s">
        <v>38</v>
      </c>
      <c r="B45" s="1" t="s">
        <v>40</v>
      </c>
      <c r="C45" s="1">
        <v>522</v>
      </c>
      <c r="D45" s="2">
        <f>C45+C45*15%</f>
        <v>600.3</v>
      </c>
      <c r="E45" s="2"/>
      <c r="F45" s="1"/>
      <c r="G45" s="2"/>
      <c r="H45" s="1"/>
    </row>
    <row r="46" spans="1:8" ht="12.75">
      <c r="A46" s="1" t="s">
        <v>38</v>
      </c>
      <c r="B46" s="1" t="s">
        <v>41</v>
      </c>
      <c r="C46" s="1">
        <v>261</v>
      </c>
      <c r="D46" s="2">
        <f>C46+C46*15%</f>
        <v>300.15</v>
      </c>
      <c r="E46" s="2"/>
      <c r="F46" s="1"/>
      <c r="G46" s="2"/>
      <c r="H46" s="1"/>
    </row>
    <row r="47" spans="1:8" ht="12.75">
      <c r="A47" s="1"/>
      <c r="B47" s="1"/>
      <c r="C47" s="1">
        <f>SUM(C44:C46)</f>
        <v>1096.2</v>
      </c>
      <c r="D47" s="2">
        <f>SUM(D44:D46)</f>
        <v>1260.63</v>
      </c>
      <c r="E47" s="2">
        <f>C47*1320/160950.93</f>
        <v>8.990218323062813</v>
      </c>
      <c r="F47" s="1">
        <v>1261</v>
      </c>
      <c r="G47" s="2">
        <f>F47-E47-D47</f>
        <v>-8.620218323063</v>
      </c>
      <c r="H47" s="1"/>
    </row>
    <row r="48" spans="1:8" ht="12.75">
      <c r="A48" s="1"/>
      <c r="B48" s="1"/>
      <c r="C48" s="1"/>
      <c r="D48" s="2"/>
      <c r="E48" s="2"/>
      <c r="F48" s="1"/>
      <c r="G48" s="2"/>
      <c r="H48" s="1"/>
    </row>
    <row r="49" spans="1:8" ht="12.75">
      <c r="A49" s="1" t="s">
        <v>42</v>
      </c>
      <c r="B49" s="1" t="s">
        <v>43</v>
      </c>
      <c r="C49" s="1">
        <v>269.7</v>
      </c>
      <c r="D49" s="2">
        <f>C49*15%+C49</f>
        <v>310.155</v>
      </c>
      <c r="E49" s="2">
        <f>C49*1320/160950.93</f>
        <v>2.2118791112297393</v>
      </c>
      <c r="F49" s="1">
        <v>310</v>
      </c>
      <c r="G49" s="2">
        <f>F49-E49-D49</f>
        <v>-2.366879111229707</v>
      </c>
      <c r="H49" s="1"/>
    </row>
    <row r="50" spans="1:8" ht="12.75">
      <c r="A50" s="1"/>
      <c r="B50" s="1"/>
      <c r="C50" s="1"/>
      <c r="D50" s="2"/>
      <c r="E50" s="2"/>
      <c r="F50" s="1"/>
      <c r="G50" s="2"/>
      <c r="H50" s="1"/>
    </row>
    <row r="51" spans="1:8" ht="12.75">
      <c r="A51" s="1" t="s">
        <v>44</v>
      </c>
      <c r="B51" s="1" t="s">
        <v>45</v>
      </c>
      <c r="C51" s="1">
        <v>379.65</v>
      </c>
      <c r="D51" s="2">
        <f>C51*15%+C51</f>
        <v>436.59749999999997</v>
      </c>
      <c r="E51" s="2"/>
      <c r="F51" s="1"/>
      <c r="G51" s="2"/>
      <c r="H51" s="1"/>
    </row>
    <row r="52" spans="1:8" ht="12.75">
      <c r="A52" s="1" t="s">
        <v>44</v>
      </c>
      <c r="B52" s="1" t="s">
        <v>46</v>
      </c>
      <c r="C52" s="1">
        <v>345.33</v>
      </c>
      <c r="D52" s="2">
        <f>C52*15%+C52</f>
        <v>397.1295</v>
      </c>
      <c r="E52" s="2"/>
      <c r="F52" s="1"/>
      <c r="G52" s="2"/>
      <c r="H52" s="1"/>
    </row>
    <row r="53" spans="1:8" ht="12.75">
      <c r="A53" s="1"/>
      <c r="B53" s="1"/>
      <c r="C53" s="1">
        <f>SUM(C51:C52)</f>
        <v>724.98</v>
      </c>
      <c r="D53" s="2">
        <f>SUM(D51:D52)</f>
        <v>833.727</v>
      </c>
      <c r="E53" s="2">
        <f>C53*1320/160950.93</f>
        <v>5.945747564179965</v>
      </c>
      <c r="F53" s="1">
        <v>834</v>
      </c>
      <c r="G53" s="2">
        <f>F53-E53-D53</f>
        <v>-5.672747564179986</v>
      </c>
      <c r="H53" s="1"/>
    </row>
    <row r="54" spans="1:8" ht="12.75">
      <c r="A54" s="1"/>
      <c r="B54" s="1"/>
      <c r="C54" s="1"/>
      <c r="D54" s="2"/>
      <c r="E54" s="2"/>
      <c r="F54" s="1"/>
      <c r="G54" s="2"/>
      <c r="H54" s="1"/>
    </row>
    <row r="55" spans="1:8" ht="12.75">
      <c r="A55" s="1" t="s">
        <v>47</v>
      </c>
      <c r="B55" s="1" t="s">
        <v>48</v>
      </c>
      <c r="C55" s="1">
        <v>565.5</v>
      </c>
      <c r="D55" s="2">
        <f>C55*15%+C55</f>
        <v>650.325</v>
      </c>
      <c r="E55" s="2"/>
      <c r="F55" s="1"/>
      <c r="G55" s="2"/>
      <c r="H55" s="1"/>
    </row>
    <row r="56" spans="1:8" ht="12.75">
      <c r="A56" s="1" t="s">
        <v>47</v>
      </c>
      <c r="B56" s="1" t="s">
        <v>49</v>
      </c>
      <c r="C56" s="1">
        <v>226.2</v>
      </c>
      <c r="D56" s="2">
        <f>C56*15%+C56</f>
        <v>260.13</v>
      </c>
      <c r="E56" s="2"/>
      <c r="F56" s="1"/>
      <c r="G56" s="2"/>
      <c r="H56" s="1"/>
    </row>
    <row r="57" spans="1:8" ht="12.75">
      <c r="A57" s="1" t="s">
        <v>47</v>
      </c>
      <c r="B57" s="9" t="s">
        <v>50</v>
      </c>
      <c r="C57" s="1"/>
      <c r="D57" s="2">
        <v>180</v>
      </c>
      <c r="E57" s="2"/>
      <c r="F57" s="1"/>
      <c r="G57" s="2"/>
      <c r="H57" s="1"/>
    </row>
    <row r="58" spans="1:8" ht="12.75">
      <c r="A58" s="1"/>
      <c r="B58" s="9"/>
      <c r="C58" s="1">
        <v>791.7</v>
      </c>
      <c r="D58" s="2">
        <f>SUM(D55:D57)</f>
        <v>1090.455</v>
      </c>
      <c r="E58" s="2">
        <f>C58*1320/160950.93</f>
        <v>6.492935455545365</v>
      </c>
      <c r="F58" s="1">
        <v>1090</v>
      </c>
      <c r="G58" s="2">
        <f>F58-E58-D58</f>
        <v>-6.947935455545348</v>
      </c>
      <c r="H58" s="1"/>
    </row>
    <row r="59" spans="1:8" ht="12.75">
      <c r="A59" s="1"/>
      <c r="B59" s="9"/>
      <c r="C59" s="1"/>
      <c r="D59" s="2"/>
      <c r="E59" s="2"/>
      <c r="F59" s="1"/>
      <c r="G59" s="2"/>
      <c r="H59" s="1"/>
    </row>
    <row r="60" spans="1:8" ht="12.75">
      <c r="A60" s="1" t="s">
        <v>51</v>
      </c>
      <c r="B60" s="1" t="s">
        <v>52</v>
      </c>
      <c r="C60" s="1">
        <v>295.8</v>
      </c>
      <c r="D60" s="2">
        <f>C60*15%+C60</f>
        <v>340.17</v>
      </c>
      <c r="E60" s="2"/>
      <c r="F60" s="1"/>
      <c r="G60" s="2"/>
      <c r="H60" s="1"/>
    </row>
    <row r="61" spans="1:8" ht="12.75">
      <c r="A61" s="1" t="s">
        <v>51</v>
      </c>
      <c r="B61" s="1" t="s">
        <v>53</v>
      </c>
      <c r="C61" s="1">
        <v>582.9</v>
      </c>
      <c r="D61" s="2">
        <f>C61*15%+C61</f>
        <v>670.3349999999999</v>
      </c>
      <c r="E61" s="2"/>
      <c r="F61" s="1"/>
      <c r="G61" s="2"/>
      <c r="H61" s="1"/>
    </row>
    <row r="62" spans="1:8" ht="12.75">
      <c r="A62" s="1"/>
      <c r="B62" s="1"/>
      <c r="C62" s="1">
        <f>SUM(C60:C61)</f>
        <v>878.7</v>
      </c>
      <c r="D62" s="2">
        <f>SUM(D60:D61)</f>
        <v>1010.5049999999999</v>
      </c>
      <c r="E62" s="2">
        <f>C62*1320/160950.93</f>
        <v>7.2064448462646356</v>
      </c>
      <c r="F62" s="1">
        <v>1050</v>
      </c>
      <c r="G62" s="2">
        <f>F62-E62-D62</f>
        <v>32.28855515373539</v>
      </c>
      <c r="H62" s="1"/>
    </row>
    <row r="63" spans="1:8" ht="12.75">
      <c r="A63" s="1"/>
      <c r="B63" s="1"/>
      <c r="C63" s="1"/>
      <c r="D63" s="2"/>
      <c r="E63" s="2"/>
      <c r="F63" s="1"/>
      <c r="G63" s="2"/>
      <c r="H63" s="1"/>
    </row>
    <row r="64" spans="1:8" ht="12.75">
      <c r="A64" s="1" t="s">
        <v>54</v>
      </c>
      <c r="B64" s="1" t="s">
        <v>55</v>
      </c>
      <c r="C64" s="8">
        <v>1113.6</v>
      </c>
      <c r="D64" s="2">
        <f>C64*15%+C64</f>
        <v>1280.6399999999999</v>
      </c>
      <c r="E64" s="2"/>
      <c r="F64" s="1"/>
      <c r="G64" s="2"/>
      <c r="H64" s="1"/>
    </row>
    <row r="65" spans="1:8" ht="12.75">
      <c r="A65" s="1" t="s">
        <v>54</v>
      </c>
      <c r="B65" s="1" t="s">
        <v>56</v>
      </c>
      <c r="C65" s="1">
        <v>269.7</v>
      </c>
      <c r="D65" s="2">
        <f>C65*15%+C65</f>
        <v>310.155</v>
      </c>
      <c r="E65" s="2"/>
      <c r="F65" s="1"/>
      <c r="G65" s="2"/>
      <c r="H65" s="1"/>
    </row>
    <row r="66" spans="1:8" ht="12.75">
      <c r="A66" s="1"/>
      <c r="B66" s="1"/>
      <c r="C66" s="8">
        <f>SUM(C64:C65)</f>
        <v>1383.3</v>
      </c>
      <c r="D66" s="2">
        <f>SUM(D64:D65)</f>
        <v>1590.7949999999998</v>
      </c>
      <c r="E66" s="2">
        <f>C66*1320/160950.93</f>
        <v>11.344799312436406</v>
      </c>
      <c r="F66" s="1">
        <v>1591</v>
      </c>
      <c r="G66" s="2">
        <f>F66-E66-D66</f>
        <v>-11.139799312436253</v>
      </c>
      <c r="H66" s="1"/>
    </row>
    <row r="67" spans="1:8" ht="12.75">
      <c r="A67" s="1"/>
      <c r="B67" s="1"/>
      <c r="C67" s="1"/>
      <c r="D67" s="2"/>
      <c r="E67" s="2"/>
      <c r="F67" s="1"/>
      <c r="G67" s="2"/>
      <c r="H67" s="1"/>
    </row>
    <row r="68" spans="1:8" ht="12.75">
      <c r="A68" s="1" t="s">
        <v>57</v>
      </c>
      <c r="B68" s="1" t="s">
        <v>58</v>
      </c>
      <c r="C68" s="1">
        <v>574.2</v>
      </c>
      <c r="D68" s="2">
        <f>C68*15%+C68</f>
        <v>660.33</v>
      </c>
      <c r="E68" s="2"/>
      <c r="F68" s="1"/>
      <c r="G68" s="2"/>
      <c r="H68" s="1"/>
    </row>
    <row r="69" spans="1:8" ht="12.75">
      <c r="A69" s="1" t="s">
        <v>57</v>
      </c>
      <c r="B69" s="1" t="s">
        <v>59</v>
      </c>
      <c r="C69" s="1">
        <v>139.2</v>
      </c>
      <c r="D69" s="2">
        <f>C69*15%+C69</f>
        <v>160.07999999999998</v>
      </c>
      <c r="E69" s="2"/>
      <c r="F69" s="1"/>
      <c r="G69" s="2"/>
      <c r="H69" s="1"/>
    </row>
    <row r="70" spans="1:8" ht="12.75">
      <c r="A70" s="1" t="s">
        <v>57</v>
      </c>
      <c r="B70" s="1" t="s">
        <v>60</v>
      </c>
      <c r="C70" s="1">
        <v>625.5</v>
      </c>
      <c r="D70" s="2">
        <f>C70*15%+C70</f>
        <v>719.325</v>
      </c>
      <c r="E70" s="2"/>
      <c r="F70" s="1"/>
      <c r="G70" s="2"/>
      <c r="H70" s="1"/>
    </row>
    <row r="71" spans="1:8" ht="12.75">
      <c r="A71" s="1" t="s">
        <v>57</v>
      </c>
      <c r="B71" s="1" t="s">
        <v>61</v>
      </c>
      <c r="C71" s="1">
        <v>400.2</v>
      </c>
      <c r="D71" s="2">
        <f>C71*15%+C71</f>
        <v>460.22999999999996</v>
      </c>
      <c r="E71" s="2"/>
      <c r="F71" s="1"/>
      <c r="G71" s="2"/>
      <c r="H71" s="1"/>
    </row>
    <row r="72" spans="1:8" ht="12.75">
      <c r="A72" s="1" t="s">
        <v>57</v>
      </c>
      <c r="B72" s="1" t="s">
        <v>62</v>
      </c>
      <c r="C72" s="1">
        <v>313.2</v>
      </c>
      <c r="D72" s="2">
        <f>C72*15%+C72</f>
        <v>360.18</v>
      </c>
      <c r="E72" s="2"/>
      <c r="F72" s="1"/>
      <c r="G72" s="2"/>
      <c r="H72" s="1"/>
    </row>
    <row r="73" spans="1:8" ht="12.75">
      <c r="A73" s="1" t="s">
        <v>57</v>
      </c>
      <c r="B73" s="1" t="s">
        <v>63</v>
      </c>
      <c r="C73" s="1">
        <v>417.6</v>
      </c>
      <c r="D73" s="2">
        <f>C73*15%+C73</f>
        <v>480.24</v>
      </c>
      <c r="E73" s="2"/>
      <c r="F73" s="1"/>
      <c r="G73" s="2"/>
      <c r="H73" s="1"/>
    </row>
    <row r="74" spans="1:8" ht="12.75">
      <c r="A74" s="1"/>
      <c r="B74" s="1"/>
      <c r="C74" s="1">
        <f>SUM(C68:C73)</f>
        <v>2469.9</v>
      </c>
      <c r="D74" s="2">
        <f>SUM(D68:D73)</f>
        <v>2840.385</v>
      </c>
      <c r="E74" s="2">
        <f>C74*1320/160950.93</f>
        <v>20.25628556479916</v>
      </c>
      <c r="F74" s="1">
        <v>2840</v>
      </c>
      <c r="G74" s="2">
        <f>F74-E74-D74</f>
        <v>-20.641285564799546</v>
      </c>
      <c r="H74" s="1"/>
    </row>
    <row r="75" spans="1:8" ht="12.75">
      <c r="A75" s="1"/>
      <c r="B75" s="1"/>
      <c r="C75" s="1"/>
      <c r="D75" s="2"/>
      <c r="E75" s="2"/>
      <c r="F75" s="1"/>
      <c r="G75" s="2"/>
      <c r="H75" s="1"/>
    </row>
    <row r="76" spans="1:8" ht="12.75">
      <c r="A76" s="1" t="s">
        <v>64</v>
      </c>
      <c r="B76" s="3" t="s">
        <v>65</v>
      </c>
      <c r="C76" s="3">
        <v>0</v>
      </c>
      <c r="D76" s="5">
        <f>C76*15%+C76</f>
        <v>0</v>
      </c>
      <c r="E76" s="2"/>
      <c r="F76" s="1"/>
      <c r="G76" s="2"/>
      <c r="H76" s="1"/>
    </row>
    <row r="77" spans="1:8" ht="12.75">
      <c r="A77" s="1" t="s">
        <v>64</v>
      </c>
      <c r="B77" s="1" t="s">
        <v>66</v>
      </c>
      <c r="C77" s="1">
        <v>900.3</v>
      </c>
      <c r="D77" s="2">
        <f>C77*15%+C77</f>
        <v>1035.345</v>
      </c>
      <c r="E77" s="2"/>
      <c r="F77" s="1"/>
      <c r="G77" s="2"/>
      <c r="H77" s="1"/>
    </row>
    <row r="78" spans="1:8" ht="12.75">
      <c r="A78" s="1" t="s">
        <v>64</v>
      </c>
      <c r="B78" s="1" t="s">
        <v>67</v>
      </c>
      <c r="C78" s="1">
        <v>213.85</v>
      </c>
      <c r="D78" s="2">
        <f>C78*15%+C78</f>
        <v>245.9275</v>
      </c>
      <c r="E78" s="2"/>
      <c r="F78" s="1"/>
      <c r="G78" s="2"/>
      <c r="H78" s="1"/>
    </row>
    <row r="79" spans="1:8" ht="12.75">
      <c r="A79" s="1" t="s">
        <v>64</v>
      </c>
      <c r="B79" s="1" t="s">
        <v>68</v>
      </c>
      <c r="C79" s="1">
        <v>159</v>
      </c>
      <c r="D79" s="2">
        <f>C79*15%+C79</f>
        <v>182.85</v>
      </c>
      <c r="E79" s="2"/>
      <c r="F79" s="1"/>
      <c r="G79" s="2"/>
      <c r="H79" s="1"/>
    </row>
    <row r="80" spans="1:8" ht="12.75">
      <c r="A80" s="1" t="s">
        <v>64</v>
      </c>
      <c r="B80" s="1" t="s">
        <v>69</v>
      </c>
      <c r="C80" s="1">
        <v>181.65</v>
      </c>
      <c r="D80" s="2">
        <f>C80*15%+C80</f>
        <v>208.8975</v>
      </c>
      <c r="E80" s="2"/>
      <c r="F80" s="1"/>
      <c r="G80" s="2"/>
      <c r="H80" s="1"/>
    </row>
    <row r="81" spans="1:8" ht="12.75">
      <c r="A81" s="1" t="s">
        <v>64</v>
      </c>
      <c r="B81" s="1" t="s">
        <v>70</v>
      </c>
      <c r="C81" s="1">
        <v>143.25</v>
      </c>
      <c r="D81" s="2">
        <f>C81*15%+C81</f>
        <v>164.7375</v>
      </c>
      <c r="E81" s="2"/>
      <c r="F81" s="1"/>
      <c r="G81" s="2"/>
      <c r="H81" s="1"/>
    </row>
    <row r="82" spans="1:8" ht="12.75">
      <c r="A82" s="1"/>
      <c r="B82" s="1"/>
      <c r="C82" s="1">
        <f>SUM(C76:C81)</f>
        <v>1598.05</v>
      </c>
      <c r="D82" s="2">
        <f>SUM(D76:D81)</f>
        <v>1837.7575</v>
      </c>
      <c r="E82" s="2">
        <f>C82*1320/160950.93</f>
        <v>13.106019331481962</v>
      </c>
      <c r="F82" s="1">
        <v>2422</v>
      </c>
      <c r="G82" s="2">
        <f>F82-E82-D82</f>
        <v>571.1364806685181</v>
      </c>
      <c r="H82" s="1" t="s">
        <v>71</v>
      </c>
    </row>
    <row r="83" spans="1:8" ht="12.75">
      <c r="A83" s="1"/>
      <c r="B83" s="1"/>
      <c r="C83" s="1"/>
      <c r="D83" s="2"/>
      <c r="E83" s="2"/>
      <c r="F83" s="1"/>
      <c r="G83" s="2"/>
      <c r="H83" s="1"/>
    </row>
    <row r="84" spans="1:8" ht="12.75">
      <c r="A84" s="1" t="s">
        <v>72</v>
      </c>
      <c r="B84" s="1" t="s">
        <v>19</v>
      </c>
      <c r="C84" s="1">
        <v>609</v>
      </c>
      <c r="D84" s="2">
        <f>C84*12%+C84</f>
        <v>682.08</v>
      </c>
      <c r="E84" s="2"/>
      <c r="F84" s="1"/>
      <c r="G84" s="2"/>
      <c r="H84" s="1"/>
    </row>
    <row r="85" spans="1:8" ht="12.75">
      <c r="A85" s="1" t="s">
        <v>72</v>
      </c>
      <c r="B85" s="1" t="s">
        <v>73</v>
      </c>
      <c r="C85" s="1">
        <v>669.9</v>
      </c>
      <c r="D85" s="2">
        <f aca="true" t="shared" si="0" ref="D85:D96">C85*12%+C85</f>
        <v>750.288</v>
      </c>
      <c r="E85" s="2"/>
      <c r="F85" s="1"/>
      <c r="G85" s="2"/>
      <c r="H85" s="1"/>
    </row>
    <row r="86" spans="1:8" ht="12.75">
      <c r="A86" s="1" t="s">
        <v>72</v>
      </c>
      <c r="B86" s="1" t="s">
        <v>74</v>
      </c>
      <c r="C86" s="1">
        <v>304.5</v>
      </c>
      <c r="D86" s="2">
        <f t="shared" si="0"/>
        <v>341.04</v>
      </c>
      <c r="E86" s="2"/>
      <c r="F86" s="1"/>
      <c r="G86" s="2"/>
      <c r="H86" s="1"/>
    </row>
    <row r="87" spans="1:8" ht="12.75">
      <c r="A87" s="1" t="s">
        <v>72</v>
      </c>
      <c r="B87" s="1" t="s">
        <v>75</v>
      </c>
      <c r="C87" s="1">
        <v>678.6</v>
      </c>
      <c r="D87" s="2">
        <f t="shared" si="0"/>
        <v>760.032</v>
      </c>
      <c r="E87" s="2"/>
      <c r="F87" s="1"/>
      <c r="G87" s="2"/>
      <c r="H87" s="1"/>
    </row>
    <row r="88" spans="1:8" ht="12.75">
      <c r="A88" s="1" t="s">
        <v>72</v>
      </c>
      <c r="B88" s="1" t="s">
        <v>76</v>
      </c>
      <c r="C88" s="1">
        <v>339.3</v>
      </c>
      <c r="D88" s="2">
        <f t="shared" si="0"/>
        <v>380.016</v>
      </c>
      <c r="E88" s="2"/>
      <c r="F88" s="1"/>
      <c r="G88" s="2"/>
      <c r="H88" s="1"/>
    </row>
    <row r="89" spans="1:8" ht="12.75">
      <c r="A89" s="1" t="s">
        <v>72</v>
      </c>
      <c r="B89" s="1" t="s">
        <v>77</v>
      </c>
      <c r="C89" s="1">
        <v>627.54</v>
      </c>
      <c r="D89" s="2">
        <f t="shared" si="0"/>
        <v>702.8448</v>
      </c>
      <c r="E89" s="2"/>
      <c r="F89" s="1"/>
      <c r="G89" s="2"/>
      <c r="H89" s="1"/>
    </row>
    <row r="90" spans="1:8" ht="12.75">
      <c r="A90" s="1" t="s">
        <v>72</v>
      </c>
      <c r="B90" s="1" t="s">
        <v>78</v>
      </c>
      <c r="C90" s="1">
        <v>620.15</v>
      </c>
      <c r="D90" s="2">
        <f t="shared" si="0"/>
        <v>694.568</v>
      </c>
      <c r="E90" s="2"/>
      <c r="F90" s="1"/>
      <c r="G90" s="2"/>
      <c r="H90" s="1"/>
    </row>
    <row r="91" spans="1:8" ht="12.75">
      <c r="A91" s="1" t="s">
        <v>72</v>
      </c>
      <c r="B91" s="1" t="s">
        <v>79</v>
      </c>
      <c r="C91" s="1">
        <v>310.05</v>
      </c>
      <c r="D91" s="2">
        <f t="shared" si="0"/>
        <v>347.25600000000003</v>
      </c>
      <c r="E91" s="2"/>
      <c r="F91" s="1"/>
      <c r="G91" s="2"/>
      <c r="H91" s="1"/>
    </row>
    <row r="92" spans="1:8" ht="12.75">
      <c r="A92" s="1" t="s">
        <v>72</v>
      </c>
      <c r="B92" s="1" t="s">
        <v>80</v>
      </c>
      <c r="C92" s="1">
        <v>339.3</v>
      </c>
      <c r="D92" s="2">
        <f t="shared" si="0"/>
        <v>380.016</v>
      </c>
      <c r="E92" s="2"/>
      <c r="F92" s="1"/>
      <c r="G92" s="2"/>
      <c r="H92" s="1"/>
    </row>
    <row r="93" spans="1:8" ht="12.75">
      <c r="A93" s="1" t="s">
        <v>72</v>
      </c>
      <c r="B93" s="1" t="s">
        <v>81</v>
      </c>
      <c r="C93" s="1">
        <v>1235.4</v>
      </c>
      <c r="D93" s="2">
        <f t="shared" si="0"/>
        <v>1383.6480000000001</v>
      </c>
      <c r="E93" s="2"/>
      <c r="F93" s="1"/>
      <c r="G93" s="2"/>
      <c r="H93" s="1"/>
    </row>
    <row r="94" spans="1:8" ht="12.75">
      <c r="A94" s="1" t="s">
        <v>72</v>
      </c>
      <c r="B94" s="1" t="s">
        <v>82</v>
      </c>
      <c r="C94" s="1">
        <v>339.3</v>
      </c>
      <c r="D94" s="2">
        <f t="shared" si="0"/>
        <v>380.016</v>
      </c>
      <c r="E94" s="2"/>
      <c r="F94" s="1"/>
      <c r="G94" s="2"/>
      <c r="H94" s="1"/>
    </row>
    <row r="95" spans="1:8" ht="12.75">
      <c r="A95" s="1" t="s">
        <v>72</v>
      </c>
      <c r="B95" s="1" t="s">
        <v>83</v>
      </c>
      <c r="C95" s="1">
        <v>723.5</v>
      </c>
      <c r="D95" s="2">
        <f t="shared" si="0"/>
        <v>810.3199999999999</v>
      </c>
      <c r="E95" s="2"/>
      <c r="F95" s="1"/>
      <c r="G95" s="2"/>
      <c r="H95" s="1"/>
    </row>
    <row r="96" spans="1:8" ht="12.75">
      <c r="A96" s="1" t="s">
        <v>72</v>
      </c>
      <c r="B96" s="1" t="s">
        <v>84</v>
      </c>
      <c r="C96" s="1">
        <v>649.68</v>
      </c>
      <c r="D96" s="2">
        <f t="shared" si="0"/>
        <v>727.6415999999999</v>
      </c>
      <c r="E96" s="2"/>
      <c r="F96" s="1"/>
      <c r="G96" s="2"/>
      <c r="H96" s="1"/>
    </row>
    <row r="97" spans="1:8" ht="12.75">
      <c r="A97" s="1"/>
      <c r="B97" s="1"/>
      <c r="C97" s="1">
        <f>SUM(C84:C96)</f>
        <v>7446.22</v>
      </c>
      <c r="D97" s="2">
        <f>SUM(D84:D96)</f>
        <v>8339.7664</v>
      </c>
      <c r="E97" s="2">
        <f>C97*1320/160950.93</f>
        <v>61.06836661335229</v>
      </c>
      <c r="F97" s="1">
        <v>8428</v>
      </c>
      <c r="G97" s="2">
        <f>F97-E97-D97</f>
        <v>27.165233386647742</v>
      </c>
      <c r="H97" s="1" t="s">
        <v>14</v>
      </c>
    </row>
    <row r="98" spans="1:8" ht="12.75">
      <c r="A98" s="1"/>
      <c r="B98" s="1"/>
      <c r="C98" s="1"/>
      <c r="D98" s="2"/>
      <c r="E98" s="2"/>
      <c r="F98" s="1"/>
      <c r="G98" s="2"/>
      <c r="H98" s="1"/>
    </row>
    <row r="99" spans="1:8" ht="12.75">
      <c r="A99" s="1" t="s">
        <v>85</v>
      </c>
      <c r="B99" s="1" t="s">
        <v>86</v>
      </c>
      <c r="C99" s="1">
        <v>283.96</v>
      </c>
      <c r="D99" s="2">
        <f>C99*15%+C99</f>
        <v>326.554</v>
      </c>
      <c r="E99" s="2"/>
      <c r="F99" s="1"/>
      <c r="G99" s="2"/>
      <c r="H99" s="1"/>
    </row>
    <row r="100" spans="1:8" ht="12.75">
      <c r="A100" s="1" t="s">
        <v>85</v>
      </c>
      <c r="B100" s="1" t="s">
        <v>87</v>
      </c>
      <c r="C100" s="1">
        <v>316.99</v>
      </c>
      <c r="D100" s="2">
        <f>C100*15%+C100</f>
        <v>364.5385</v>
      </c>
      <c r="E100" s="2"/>
      <c r="F100" s="1"/>
      <c r="G100" s="2"/>
      <c r="H100" s="1"/>
    </row>
    <row r="101" spans="1:8" ht="12.75">
      <c r="A101" s="1" t="s">
        <v>85</v>
      </c>
      <c r="B101" s="1" t="s">
        <v>88</v>
      </c>
      <c r="C101" s="1">
        <v>237</v>
      </c>
      <c r="D101" s="2">
        <f>C101*15%+C101</f>
        <v>272.55</v>
      </c>
      <c r="E101" s="2"/>
      <c r="F101" s="1"/>
      <c r="G101" s="2"/>
      <c r="H101" s="1"/>
    </row>
    <row r="102" spans="1:8" ht="12.75">
      <c r="A102" s="1" t="s">
        <v>85</v>
      </c>
      <c r="B102" s="1" t="s">
        <v>89</v>
      </c>
      <c r="C102" s="1">
        <v>294</v>
      </c>
      <c r="D102" s="2">
        <f>C102*15%+C102</f>
        <v>338.1</v>
      </c>
      <c r="E102" s="2"/>
      <c r="F102" s="1"/>
      <c r="G102" s="2"/>
      <c r="H102" s="1"/>
    </row>
    <row r="103" spans="1:8" ht="12.75">
      <c r="A103" s="1" t="s">
        <v>85</v>
      </c>
      <c r="B103" s="1" t="s">
        <v>90</v>
      </c>
      <c r="C103" s="1">
        <v>294</v>
      </c>
      <c r="D103" s="2">
        <f>C103*15%+C103</f>
        <v>338.1</v>
      </c>
      <c r="E103" s="2"/>
      <c r="F103" s="1"/>
      <c r="G103" s="2"/>
      <c r="H103" s="1"/>
    </row>
    <row r="104" spans="1:8" ht="12.75">
      <c r="A104" s="1" t="s">
        <v>85</v>
      </c>
      <c r="B104" s="1" t="s">
        <v>90</v>
      </c>
      <c r="C104" s="1">
        <v>294</v>
      </c>
      <c r="D104" s="2">
        <f>C104*15%+C104</f>
        <v>338.1</v>
      </c>
      <c r="E104" s="2"/>
      <c r="F104" s="1"/>
      <c r="G104" s="2"/>
      <c r="H104" s="1"/>
    </row>
    <row r="105" spans="1:8" ht="12.75">
      <c r="A105" s="1"/>
      <c r="B105" s="1"/>
      <c r="C105" s="1">
        <f>SUM(C99:C104)</f>
        <v>1719.95</v>
      </c>
      <c r="D105" s="2">
        <f>SUM(D99:D104)</f>
        <v>1977.9424999999997</v>
      </c>
      <c r="E105" s="2">
        <f>C105*1320/160950.93</f>
        <v>14.105752604225401</v>
      </c>
      <c r="F105" s="1">
        <v>2000</v>
      </c>
      <c r="G105" s="2">
        <f>F105-E105-D105</f>
        <v>7.951747395774873</v>
      </c>
      <c r="H105" s="1"/>
    </row>
    <row r="106" spans="1:8" ht="12.75">
      <c r="A106" s="1"/>
      <c r="B106" s="1"/>
      <c r="C106" s="1"/>
      <c r="D106" s="2"/>
      <c r="E106" s="2"/>
      <c r="F106" s="1"/>
      <c r="G106" s="2"/>
      <c r="H106" s="1"/>
    </row>
    <row r="107" spans="1:8" ht="12.75">
      <c r="A107" s="1" t="s">
        <v>91</v>
      </c>
      <c r="B107" s="1" t="s">
        <v>92</v>
      </c>
      <c r="C107" s="1">
        <v>556.8</v>
      </c>
      <c r="D107" s="2">
        <f>C107+C107*15%</f>
        <v>640.3199999999999</v>
      </c>
      <c r="E107" s="2">
        <f>C107*1320/160950.93</f>
        <v>4.566460100603332</v>
      </c>
      <c r="F107" s="1">
        <v>640</v>
      </c>
      <c r="G107" s="2">
        <f>F107-E107-D107</f>
        <v>-4.886460100603244</v>
      </c>
      <c r="H107" s="1"/>
    </row>
    <row r="108" spans="1:8" ht="12.75">
      <c r="A108" s="1"/>
      <c r="B108" s="1"/>
      <c r="C108" s="1"/>
      <c r="D108" s="2"/>
      <c r="E108" s="2"/>
      <c r="F108" s="1"/>
      <c r="G108" s="2"/>
      <c r="H108" s="1"/>
    </row>
    <row r="109" spans="1:8" ht="12.75">
      <c r="A109" s="1" t="s">
        <v>93</v>
      </c>
      <c r="B109" s="1" t="s">
        <v>94</v>
      </c>
      <c r="C109" s="1">
        <v>217.5</v>
      </c>
      <c r="D109" s="2">
        <f>C109*15%+C109</f>
        <v>250.125</v>
      </c>
      <c r="E109" s="2"/>
      <c r="F109" s="1"/>
      <c r="G109" s="2"/>
      <c r="H109" s="1"/>
    </row>
    <row r="110" spans="1:8" ht="12.75">
      <c r="A110" s="1" t="s">
        <v>93</v>
      </c>
      <c r="B110" s="1" t="s">
        <v>95</v>
      </c>
      <c r="C110" s="1">
        <v>226.2</v>
      </c>
      <c r="D110" s="2">
        <f>C110*15%+C110</f>
        <v>260.13</v>
      </c>
      <c r="E110" s="2"/>
      <c r="F110" s="1"/>
      <c r="G110" s="2"/>
      <c r="H110" s="1"/>
    </row>
    <row r="111" spans="1:8" ht="12.75">
      <c r="A111" s="1" t="s">
        <v>93</v>
      </c>
      <c r="B111" s="1" t="s">
        <v>96</v>
      </c>
      <c r="C111" s="1">
        <v>417.6</v>
      </c>
      <c r="D111" s="2">
        <f>C111*15%+C111</f>
        <v>480.24</v>
      </c>
      <c r="E111" s="2"/>
      <c r="F111" s="1"/>
      <c r="G111" s="2"/>
      <c r="H111" s="1"/>
    </row>
    <row r="112" spans="1:8" ht="12.75">
      <c r="A112" s="1"/>
      <c r="B112" s="1"/>
      <c r="C112" s="1">
        <f>SUM(C109:C111)</f>
        <v>861.3</v>
      </c>
      <c r="D112" s="2">
        <f>SUM(D109:D111)</f>
        <v>990.495</v>
      </c>
      <c r="E112" s="2">
        <f>C112*1320/160950.93</f>
        <v>7.063742968120781</v>
      </c>
      <c r="F112" s="1">
        <v>990</v>
      </c>
      <c r="G112" s="2">
        <f>F112-E112-D112</f>
        <v>-7.558742968120782</v>
      </c>
      <c r="H112" s="1"/>
    </row>
    <row r="113" spans="1:8" ht="12.75">
      <c r="A113" s="1"/>
      <c r="B113" s="1"/>
      <c r="C113" s="1"/>
      <c r="D113" s="2"/>
      <c r="E113" s="2"/>
      <c r="F113" s="1"/>
      <c r="G113" s="2"/>
      <c r="H113" s="1"/>
    </row>
    <row r="114" spans="1:8" ht="12.75">
      <c r="A114" s="1" t="s">
        <v>97</v>
      </c>
      <c r="B114" s="1" t="s">
        <v>98</v>
      </c>
      <c r="C114" s="1">
        <v>252.3</v>
      </c>
      <c r="D114" s="2">
        <f>C114*15%+C114</f>
        <v>290.145</v>
      </c>
      <c r="E114" s="2"/>
      <c r="F114" s="1"/>
      <c r="G114" s="2"/>
      <c r="H114" s="1"/>
    </row>
    <row r="115" spans="1:8" ht="12.75">
      <c r="A115" s="1" t="s">
        <v>97</v>
      </c>
      <c r="B115" s="1" t="s">
        <v>99</v>
      </c>
      <c r="C115" s="1">
        <v>748.2</v>
      </c>
      <c r="D115" s="2">
        <f>C115*15%+C115</f>
        <v>860.4300000000001</v>
      </c>
      <c r="E115" s="2"/>
      <c r="F115" s="1"/>
      <c r="G115" s="2"/>
      <c r="H115" s="1"/>
    </row>
    <row r="116" spans="1:8" ht="12.75">
      <c r="A116" s="1" t="s">
        <v>97</v>
      </c>
      <c r="B116" s="1" t="s">
        <v>100</v>
      </c>
      <c r="C116" s="1">
        <v>295.8</v>
      </c>
      <c r="D116" s="2">
        <f>C116*15%+C116</f>
        <v>340.17</v>
      </c>
      <c r="E116" s="2"/>
      <c r="F116" s="1"/>
      <c r="G116" s="2"/>
      <c r="H116" s="1"/>
    </row>
    <row r="117" spans="1:8" ht="12.75">
      <c r="A117" s="1"/>
      <c r="B117" s="1"/>
      <c r="C117" s="1">
        <f>SUM(C114:C116)</f>
        <v>1296.3</v>
      </c>
      <c r="D117" s="2">
        <f>SUM(D114:D116)</f>
        <v>1490.7450000000001</v>
      </c>
      <c r="E117" s="2">
        <f>C117*1320/160950.93</f>
        <v>10.631289921717135</v>
      </c>
      <c r="F117" s="1">
        <v>1500</v>
      </c>
      <c r="G117" s="2">
        <f>F117-E117-D117</f>
        <v>-1.3762899217172162</v>
      </c>
      <c r="H117" s="1"/>
    </row>
    <row r="118" spans="1:8" ht="12.75">
      <c r="A118" s="1"/>
      <c r="B118" s="1"/>
      <c r="C118" s="1"/>
      <c r="D118" s="2"/>
      <c r="E118" s="2"/>
      <c r="F118" s="1"/>
      <c r="G118" s="2"/>
      <c r="H118" s="1"/>
    </row>
    <row r="119" spans="1:8" ht="12.75">
      <c r="A119" s="1" t="s">
        <v>101</v>
      </c>
      <c r="B119" s="1" t="s">
        <v>102</v>
      </c>
      <c r="C119" s="1">
        <v>339.2</v>
      </c>
      <c r="D119" s="2">
        <f>C119*15%+C119</f>
        <v>390.08</v>
      </c>
      <c r="E119" s="2"/>
      <c r="F119" s="1"/>
      <c r="G119" s="2"/>
      <c r="H119" s="1"/>
    </row>
    <row r="120" spans="1:8" ht="12.75">
      <c r="A120" s="1" t="s">
        <v>101</v>
      </c>
      <c r="B120" s="1" t="s">
        <v>103</v>
      </c>
      <c r="C120" s="1">
        <v>704.7</v>
      </c>
      <c r="D120" s="2">
        <f>C120*15%+C120</f>
        <v>810.4050000000001</v>
      </c>
      <c r="E120" s="2"/>
      <c r="F120" s="1"/>
      <c r="G120" s="2"/>
      <c r="H120" s="1"/>
    </row>
    <row r="121" spans="1:8" ht="12.75">
      <c r="A121" s="1"/>
      <c r="B121" s="1"/>
      <c r="C121" s="1">
        <f>SUM(C119:C120)</f>
        <v>1043.9</v>
      </c>
      <c r="D121" s="2">
        <f>SUM(D119:D120)</f>
        <v>1200.4850000000001</v>
      </c>
      <c r="E121" s="2">
        <f>C121*1320/160950.93</f>
        <v>8.561292562894792</v>
      </c>
      <c r="F121" s="1">
        <v>4021</v>
      </c>
      <c r="G121" s="2">
        <f>F121-E121-D121</f>
        <v>2811.953707437105</v>
      </c>
      <c r="H121" s="1" t="s">
        <v>14</v>
      </c>
    </row>
    <row r="122" spans="1:8" ht="12.75">
      <c r="A122" s="1"/>
      <c r="B122" s="1"/>
      <c r="C122" s="1"/>
      <c r="D122" s="2"/>
      <c r="E122" s="2"/>
      <c r="F122" s="1"/>
      <c r="G122" s="2"/>
      <c r="H122" s="1"/>
    </row>
    <row r="123" spans="1:8" ht="12.75">
      <c r="A123" s="1" t="s">
        <v>104</v>
      </c>
      <c r="B123" s="1" t="s">
        <v>105</v>
      </c>
      <c r="C123" s="1">
        <v>196.3</v>
      </c>
      <c r="D123" s="2">
        <f>C123*15%+C123</f>
        <v>225.745</v>
      </c>
      <c r="E123" s="2">
        <f>C123*1320/160950.93</f>
        <v>1.6099068206688836</v>
      </c>
      <c r="F123" s="1">
        <v>456</v>
      </c>
      <c r="G123" s="2">
        <f>F123-E123-D123</f>
        <v>228.64509317933113</v>
      </c>
      <c r="H123" s="1" t="s">
        <v>71</v>
      </c>
    </row>
    <row r="124" spans="1:8" ht="12.75">
      <c r="A124" s="1"/>
      <c r="B124" s="1"/>
      <c r="C124" s="1"/>
      <c r="D124" s="2"/>
      <c r="E124" s="2"/>
      <c r="F124" s="1"/>
      <c r="G124" s="2"/>
      <c r="H124" s="1"/>
    </row>
    <row r="125" spans="1:8" ht="12.75">
      <c r="A125" s="10" t="s">
        <v>106</v>
      </c>
      <c r="B125" s="10" t="s">
        <v>107</v>
      </c>
      <c r="C125" s="1">
        <f>643.8*2</f>
        <v>1287.6</v>
      </c>
      <c r="D125" s="2">
        <f>C125*10%+C125</f>
        <v>1416.36</v>
      </c>
      <c r="E125" s="2"/>
      <c r="F125" s="1"/>
      <c r="G125" s="2"/>
      <c r="H125" s="1"/>
    </row>
    <row r="126" spans="1:8" ht="12.75">
      <c r="A126" s="10" t="s">
        <v>106</v>
      </c>
      <c r="B126" s="10" t="s">
        <v>108</v>
      </c>
      <c r="C126" s="1">
        <v>374.1</v>
      </c>
      <c r="D126" s="2">
        <f>C126*10%+C126</f>
        <v>411.51000000000005</v>
      </c>
      <c r="E126" s="2"/>
      <c r="F126" s="1"/>
      <c r="G126" s="2"/>
      <c r="H126" s="1"/>
    </row>
    <row r="127" spans="1:8" ht="12.75">
      <c r="A127" s="10" t="s">
        <v>106</v>
      </c>
      <c r="B127" s="10" t="s">
        <v>109</v>
      </c>
      <c r="C127" s="8">
        <v>1252.8</v>
      </c>
      <c r="D127" s="2">
        <f>C127*10%+C127</f>
        <v>1378.08</v>
      </c>
      <c r="E127" s="2"/>
      <c r="F127" s="1"/>
      <c r="G127" s="2"/>
      <c r="H127" s="1"/>
    </row>
    <row r="128" spans="1:8" ht="12.75">
      <c r="A128" s="10" t="s">
        <v>106</v>
      </c>
      <c r="B128" s="10" t="s">
        <v>110</v>
      </c>
      <c r="C128" s="1">
        <f>539.4*2</f>
        <v>1078.8</v>
      </c>
      <c r="D128" s="2">
        <f>C128*10%+C128</f>
        <v>1186.6799999999998</v>
      </c>
      <c r="E128" s="2"/>
      <c r="F128" s="1"/>
      <c r="G128" s="2"/>
      <c r="H128" s="1"/>
    </row>
    <row r="129" spans="1:8" ht="12.75">
      <c r="A129" s="10" t="s">
        <v>106</v>
      </c>
      <c r="B129" s="3" t="s">
        <v>111</v>
      </c>
      <c r="C129" s="3">
        <v>0</v>
      </c>
      <c r="D129" s="5">
        <f>C129*10%+C129</f>
        <v>0</v>
      </c>
      <c r="E129" s="2"/>
      <c r="F129" s="1"/>
      <c r="G129" s="2"/>
      <c r="H129" s="1"/>
    </row>
    <row r="130" spans="1:8" ht="12.75">
      <c r="A130" s="10" t="s">
        <v>106</v>
      </c>
      <c r="B130" s="10" t="s">
        <v>112</v>
      </c>
      <c r="C130" s="1">
        <v>626.4</v>
      </c>
      <c r="D130" s="2">
        <f>C130*10%+C130</f>
        <v>689.04</v>
      </c>
      <c r="E130" s="2"/>
      <c r="F130" s="1"/>
      <c r="G130" s="2"/>
      <c r="H130" s="1"/>
    </row>
    <row r="131" spans="1:8" ht="12.75">
      <c r="A131" s="10" t="s">
        <v>106</v>
      </c>
      <c r="B131" s="10" t="s">
        <v>113</v>
      </c>
      <c r="C131" s="1">
        <v>252.3</v>
      </c>
      <c r="D131" s="2">
        <f>C131*10%+C131</f>
        <v>277.53000000000003</v>
      </c>
      <c r="E131" s="2"/>
      <c r="F131" s="1"/>
      <c r="G131" s="2"/>
      <c r="H131" s="1"/>
    </row>
    <row r="132" spans="1:8" ht="12.75">
      <c r="A132" s="10" t="s">
        <v>106</v>
      </c>
      <c r="B132" s="10" t="s">
        <v>114</v>
      </c>
      <c r="C132" s="1">
        <f>522</f>
        <v>522</v>
      </c>
      <c r="D132" s="2">
        <f>C132*10%+C132</f>
        <v>574.2</v>
      </c>
      <c r="E132" s="2"/>
      <c r="F132" s="1"/>
      <c r="G132" s="2"/>
      <c r="H132" s="1"/>
    </row>
    <row r="133" spans="1:8" ht="12.75">
      <c r="A133" s="10" t="s">
        <v>106</v>
      </c>
      <c r="B133" s="10" t="s">
        <v>115</v>
      </c>
      <c r="C133" s="1">
        <v>269.7</v>
      </c>
      <c r="D133" s="2">
        <f>C133*10%+C133</f>
        <v>296.66999999999996</v>
      </c>
      <c r="E133" s="2"/>
      <c r="F133" s="1"/>
      <c r="G133" s="2"/>
      <c r="H133" s="1"/>
    </row>
    <row r="134" spans="1:8" ht="12.75">
      <c r="A134" s="10" t="s">
        <v>106</v>
      </c>
      <c r="B134" s="10" t="s">
        <v>116</v>
      </c>
      <c r="C134" s="1">
        <v>1252.8</v>
      </c>
      <c r="D134" s="2">
        <f>C134*10%+C134</f>
        <v>1378.08</v>
      </c>
      <c r="E134" s="2"/>
      <c r="F134" s="1"/>
      <c r="G134" s="2"/>
      <c r="H134" s="1"/>
    </row>
    <row r="135" spans="1:8" ht="12.75">
      <c r="A135" s="10" t="s">
        <v>106</v>
      </c>
      <c r="B135" s="10" t="s">
        <v>117</v>
      </c>
      <c r="C135" s="1">
        <v>313.2</v>
      </c>
      <c r="D135" s="2">
        <f>C135*10%+C135</f>
        <v>344.52</v>
      </c>
      <c r="E135" s="2"/>
      <c r="F135" s="1"/>
      <c r="G135" s="2"/>
      <c r="H135" s="1"/>
    </row>
    <row r="136" spans="1:8" ht="12.75">
      <c r="A136" s="10" t="s">
        <v>106</v>
      </c>
      <c r="B136" s="10" t="s">
        <v>118</v>
      </c>
      <c r="C136" s="1">
        <v>348</v>
      </c>
      <c r="D136" s="2">
        <f>C136*10%+C136</f>
        <v>382.8</v>
      </c>
      <c r="E136" s="2"/>
      <c r="F136" s="1"/>
      <c r="G136" s="2"/>
      <c r="H136" s="1"/>
    </row>
    <row r="137" spans="1:8" ht="12.75">
      <c r="A137" s="10" t="s">
        <v>106</v>
      </c>
      <c r="B137" s="10" t="s">
        <v>119</v>
      </c>
      <c r="C137" s="1">
        <v>713.4</v>
      </c>
      <c r="D137" s="2">
        <f>C137*10%+C137</f>
        <v>784.74</v>
      </c>
      <c r="E137" s="2"/>
      <c r="F137" s="1"/>
      <c r="G137" s="2"/>
      <c r="H137" s="1"/>
    </row>
    <row r="138" spans="1:8" ht="12.75">
      <c r="A138" s="10" t="s">
        <v>106</v>
      </c>
      <c r="B138" s="10" t="s">
        <v>120</v>
      </c>
      <c r="C138" s="1">
        <f>261*2</f>
        <v>522</v>
      </c>
      <c r="D138" s="2">
        <f>C138*10%+C138</f>
        <v>574.2</v>
      </c>
      <c r="E138" s="2"/>
      <c r="F138" s="1"/>
      <c r="G138" s="2"/>
      <c r="H138" s="1"/>
    </row>
    <row r="139" spans="1:8" ht="12.75">
      <c r="A139" s="10" t="s">
        <v>106</v>
      </c>
      <c r="B139" s="10" t="s">
        <v>121</v>
      </c>
      <c r="C139" s="1">
        <v>687.3</v>
      </c>
      <c r="D139" s="2">
        <f>C139*10%+C139</f>
        <v>756.03</v>
      </c>
      <c r="E139" s="2"/>
      <c r="F139" s="1"/>
      <c r="G139" s="2"/>
      <c r="H139" s="1"/>
    </row>
    <row r="140" spans="1:8" ht="12.75">
      <c r="A140" s="10" t="s">
        <v>106</v>
      </c>
      <c r="B140" s="10" t="s">
        <v>122</v>
      </c>
      <c r="C140" s="1">
        <v>556.8</v>
      </c>
      <c r="D140" s="2">
        <f>C140*10%+C140</f>
        <v>612.4799999999999</v>
      </c>
      <c r="E140" s="2"/>
      <c r="F140" s="1"/>
      <c r="G140" s="2"/>
      <c r="H140" s="1"/>
    </row>
    <row r="141" spans="1:8" ht="12.75">
      <c r="A141" s="10" t="s">
        <v>106</v>
      </c>
      <c r="B141" s="10" t="s">
        <v>123</v>
      </c>
      <c r="C141" s="1">
        <v>522</v>
      </c>
      <c r="D141" s="2">
        <f>C141*10%+C141</f>
        <v>574.2</v>
      </c>
      <c r="E141" s="2"/>
      <c r="F141" s="1"/>
      <c r="G141" s="2"/>
      <c r="H141" s="1"/>
    </row>
    <row r="142" spans="1:8" ht="12.75">
      <c r="A142" s="10"/>
      <c r="B142" s="10"/>
      <c r="C142" s="1">
        <f>SUM(C125:C141)</f>
        <v>10579.199999999999</v>
      </c>
      <c r="D142" s="2">
        <f>SUM(D125:D141)</f>
        <v>11637.119999999999</v>
      </c>
      <c r="E142" s="2">
        <f>C142*1320/160950.93</f>
        <v>86.76274191146332</v>
      </c>
      <c r="F142" s="1">
        <v>12326</v>
      </c>
      <c r="G142" s="2">
        <f>F142-E142-D142</f>
        <v>602.1172580885377</v>
      </c>
      <c r="H142" s="1" t="s">
        <v>71</v>
      </c>
    </row>
    <row r="143" spans="1:8" ht="12.75">
      <c r="A143" s="10"/>
      <c r="B143" s="10"/>
      <c r="C143" s="1"/>
      <c r="D143" s="2"/>
      <c r="E143" s="2"/>
      <c r="F143" s="1"/>
      <c r="G143" s="2"/>
      <c r="H143" s="1"/>
    </row>
    <row r="144" spans="1:8" ht="12.75">
      <c r="A144" s="1" t="s">
        <v>124</v>
      </c>
      <c r="B144" s="1" t="s">
        <v>125</v>
      </c>
      <c r="C144" s="1">
        <v>380.29</v>
      </c>
      <c r="D144" s="2">
        <f>C144*15%+C144</f>
        <v>437.3335</v>
      </c>
      <c r="E144" s="2">
        <f>C144*1320/160950.93</f>
        <v>3.1188561631796725</v>
      </c>
      <c r="F144" s="1">
        <v>1031</v>
      </c>
      <c r="G144" s="2">
        <f>F144-E144-D144</f>
        <v>590.5476438368203</v>
      </c>
      <c r="H144" s="1"/>
    </row>
    <row r="145" spans="1:8" ht="12.75">
      <c r="A145" s="1"/>
      <c r="B145" s="1"/>
      <c r="C145" s="1"/>
      <c r="D145" s="2"/>
      <c r="E145" s="2"/>
      <c r="F145" s="1"/>
      <c r="G145" s="2"/>
      <c r="H145" s="1"/>
    </row>
    <row r="146" spans="1:8" ht="12.75">
      <c r="A146" s="1" t="s">
        <v>126</v>
      </c>
      <c r="B146" s="1" t="s">
        <v>18</v>
      </c>
      <c r="C146" s="1">
        <v>313.2</v>
      </c>
      <c r="D146" s="2">
        <f>C146+C146*15%</f>
        <v>360.18</v>
      </c>
      <c r="E146" s="2"/>
      <c r="F146" s="1"/>
      <c r="G146" s="2"/>
      <c r="H146" s="1"/>
    </row>
    <row r="147" spans="1:8" ht="12.75">
      <c r="A147" s="1" t="s">
        <v>126</v>
      </c>
      <c r="B147" s="1" t="s">
        <v>127</v>
      </c>
      <c r="C147" s="1">
        <v>574.2</v>
      </c>
      <c r="D147" s="2">
        <f>C147+C147*15%</f>
        <v>660.33</v>
      </c>
      <c r="E147" s="2"/>
      <c r="F147" s="1"/>
      <c r="G147" s="2"/>
      <c r="H147" s="1"/>
    </row>
    <row r="148" spans="1:8" ht="12.75">
      <c r="A148" s="1" t="s">
        <v>126</v>
      </c>
      <c r="B148" s="1" t="s">
        <v>128</v>
      </c>
      <c r="C148" s="1">
        <v>252.3</v>
      </c>
      <c r="D148" s="2">
        <f>C148*15%+C148</f>
        <v>290.145</v>
      </c>
      <c r="E148" s="2"/>
      <c r="F148" s="1"/>
      <c r="G148" s="2"/>
      <c r="H148" s="1"/>
    </row>
    <row r="149" spans="1:8" ht="12.75">
      <c r="A149" s="1" t="s">
        <v>126</v>
      </c>
      <c r="B149" s="1" t="s">
        <v>129</v>
      </c>
      <c r="C149" s="1">
        <v>269.7</v>
      </c>
      <c r="D149" s="2">
        <f>C149+C149*15%</f>
        <v>310.155</v>
      </c>
      <c r="E149" s="2"/>
      <c r="F149" s="1"/>
      <c r="G149" s="2"/>
      <c r="H149" s="1"/>
    </row>
    <row r="150" spans="1:8" ht="12.75">
      <c r="A150" s="1" t="s">
        <v>126</v>
      </c>
      <c r="B150" s="1" t="s">
        <v>130</v>
      </c>
      <c r="C150" s="1">
        <v>269.7</v>
      </c>
      <c r="D150" s="2">
        <f>C150+C150*15%</f>
        <v>310.155</v>
      </c>
      <c r="E150" s="2"/>
      <c r="F150" s="1"/>
      <c r="G150" s="2"/>
      <c r="H150" s="1"/>
    </row>
    <row r="151" spans="1:8" ht="12.75">
      <c r="A151" s="1" t="s">
        <v>126</v>
      </c>
      <c r="B151" s="1" t="s">
        <v>21</v>
      </c>
      <c r="C151" s="1">
        <v>287.1</v>
      </c>
      <c r="D151" s="2">
        <f>C151+C151*15%</f>
        <v>330.165</v>
      </c>
      <c r="E151" s="2"/>
      <c r="F151" s="1"/>
      <c r="G151" s="2"/>
      <c r="H151" s="1"/>
    </row>
    <row r="152" spans="1:8" ht="12.75">
      <c r="A152" s="1" t="s">
        <v>126</v>
      </c>
      <c r="B152" s="1" t="s">
        <v>131</v>
      </c>
      <c r="C152" s="1">
        <v>165.3</v>
      </c>
      <c r="D152" s="2">
        <f>C152+C152*15%</f>
        <v>190.09500000000003</v>
      </c>
      <c r="E152" s="2"/>
      <c r="F152" s="1"/>
      <c r="G152" s="2"/>
      <c r="H152" s="1"/>
    </row>
    <row r="153" spans="1:8" ht="12.75">
      <c r="A153" s="1" t="s">
        <v>126</v>
      </c>
      <c r="B153" s="1" t="s">
        <v>132</v>
      </c>
      <c r="C153" s="1">
        <v>574.2</v>
      </c>
      <c r="D153" s="2">
        <f>C153+C153*15%</f>
        <v>660.33</v>
      </c>
      <c r="E153" s="2"/>
      <c r="F153" s="1"/>
      <c r="G153" s="2"/>
      <c r="H153" s="1"/>
    </row>
    <row r="154" spans="1:8" ht="12.75">
      <c r="A154" s="1" t="s">
        <v>126</v>
      </c>
      <c r="B154" s="1" t="s">
        <v>133</v>
      </c>
      <c r="C154" s="1">
        <v>356.7</v>
      </c>
      <c r="D154" s="2">
        <f>C154+C154*15%</f>
        <v>410.205</v>
      </c>
      <c r="E154" s="2"/>
      <c r="F154" s="1"/>
      <c r="G154" s="2"/>
      <c r="H154" s="1"/>
    </row>
    <row r="155" spans="1:8" ht="12.75">
      <c r="A155" s="1" t="s">
        <v>126</v>
      </c>
      <c r="B155" s="1" t="s">
        <v>134</v>
      </c>
      <c r="C155" s="1">
        <v>243.6</v>
      </c>
      <c r="D155" s="2">
        <f>C155+C155*15%</f>
        <v>280.14</v>
      </c>
      <c r="E155" s="2"/>
      <c r="F155" s="1"/>
      <c r="G155" s="2"/>
      <c r="H155" s="1"/>
    </row>
    <row r="156" spans="1:8" ht="12.75">
      <c r="A156" s="1"/>
      <c r="B156" s="1"/>
      <c r="C156" s="1">
        <f>SUM(C146:C155)</f>
        <v>3306.0000000000005</v>
      </c>
      <c r="D156" s="2">
        <f>SUM(D146:D155)</f>
        <v>3801.9</v>
      </c>
      <c r="E156" s="2">
        <f>C156*1320/160950.93</f>
        <v>27.113356847332298</v>
      </c>
      <c r="F156" s="1">
        <v>3802</v>
      </c>
      <c r="G156" s="2">
        <f>F156-E156-D156</f>
        <v>-27.01335684733249</v>
      </c>
      <c r="H156" s="1"/>
    </row>
    <row r="157" spans="1:8" ht="12.75">
      <c r="A157" s="1"/>
      <c r="B157" s="1"/>
      <c r="C157" s="1"/>
      <c r="D157" s="2"/>
      <c r="E157" s="2"/>
      <c r="F157" s="1"/>
      <c r="G157" s="2"/>
      <c r="H157" s="1"/>
    </row>
    <row r="158" spans="1:8" ht="12.75">
      <c r="A158" s="1" t="s">
        <v>135</v>
      </c>
      <c r="B158" s="1" t="s">
        <v>136</v>
      </c>
      <c r="C158" s="1">
        <v>625.5</v>
      </c>
      <c r="D158" s="2">
        <f>C158*15%+C158</f>
        <v>719.325</v>
      </c>
      <c r="E158" s="2"/>
      <c r="F158" s="1"/>
      <c r="G158" s="2"/>
      <c r="H158" s="1"/>
    </row>
    <row r="159" spans="1:8" ht="12.75">
      <c r="A159" s="1" t="s">
        <v>135</v>
      </c>
      <c r="B159" s="1" t="s">
        <v>137</v>
      </c>
      <c r="C159" s="8">
        <v>1026.6</v>
      </c>
      <c r="D159" s="2">
        <f>C159*15%+C159</f>
        <v>1180.59</v>
      </c>
      <c r="E159" s="2"/>
      <c r="F159" s="1"/>
      <c r="G159" s="2"/>
      <c r="H159" s="1"/>
    </row>
    <row r="160" spans="1:8" ht="12.75">
      <c r="A160" s="1" t="s">
        <v>135</v>
      </c>
      <c r="B160" s="1" t="s">
        <v>138</v>
      </c>
      <c r="C160" s="1">
        <v>313.2</v>
      </c>
      <c r="D160" s="2">
        <f>C160*15%+C160</f>
        <v>360.18</v>
      </c>
      <c r="E160" s="2"/>
      <c r="F160" s="1"/>
      <c r="G160" s="2"/>
      <c r="H160" s="1"/>
    </row>
    <row r="161" spans="1:8" ht="12.75">
      <c r="A161" s="1"/>
      <c r="B161" s="1"/>
      <c r="C161" s="1">
        <f>SUM(C158:C160)</f>
        <v>1965.3</v>
      </c>
      <c r="D161" s="2">
        <f>SUM(D158:D160)</f>
        <v>2260.095</v>
      </c>
      <c r="E161" s="2">
        <f>C161*1320/160950.93</f>
        <v>16.11793109862739</v>
      </c>
      <c r="F161" s="1">
        <v>2360</v>
      </c>
      <c r="G161" s="2">
        <f>F161-E161-D161</f>
        <v>83.787068901373</v>
      </c>
      <c r="H161" s="1"/>
    </row>
    <row r="162" spans="1:8" ht="12.75">
      <c r="A162" s="1"/>
      <c r="B162" s="1"/>
      <c r="C162" s="1"/>
      <c r="D162" s="2"/>
      <c r="E162" s="2"/>
      <c r="F162" s="1"/>
      <c r="G162" s="2"/>
      <c r="H162" s="1"/>
    </row>
    <row r="163" spans="1:8" ht="12.75">
      <c r="A163" s="1" t="s">
        <v>139</v>
      </c>
      <c r="B163" s="1" t="s">
        <v>140</v>
      </c>
      <c r="C163" s="1">
        <v>277.35</v>
      </c>
      <c r="D163" s="2">
        <f>C163*15%+C163</f>
        <v>318.95250000000004</v>
      </c>
      <c r="E163" s="2"/>
      <c r="F163" s="1"/>
      <c r="G163" s="2"/>
      <c r="H163" s="1"/>
    </row>
    <row r="164" spans="1:8" ht="12.75">
      <c r="A164" s="1" t="s">
        <v>139</v>
      </c>
      <c r="B164" s="1" t="s">
        <v>141</v>
      </c>
      <c r="C164" s="1">
        <v>590.61</v>
      </c>
      <c r="D164" s="2">
        <f>C164*15%+C164</f>
        <v>679.2015</v>
      </c>
      <c r="E164" s="2"/>
      <c r="F164" s="1"/>
      <c r="G164" s="2"/>
      <c r="H164" s="1"/>
    </row>
    <row r="165" spans="1:8" ht="12.75">
      <c r="A165" s="1"/>
      <c r="B165" s="1"/>
      <c r="C165" s="1">
        <f>SUM(C163:C164)</f>
        <v>867.96</v>
      </c>
      <c r="D165" s="2">
        <f>SUM(D163:D164)</f>
        <v>998.154</v>
      </c>
      <c r="E165" s="2">
        <f>C165*1320/160950.93</f>
        <v>7.118363342168945</v>
      </c>
      <c r="F165" s="1">
        <v>998</v>
      </c>
      <c r="G165" s="2">
        <f>F165-E165-D165</f>
        <v>-7.272363342168887</v>
      </c>
      <c r="H165" s="1"/>
    </row>
    <row r="166" spans="1:8" ht="12.75">
      <c r="A166" s="1"/>
      <c r="B166" s="1"/>
      <c r="C166" s="1"/>
      <c r="D166" s="2"/>
      <c r="E166" s="2"/>
      <c r="F166" s="1"/>
      <c r="G166" s="2"/>
      <c r="H166" s="1"/>
    </row>
    <row r="167" spans="1:8" ht="12.75">
      <c r="A167" s="1" t="s">
        <v>142</v>
      </c>
      <c r="B167" s="3" t="s">
        <v>143</v>
      </c>
      <c r="C167" s="3">
        <v>0</v>
      </c>
      <c r="D167" s="5">
        <f>C167*15%+C167</f>
        <v>0</v>
      </c>
      <c r="E167" s="2"/>
      <c r="F167" s="1"/>
      <c r="G167" s="2"/>
      <c r="H167" s="1"/>
    </row>
    <row r="168" spans="1:8" ht="12.75">
      <c r="A168" s="1" t="s">
        <v>142</v>
      </c>
      <c r="B168" s="1" t="s">
        <v>144</v>
      </c>
      <c r="C168" s="1">
        <v>356.7</v>
      </c>
      <c r="D168" s="2">
        <f>C168+C168*15%</f>
        <v>410.205</v>
      </c>
      <c r="E168" s="2"/>
      <c r="F168" s="1"/>
      <c r="G168" s="2"/>
      <c r="H168" s="1"/>
    </row>
    <row r="169" spans="1:8" ht="12.75">
      <c r="A169" s="1" t="s">
        <v>142</v>
      </c>
      <c r="B169" s="1" t="s">
        <v>145</v>
      </c>
      <c r="C169" s="1">
        <v>287.1</v>
      </c>
      <c r="D169" s="2">
        <f>C169*15%+C169</f>
        <v>330.165</v>
      </c>
      <c r="E169" s="2"/>
      <c r="F169" s="1"/>
      <c r="G169" s="2"/>
      <c r="H169" s="1"/>
    </row>
    <row r="170" spans="1:8" ht="12.75">
      <c r="A170" s="1" t="s">
        <v>142</v>
      </c>
      <c r="B170" s="1" t="s">
        <v>21</v>
      </c>
      <c r="C170" s="1">
        <v>287.1</v>
      </c>
      <c r="D170" s="2">
        <f>C170*15%+C170</f>
        <v>330.165</v>
      </c>
      <c r="E170" s="2"/>
      <c r="F170" s="1"/>
      <c r="G170" s="2"/>
      <c r="H170" s="1"/>
    </row>
    <row r="171" spans="1:8" ht="12.75">
      <c r="A171" s="1" t="s">
        <v>142</v>
      </c>
      <c r="B171" s="1" t="s">
        <v>131</v>
      </c>
      <c r="C171" s="1">
        <v>165.3</v>
      </c>
      <c r="D171" s="2">
        <f>C171*15%+C171</f>
        <v>190.09500000000003</v>
      </c>
      <c r="E171" s="2"/>
      <c r="F171" s="1"/>
      <c r="G171" s="2"/>
      <c r="H171" s="1"/>
    </row>
    <row r="172" spans="1:8" ht="12.75">
      <c r="A172" s="1" t="s">
        <v>142</v>
      </c>
      <c r="B172" s="1" t="s">
        <v>146</v>
      </c>
      <c r="C172" s="1">
        <v>930.21</v>
      </c>
      <c r="D172" s="2">
        <f>C172*15%+C172</f>
        <v>1069.7415</v>
      </c>
      <c r="E172" s="2"/>
      <c r="F172" s="1"/>
      <c r="G172" s="2"/>
      <c r="H172" s="1"/>
    </row>
    <row r="173" spans="1:8" ht="12.75">
      <c r="A173" s="1" t="s">
        <v>142</v>
      </c>
      <c r="B173" s="1" t="s">
        <v>147</v>
      </c>
      <c r="C173" s="1">
        <v>162.94</v>
      </c>
      <c r="D173" s="2">
        <f>C173*15%+C173</f>
        <v>187.381</v>
      </c>
      <c r="E173" s="2"/>
      <c r="F173" s="1"/>
      <c r="G173" s="2"/>
      <c r="H173" s="1"/>
    </row>
    <row r="174" spans="1:8" ht="12.75">
      <c r="A174" s="1" t="s">
        <v>142</v>
      </c>
      <c r="B174" s="1" t="s">
        <v>148</v>
      </c>
      <c r="C174" s="1">
        <v>206.23</v>
      </c>
      <c r="D174" s="2">
        <f>C174*15%+C174</f>
        <v>237.16449999999998</v>
      </c>
      <c r="E174" s="2"/>
      <c r="F174" s="1"/>
      <c r="G174" s="2"/>
      <c r="H174" s="1"/>
    </row>
    <row r="175" spans="1:8" ht="12.75">
      <c r="A175" s="1" t="s">
        <v>142</v>
      </c>
      <c r="B175" s="1" t="s">
        <v>149</v>
      </c>
      <c r="C175" s="1">
        <v>251</v>
      </c>
      <c r="D175" s="2">
        <f>C175*15%+C175</f>
        <v>288.65</v>
      </c>
      <c r="E175" s="2"/>
      <c r="F175" s="1"/>
      <c r="G175" s="2"/>
      <c r="H175" s="1"/>
    </row>
    <row r="176" spans="1:8" ht="12.75">
      <c r="A176" s="1" t="s">
        <v>142</v>
      </c>
      <c r="B176" s="1" t="s">
        <v>150</v>
      </c>
      <c r="C176" s="1">
        <v>177.18</v>
      </c>
      <c r="D176" s="2">
        <f>C176*15%+C176</f>
        <v>203.757</v>
      </c>
      <c r="E176" s="2"/>
      <c r="F176" s="1"/>
      <c r="G176" s="2"/>
      <c r="H176" s="1"/>
    </row>
    <row r="177" spans="1:8" ht="12.75">
      <c r="A177" s="1"/>
      <c r="B177" s="1"/>
      <c r="C177" s="1">
        <f>SUM(C167:C176)</f>
        <v>2823.7599999999998</v>
      </c>
      <c r="D177" s="2">
        <f>SUM(D167:D176)</f>
        <v>3247.324</v>
      </c>
      <c r="E177" s="2">
        <f>C177*1320/160950.93</f>
        <v>23.158382495832736</v>
      </c>
      <c r="F177" s="1">
        <v>3968</v>
      </c>
      <c r="G177" s="2">
        <f>F177-E177-D177</f>
        <v>697.517617504167</v>
      </c>
      <c r="H177" s="1" t="s">
        <v>71</v>
      </c>
    </row>
    <row r="178" spans="1:8" ht="12.75">
      <c r="A178" s="1"/>
      <c r="B178" s="1"/>
      <c r="C178" s="1"/>
      <c r="D178" s="2"/>
      <c r="E178" s="2"/>
      <c r="F178" s="1"/>
      <c r="G178" s="2"/>
      <c r="H178" s="1"/>
    </row>
    <row r="179" spans="1:8" ht="12.75">
      <c r="A179" s="1" t="s">
        <v>151</v>
      </c>
      <c r="B179" s="1" t="s">
        <v>152</v>
      </c>
      <c r="C179" s="1">
        <v>800.4</v>
      </c>
      <c r="D179" s="2">
        <f>C179*15%+C179</f>
        <v>920.4599999999999</v>
      </c>
      <c r="E179" s="2"/>
      <c r="F179" s="1"/>
      <c r="G179" s="2"/>
      <c r="H179" s="1"/>
    </row>
    <row r="180" spans="1:8" ht="12.75">
      <c r="A180" s="1" t="s">
        <v>151</v>
      </c>
      <c r="B180" s="1" t="s">
        <v>153</v>
      </c>
      <c r="C180" s="1">
        <v>391.5</v>
      </c>
      <c r="D180" s="2">
        <f>C180*15%+C180</f>
        <v>450.225</v>
      </c>
      <c r="E180" s="2"/>
      <c r="F180" s="1"/>
      <c r="G180" s="2"/>
      <c r="H180" s="1"/>
    </row>
    <row r="181" spans="1:8" ht="12.75">
      <c r="A181" s="1" t="s">
        <v>151</v>
      </c>
      <c r="B181" s="1" t="s">
        <v>154</v>
      </c>
      <c r="C181" s="1">
        <v>208.8</v>
      </c>
      <c r="D181" s="2">
        <f>C181*15%+C181</f>
        <v>240.12</v>
      </c>
      <c r="E181" s="2"/>
      <c r="F181" s="1"/>
      <c r="G181" s="2"/>
      <c r="H181" s="1"/>
    </row>
    <row r="182" spans="1:8" ht="12.75">
      <c r="A182" s="1"/>
      <c r="B182" s="1"/>
      <c r="C182" s="1">
        <f>SUM(C179:C181)</f>
        <v>1400.7</v>
      </c>
      <c r="D182" s="2">
        <f>SUM(D179:D181)</f>
        <v>1610.8049999999998</v>
      </c>
      <c r="E182" s="2">
        <f>C182*1320/160950.93</f>
        <v>11.487501190580259</v>
      </c>
      <c r="F182" s="1">
        <v>1611</v>
      </c>
      <c r="G182" s="2">
        <f>F182-E182-D182</f>
        <v>-11.292501190580197</v>
      </c>
      <c r="H182" s="1"/>
    </row>
    <row r="183" spans="1:8" ht="12.75">
      <c r="A183" s="1"/>
      <c r="B183" s="1"/>
      <c r="C183" s="1"/>
      <c r="D183" s="2"/>
      <c r="E183" s="2"/>
      <c r="F183" s="1"/>
      <c r="G183" s="2"/>
      <c r="H183" s="1"/>
    </row>
    <row r="184" spans="1:8" ht="12.75">
      <c r="A184" s="1" t="s">
        <v>155</v>
      </c>
      <c r="B184" s="1" t="s">
        <v>156</v>
      </c>
      <c r="C184" s="1">
        <v>287.1</v>
      </c>
      <c r="D184" s="2">
        <f>C184*12%+C184</f>
        <v>321.552</v>
      </c>
      <c r="E184" s="2"/>
      <c r="F184" s="1"/>
      <c r="G184" s="2"/>
      <c r="H184" s="1"/>
    </row>
    <row r="185" spans="1:8" ht="12.75">
      <c r="A185" s="1" t="s">
        <v>155</v>
      </c>
      <c r="B185" s="1" t="s">
        <v>157</v>
      </c>
      <c r="C185" s="1">
        <v>678.6</v>
      </c>
      <c r="D185" s="2">
        <f>C185*12%+C185</f>
        <v>760.032</v>
      </c>
      <c r="E185" s="2"/>
      <c r="F185" s="1"/>
      <c r="G185" s="2"/>
      <c r="H185" s="1"/>
    </row>
    <row r="186" spans="1:8" ht="12.75">
      <c r="A186" s="1" t="s">
        <v>155</v>
      </c>
      <c r="B186" s="1" t="s">
        <v>158</v>
      </c>
      <c r="C186" s="1">
        <v>678.6</v>
      </c>
      <c r="D186" s="2">
        <f>C186*12%+C186</f>
        <v>760.032</v>
      </c>
      <c r="E186" s="2"/>
      <c r="F186" s="1"/>
      <c r="G186" s="2"/>
      <c r="H186" s="1"/>
    </row>
    <row r="187" spans="1:8" ht="12.75">
      <c r="A187" s="1" t="s">
        <v>155</v>
      </c>
      <c r="B187" s="1" t="s">
        <v>159</v>
      </c>
      <c r="C187" s="1">
        <v>635.1</v>
      </c>
      <c r="D187" s="2">
        <f>C187*12%+C187</f>
        <v>711.312</v>
      </c>
      <c r="E187" s="2"/>
      <c r="F187" s="1"/>
      <c r="G187" s="2"/>
      <c r="H187" s="1"/>
    </row>
    <row r="188" spans="1:8" ht="12.75">
      <c r="A188" s="1" t="s">
        <v>155</v>
      </c>
      <c r="B188" s="3" t="s">
        <v>160</v>
      </c>
      <c r="C188" s="3">
        <v>0</v>
      </c>
      <c r="D188" s="5">
        <f>C188*12%+C188</f>
        <v>0</v>
      </c>
      <c r="E188" s="2"/>
      <c r="F188" s="1"/>
      <c r="G188" s="2"/>
      <c r="H188" s="1"/>
    </row>
    <row r="189" spans="1:8" ht="12.75">
      <c r="A189" s="1" t="s">
        <v>155</v>
      </c>
      <c r="B189" s="3" t="s">
        <v>161</v>
      </c>
      <c r="C189" s="3">
        <v>0</v>
      </c>
      <c r="D189" s="5">
        <f>C189*12%+C189</f>
        <v>0</v>
      </c>
      <c r="E189" s="2"/>
      <c r="F189" s="1"/>
      <c r="G189" s="2"/>
      <c r="H189" s="1"/>
    </row>
    <row r="190" spans="1:8" ht="12.75">
      <c r="A190" s="1" t="s">
        <v>155</v>
      </c>
      <c r="B190" s="1" t="s">
        <v>162</v>
      </c>
      <c r="C190" s="1">
        <f>635.1*2</f>
        <v>1270.2</v>
      </c>
      <c r="D190" s="2">
        <f>C190*12%+C190</f>
        <v>1422.624</v>
      </c>
      <c r="E190" s="2"/>
      <c r="F190" s="1"/>
      <c r="G190" s="2"/>
      <c r="H190" s="1"/>
    </row>
    <row r="191" spans="1:8" ht="12.75">
      <c r="A191" s="1" t="s">
        <v>155</v>
      </c>
      <c r="B191" s="1" t="s">
        <v>163</v>
      </c>
      <c r="C191" s="1">
        <v>313.2</v>
      </c>
      <c r="D191" s="2">
        <f>C191*12%+C191</f>
        <v>350.784</v>
      </c>
      <c r="E191" s="2"/>
      <c r="F191" s="1"/>
      <c r="G191" s="2"/>
      <c r="H191" s="1"/>
    </row>
    <row r="192" spans="1:8" ht="12.75">
      <c r="A192" s="1" t="s">
        <v>155</v>
      </c>
      <c r="B192" s="1" t="s">
        <v>164</v>
      </c>
      <c r="C192" s="1">
        <v>313.2</v>
      </c>
      <c r="D192" s="2">
        <f>C192*12%+C192</f>
        <v>350.784</v>
      </c>
      <c r="E192" s="2"/>
      <c r="F192" s="1"/>
      <c r="G192" s="2"/>
      <c r="H192" s="1"/>
    </row>
    <row r="193" spans="1:8" ht="12.75">
      <c r="A193" s="1" t="s">
        <v>155</v>
      </c>
      <c r="B193" s="3" t="s">
        <v>165</v>
      </c>
      <c r="C193" s="3">
        <v>0</v>
      </c>
      <c r="D193" s="5">
        <f>C193*12%+C193</f>
        <v>0</v>
      </c>
      <c r="E193" s="2"/>
      <c r="F193" s="1"/>
      <c r="G193" s="2"/>
      <c r="H193" s="1"/>
    </row>
    <row r="194" spans="1:8" ht="12.75">
      <c r="A194" s="1" t="s">
        <v>155</v>
      </c>
      <c r="B194" s="1" t="s">
        <v>166</v>
      </c>
      <c r="C194" s="1">
        <v>139.2</v>
      </c>
      <c r="D194" s="2">
        <f>C194*12%+C194</f>
        <v>155.904</v>
      </c>
      <c r="E194" s="2"/>
      <c r="F194" s="1"/>
      <c r="G194" s="2"/>
      <c r="H194" s="1"/>
    </row>
    <row r="195" spans="1:8" ht="12.75">
      <c r="A195" s="1" t="s">
        <v>155</v>
      </c>
      <c r="B195" s="1" t="s">
        <v>167</v>
      </c>
      <c r="C195" s="1">
        <v>626.4</v>
      </c>
      <c r="D195" s="2">
        <f>C195*12%+C195</f>
        <v>701.568</v>
      </c>
      <c r="E195" s="2"/>
      <c r="F195" s="1"/>
      <c r="G195" s="2"/>
      <c r="H195" s="1"/>
    </row>
    <row r="196" spans="1:8" ht="12.75">
      <c r="A196" s="1" t="s">
        <v>155</v>
      </c>
      <c r="B196" s="1" t="s">
        <v>168</v>
      </c>
      <c r="C196" s="1">
        <v>635.1</v>
      </c>
      <c r="D196" s="2">
        <f>C196*12%+C196</f>
        <v>711.312</v>
      </c>
      <c r="E196" s="2"/>
      <c r="F196" s="1"/>
      <c r="G196" s="2"/>
      <c r="H196" s="1"/>
    </row>
    <row r="197" spans="1:8" ht="12.75">
      <c r="A197" s="1" t="s">
        <v>155</v>
      </c>
      <c r="B197" s="1" t="s">
        <v>169</v>
      </c>
      <c r="C197" s="1">
        <v>417.6</v>
      </c>
      <c r="D197" s="2">
        <f>C197*12%+C197</f>
        <v>467.71200000000005</v>
      </c>
      <c r="E197" s="2"/>
      <c r="F197" s="1"/>
      <c r="G197" s="2"/>
      <c r="H197" s="1"/>
    </row>
    <row r="198" spans="1:8" ht="12.75">
      <c r="A198" s="1"/>
      <c r="B198" s="1"/>
      <c r="C198" s="1">
        <f>SUM(C184:C197)</f>
        <v>5994.3</v>
      </c>
      <c r="D198" s="2">
        <f>SUM(D184:D197)</f>
        <v>6713.616</v>
      </c>
      <c r="E198" s="2">
        <f>C198*1320/160950.93</f>
        <v>49.16079702055776</v>
      </c>
      <c r="F198" s="1">
        <v>8450</v>
      </c>
      <c r="G198" s="2">
        <f>F198-E198-D198</f>
        <v>1687.2232029794432</v>
      </c>
      <c r="H198" s="1" t="s">
        <v>71</v>
      </c>
    </row>
    <row r="199" spans="1:8" ht="12.75">
      <c r="A199" s="1"/>
      <c r="B199" s="1"/>
      <c r="C199" s="1"/>
      <c r="D199" s="2"/>
      <c r="E199" s="2"/>
      <c r="F199" s="1"/>
      <c r="G199" s="2"/>
      <c r="H199" s="1"/>
    </row>
    <row r="200" spans="1:8" ht="12.75">
      <c r="A200" s="1" t="s">
        <v>170</v>
      </c>
      <c r="B200" s="1" t="s">
        <v>164</v>
      </c>
      <c r="C200" s="1">
        <v>313.2</v>
      </c>
      <c r="D200" s="2">
        <f>C200*15%+C200</f>
        <v>360.18</v>
      </c>
      <c r="E200" s="2"/>
      <c r="F200" s="1"/>
      <c r="G200" s="2"/>
      <c r="H200" s="1"/>
    </row>
    <row r="201" spans="1:8" ht="12.75">
      <c r="A201" s="1" t="s">
        <v>170</v>
      </c>
      <c r="B201" s="1" t="s">
        <v>171</v>
      </c>
      <c r="C201" s="1">
        <v>451.12</v>
      </c>
      <c r="D201" s="2">
        <f>C201*15%+C201</f>
        <v>518.788</v>
      </c>
      <c r="E201" s="2"/>
      <c r="F201" s="1"/>
      <c r="G201" s="2"/>
      <c r="H201" s="1"/>
    </row>
    <row r="202" spans="1:8" ht="12.75">
      <c r="A202" s="1" t="s">
        <v>170</v>
      </c>
      <c r="B202" s="1" t="s">
        <v>172</v>
      </c>
      <c r="C202" s="1">
        <v>283.43</v>
      </c>
      <c r="D202" s="2">
        <f>C202*15%+C202</f>
        <v>325.9445</v>
      </c>
      <c r="E202" s="2"/>
      <c r="F202" s="1"/>
      <c r="G202" s="2"/>
      <c r="H202" s="1"/>
    </row>
    <row r="203" spans="1:8" ht="12.75">
      <c r="A203" s="1" t="s">
        <v>170</v>
      </c>
      <c r="B203" s="1" t="s">
        <v>173</v>
      </c>
      <c r="C203" s="1">
        <v>583.23</v>
      </c>
      <c r="D203" s="2">
        <f>C203*15%+C203</f>
        <v>670.7145</v>
      </c>
      <c r="E203" s="2"/>
      <c r="F203" s="1"/>
      <c r="G203" s="2"/>
      <c r="H203" s="1"/>
    </row>
    <row r="204" spans="1:8" ht="12.75">
      <c r="A204" s="1" t="s">
        <v>170</v>
      </c>
      <c r="B204" s="1" t="s">
        <v>174</v>
      </c>
      <c r="C204" s="1">
        <v>273.16</v>
      </c>
      <c r="D204" s="2">
        <f>C204*15%+C204</f>
        <v>314.134</v>
      </c>
      <c r="E204" s="2"/>
      <c r="F204" s="1"/>
      <c r="G204" s="2"/>
      <c r="H204" s="1"/>
    </row>
    <row r="205" spans="1:8" ht="12.75">
      <c r="A205" s="1" t="s">
        <v>170</v>
      </c>
      <c r="B205" s="1" t="s">
        <v>175</v>
      </c>
      <c r="C205" s="1">
        <v>295.83</v>
      </c>
      <c r="D205" s="2">
        <f>C205*15%+C205</f>
        <v>340.2045</v>
      </c>
      <c r="E205" s="2"/>
      <c r="F205" s="1"/>
      <c r="G205" s="2"/>
      <c r="H205" s="1"/>
    </row>
    <row r="206" spans="1:8" ht="12.75">
      <c r="A206" s="1" t="s">
        <v>170</v>
      </c>
      <c r="B206" s="1" t="s">
        <v>176</v>
      </c>
      <c r="C206" s="1">
        <v>412.18</v>
      </c>
      <c r="D206" s="2">
        <f>C206*15%+C206</f>
        <v>474.007</v>
      </c>
      <c r="E206" s="2"/>
      <c r="F206" s="1"/>
      <c r="G206" s="2"/>
      <c r="H206" s="1"/>
    </row>
    <row r="207" spans="1:8" ht="12.75">
      <c r="A207" s="1"/>
      <c r="B207" s="1"/>
      <c r="C207" s="1">
        <f>SUM(C200:C206)</f>
        <v>2612.15</v>
      </c>
      <c r="D207" s="2">
        <f>SUM(D200:D206)</f>
        <v>3003.9725000000003</v>
      </c>
      <c r="E207" s="2">
        <f>C207*1320/160950.93</f>
        <v>21.42291442491199</v>
      </c>
      <c r="F207" s="1">
        <v>4610</v>
      </c>
      <c r="G207" s="2">
        <f>F207-E207-D207</f>
        <v>1584.6045855750876</v>
      </c>
      <c r="H207" s="1" t="s">
        <v>14</v>
      </c>
    </row>
    <row r="208" spans="1:8" ht="12.75">
      <c r="A208" s="1"/>
      <c r="B208" s="1"/>
      <c r="C208" s="1"/>
      <c r="D208" s="2"/>
      <c r="E208" s="2"/>
      <c r="F208" s="1"/>
      <c r="G208" s="2"/>
      <c r="H208" s="1"/>
    </row>
    <row r="209" spans="1:8" ht="12.75">
      <c r="A209" s="1" t="s">
        <v>177</v>
      </c>
      <c r="B209" s="1" t="s">
        <v>178</v>
      </c>
      <c r="C209" s="1">
        <v>142.2</v>
      </c>
      <c r="D209" s="2">
        <f>C209*15%+C209</f>
        <v>163.52999999999997</v>
      </c>
      <c r="E209" s="2"/>
      <c r="F209" s="1"/>
      <c r="G209" s="2"/>
      <c r="H209" s="1"/>
    </row>
    <row r="210" spans="1:8" ht="12.75">
      <c r="A210" s="1" t="s">
        <v>177</v>
      </c>
      <c r="B210" s="1" t="s">
        <v>179</v>
      </c>
      <c r="C210" s="1">
        <v>499.73</v>
      </c>
      <c r="D210" s="2">
        <f>C210*15%+C210</f>
        <v>574.6895000000001</v>
      </c>
      <c r="E210" s="2"/>
      <c r="F210" s="1"/>
      <c r="G210" s="2"/>
      <c r="H210" s="1"/>
    </row>
    <row r="211" spans="1:8" ht="12.75">
      <c r="A211" s="1" t="s">
        <v>177</v>
      </c>
      <c r="B211" s="1" t="s">
        <v>180</v>
      </c>
      <c r="C211" s="1">
        <v>249.39</v>
      </c>
      <c r="D211" s="2">
        <f>C211*15%+C211</f>
        <v>286.7985</v>
      </c>
      <c r="E211" s="2"/>
      <c r="F211" s="1"/>
      <c r="G211" s="2"/>
      <c r="H211" s="1"/>
    </row>
    <row r="212" spans="1:8" ht="12.75">
      <c r="A212" s="1" t="s">
        <v>177</v>
      </c>
      <c r="B212" s="1" t="s">
        <v>181</v>
      </c>
      <c r="C212" s="1">
        <v>262.03</v>
      </c>
      <c r="D212" s="2">
        <f>C212*15%+C212</f>
        <v>301.3345</v>
      </c>
      <c r="E212" s="2"/>
      <c r="F212" s="1"/>
      <c r="G212" s="2"/>
      <c r="H212" s="1"/>
    </row>
    <row r="213" spans="1:8" ht="12.75">
      <c r="A213" s="1" t="s">
        <v>177</v>
      </c>
      <c r="B213" s="1" t="s">
        <v>182</v>
      </c>
      <c r="C213" s="1">
        <v>158.37</v>
      </c>
      <c r="D213" s="2">
        <f>C213*15%+C213</f>
        <v>182.12550000000002</v>
      </c>
      <c r="E213" s="2"/>
      <c r="F213" s="1"/>
      <c r="G213" s="2"/>
      <c r="H213" s="1"/>
    </row>
    <row r="214" spans="1:8" ht="12.75">
      <c r="A214" s="1"/>
      <c r="B214" s="1"/>
      <c r="C214" s="1">
        <f>SUM(C209:C213)</f>
        <v>1311.7199999999998</v>
      </c>
      <c r="D214" s="2">
        <f>SUM(D209:D213)</f>
        <v>1508.478</v>
      </c>
      <c r="E214" s="2">
        <f>C214*1320/160950.93</f>
        <v>10.7577533102791</v>
      </c>
      <c r="F214" s="1">
        <v>1933</v>
      </c>
      <c r="G214" s="2">
        <f>F214-E214-D214</f>
        <v>413.76424668972095</v>
      </c>
      <c r="H214" s="1" t="s">
        <v>71</v>
      </c>
    </row>
    <row r="215" spans="1:8" ht="12.75">
      <c r="A215" s="1"/>
      <c r="B215" s="1"/>
      <c r="C215" s="1"/>
      <c r="D215" s="2"/>
      <c r="E215" s="2"/>
      <c r="F215" s="1"/>
      <c r="G215" s="2"/>
      <c r="H215" s="1"/>
    </row>
    <row r="216" spans="1:8" ht="12.75">
      <c r="A216" s="1" t="s">
        <v>183</v>
      </c>
      <c r="B216" s="1" t="s">
        <v>184</v>
      </c>
      <c r="C216" s="1">
        <v>252.3</v>
      </c>
      <c r="D216" s="2">
        <f>C216*15%+C216</f>
        <v>290.145</v>
      </c>
      <c r="E216" s="2"/>
      <c r="F216" s="1"/>
      <c r="G216" s="2"/>
      <c r="H216" s="1"/>
    </row>
    <row r="217" spans="1:8" ht="12.75">
      <c r="A217" s="1" t="s">
        <v>183</v>
      </c>
      <c r="B217" s="1" t="s">
        <v>185</v>
      </c>
      <c r="C217" s="1">
        <v>652.5</v>
      </c>
      <c r="D217" s="2">
        <f>C217*15%+C217</f>
        <v>750.375</v>
      </c>
      <c r="E217" s="2"/>
      <c r="F217" s="1"/>
      <c r="G217" s="2"/>
      <c r="H217" s="1"/>
    </row>
    <row r="218" spans="1:8" ht="12.75">
      <c r="A218" s="1"/>
      <c r="B218" s="1"/>
      <c r="C218" s="1">
        <f>SUM(C216:C217)</f>
        <v>904.8</v>
      </c>
      <c r="D218" s="2">
        <f>SUM(D216:D217)</f>
        <v>1040.52</v>
      </c>
      <c r="E218" s="2">
        <f>C218*1320/160950.93</f>
        <v>7.4204976634804165</v>
      </c>
      <c r="F218" s="1">
        <v>1041</v>
      </c>
      <c r="G218" s="2">
        <f>F218-E218-D218</f>
        <v>-6.940497663480301</v>
      </c>
      <c r="H218" s="1"/>
    </row>
    <row r="219" spans="1:8" ht="12.75">
      <c r="A219" s="1"/>
      <c r="B219" s="1"/>
      <c r="C219" s="1"/>
      <c r="D219" s="2"/>
      <c r="E219" s="2"/>
      <c r="F219" s="1"/>
      <c r="G219" s="2"/>
      <c r="H219" s="1"/>
    </row>
    <row r="220" spans="1:8" ht="12.75">
      <c r="A220" s="1" t="s">
        <v>186</v>
      </c>
      <c r="B220" s="1" t="s">
        <v>187</v>
      </c>
      <c r="C220" s="1">
        <v>626.4</v>
      </c>
      <c r="D220" s="2">
        <f>C220*15%+C220</f>
        <v>720.36</v>
      </c>
      <c r="E220" s="2"/>
      <c r="F220" s="1"/>
      <c r="G220" s="2"/>
      <c r="H220" s="1"/>
    </row>
    <row r="221" spans="1:8" ht="12.75">
      <c r="A221" s="1" t="s">
        <v>186</v>
      </c>
      <c r="B221" s="3" t="s">
        <v>188</v>
      </c>
      <c r="C221" s="3">
        <v>0</v>
      </c>
      <c r="D221" s="5">
        <f>C221*15%+C221</f>
        <v>0</v>
      </c>
      <c r="E221" s="2"/>
      <c r="F221" s="1"/>
      <c r="G221" s="2"/>
      <c r="H221" s="1"/>
    </row>
    <row r="222" spans="1:8" ht="12.75">
      <c r="A222" s="1"/>
      <c r="B222" s="3"/>
      <c r="C222" s="10">
        <f>SUM(C220:C221)</f>
        <v>626.4</v>
      </c>
      <c r="D222" s="7">
        <f>SUM(D220:D221)</f>
        <v>720.36</v>
      </c>
      <c r="E222" s="2">
        <f>C222*1320/160950.93</f>
        <v>5.13726761317875</v>
      </c>
      <c r="F222" s="1">
        <v>880</v>
      </c>
      <c r="G222" s="2">
        <f>F222-E222-D222</f>
        <v>154.5027323868212</v>
      </c>
      <c r="H222" s="1" t="s">
        <v>71</v>
      </c>
    </row>
    <row r="223" spans="1:8" ht="12.75">
      <c r="A223" s="1"/>
      <c r="B223" s="3"/>
      <c r="C223" s="3"/>
      <c r="D223" s="5"/>
      <c r="E223" s="2"/>
      <c r="F223" s="1"/>
      <c r="G223" s="2"/>
      <c r="H223" s="1"/>
    </row>
    <row r="224" spans="1:8" ht="12.75">
      <c r="A224" s="1" t="s">
        <v>189</v>
      </c>
      <c r="B224" s="1" t="s">
        <v>190</v>
      </c>
      <c r="C224" s="1">
        <v>174</v>
      </c>
      <c r="D224" s="2">
        <f>C224*15%+C224</f>
        <v>200.1</v>
      </c>
      <c r="E224" s="2">
        <f>C224*1320/160950.93</f>
        <v>1.4270187814385416</v>
      </c>
      <c r="F224" s="1">
        <v>320</v>
      </c>
      <c r="G224" s="2">
        <f>F224-E224-D224</f>
        <v>118.47298121856144</v>
      </c>
      <c r="H224" s="1" t="s">
        <v>71</v>
      </c>
    </row>
    <row r="225" spans="1:8" ht="12.75">
      <c r="A225" s="1"/>
      <c r="B225" s="1"/>
      <c r="C225" s="1"/>
      <c r="D225" s="2"/>
      <c r="E225" s="2"/>
      <c r="F225" s="1"/>
      <c r="G225" s="2"/>
      <c r="H225" s="1"/>
    </row>
    <row r="226" spans="1:8" ht="12.75">
      <c r="A226" s="1" t="s">
        <v>191</v>
      </c>
      <c r="B226" s="1" t="s">
        <v>192</v>
      </c>
      <c r="C226" s="1">
        <v>192.98</v>
      </c>
      <c r="D226" s="2">
        <f>C226*15%+C226</f>
        <v>221.927</v>
      </c>
      <c r="E226" s="2">
        <f>C226*1320/160950.93</f>
        <v>1.5826786462184468</v>
      </c>
      <c r="F226" s="1">
        <v>232</v>
      </c>
      <c r="G226" s="2">
        <f>F226-E226-D226</f>
        <v>8.490321353781553</v>
      </c>
      <c r="H226" s="1"/>
    </row>
    <row r="227" spans="1:8" ht="12.75">
      <c r="A227" s="1"/>
      <c r="B227" s="1"/>
      <c r="C227" s="1"/>
      <c r="D227" s="2"/>
      <c r="E227" s="2"/>
      <c r="F227" s="1"/>
      <c r="G227" s="2"/>
      <c r="H227" s="1"/>
    </row>
    <row r="228" spans="1:8" ht="12.75">
      <c r="A228" s="1" t="s">
        <v>193</v>
      </c>
      <c r="B228" s="1" t="s">
        <v>194</v>
      </c>
      <c r="C228" s="1">
        <v>730.8</v>
      </c>
      <c r="D228" s="2">
        <f>C228*15%+C228</f>
        <v>840.42</v>
      </c>
      <c r="E228" s="2">
        <f>C228*1320/160950.93</f>
        <v>5.993478882041874</v>
      </c>
      <c r="F228" s="1">
        <v>896</v>
      </c>
      <c r="G228" s="2">
        <f>F228-E228-D228</f>
        <v>49.586521117958114</v>
      </c>
      <c r="H228" s="1"/>
    </row>
    <row r="229" spans="1:8" ht="12.75">
      <c r="A229" s="1"/>
      <c r="B229" s="1"/>
      <c r="C229" s="1"/>
      <c r="D229" s="2"/>
      <c r="E229" s="2"/>
      <c r="F229" s="1"/>
      <c r="G229" s="2"/>
      <c r="H229" s="1"/>
    </row>
    <row r="230" spans="1:8" ht="12.75">
      <c r="A230" s="1" t="s">
        <v>195</v>
      </c>
      <c r="B230" s="1" t="s">
        <v>196</v>
      </c>
      <c r="C230" s="1">
        <v>591.6</v>
      </c>
      <c r="D230" s="2">
        <f>C230*15%+C230</f>
        <v>680.34</v>
      </c>
      <c r="E230" s="2"/>
      <c r="F230" s="1"/>
      <c r="G230" s="2"/>
      <c r="H230" s="1"/>
    </row>
    <row r="231" spans="1:8" ht="12.75">
      <c r="A231" s="1" t="s">
        <v>195</v>
      </c>
      <c r="B231" s="1" t="s">
        <v>197</v>
      </c>
      <c r="C231" s="1">
        <v>252.3</v>
      </c>
      <c r="D231" s="2">
        <f>C231*15%+C231</f>
        <v>290.145</v>
      </c>
      <c r="E231" s="2"/>
      <c r="F231" s="1"/>
      <c r="G231" s="2"/>
      <c r="H231" s="1"/>
    </row>
    <row r="232" spans="1:8" ht="12.75">
      <c r="A232" s="1" t="s">
        <v>195</v>
      </c>
      <c r="B232" s="1" t="s">
        <v>198</v>
      </c>
      <c r="C232" s="1">
        <v>252.3</v>
      </c>
      <c r="D232" s="2">
        <f>C232*15%+C232</f>
        <v>290.145</v>
      </c>
      <c r="E232" s="2"/>
      <c r="F232" s="1"/>
      <c r="G232" s="2"/>
      <c r="H232" s="1"/>
    </row>
    <row r="233" spans="1:8" ht="12.75">
      <c r="A233" s="1"/>
      <c r="B233" s="1"/>
      <c r="C233" s="1">
        <f>SUM(C230:C232)</f>
        <v>1096.2</v>
      </c>
      <c r="D233" s="2">
        <f>SUM(D230:D232)</f>
        <v>1260.63</v>
      </c>
      <c r="E233" s="2">
        <f>C233*1320/160950.93</f>
        <v>8.990218323062813</v>
      </c>
      <c r="F233" s="1">
        <v>1261</v>
      </c>
      <c r="G233" s="2">
        <f>F233-E233-D233</f>
        <v>-8.620218323063</v>
      </c>
      <c r="H233" s="1"/>
    </row>
    <row r="234" spans="1:8" ht="12.75">
      <c r="A234" s="1"/>
      <c r="B234" s="1"/>
      <c r="C234" s="1"/>
      <c r="D234" s="2"/>
      <c r="E234" s="2"/>
      <c r="F234" s="1"/>
      <c r="G234" s="2"/>
      <c r="H234" s="1"/>
    </row>
    <row r="235" spans="1:8" ht="12.75">
      <c r="A235" s="1" t="s">
        <v>199</v>
      </c>
      <c r="B235" s="1" t="s">
        <v>200</v>
      </c>
      <c r="C235" s="1">
        <v>457.05</v>
      </c>
      <c r="D235" s="2">
        <f>C235*15%+C235</f>
        <v>525.6075000000001</v>
      </c>
      <c r="E235" s="2"/>
      <c r="F235" s="1"/>
      <c r="G235" s="2"/>
      <c r="H235" s="1"/>
    </row>
    <row r="236" spans="1:8" ht="12.75">
      <c r="A236" s="1" t="s">
        <v>199</v>
      </c>
      <c r="B236" s="1" t="s">
        <v>201</v>
      </c>
      <c r="C236" s="1">
        <v>203.14</v>
      </c>
      <c r="D236" s="2">
        <f>C236*15%+C236</f>
        <v>233.611</v>
      </c>
      <c r="E236" s="2"/>
      <c r="F236" s="1"/>
      <c r="G236" s="2"/>
      <c r="H236" s="1"/>
    </row>
    <row r="237" spans="1:8" ht="12.75">
      <c r="A237" s="1" t="s">
        <v>199</v>
      </c>
      <c r="B237" s="1" t="s">
        <v>202</v>
      </c>
      <c r="C237" s="1">
        <v>198.05</v>
      </c>
      <c r="D237" s="2">
        <f>C237*15%+C237</f>
        <v>227.75750000000002</v>
      </c>
      <c r="E237" s="2"/>
      <c r="F237" s="1"/>
      <c r="G237" s="2"/>
      <c r="H237" s="1"/>
    </row>
    <row r="238" spans="1:8" ht="12.75">
      <c r="A238" s="1" t="s">
        <v>199</v>
      </c>
      <c r="B238" s="1" t="s">
        <v>203</v>
      </c>
      <c r="C238" s="1">
        <v>218.37</v>
      </c>
      <c r="D238" s="2">
        <f>C238*15%+C238</f>
        <v>251.1255</v>
      </c>
      <c r="E238" s="2"/>
      <c r="F238" s="1"/>
      <c r="G238" s="2"/>
      <c r="H238" s="1"/>
    </row>
    <row r="239" spans="1:8" ht="12.75">
      <c r="A239" s="1" t="s">
        <v>199</v>
      </c>
      <c r="B239" s="1" t="s">
        <v>204</v>
      </c>
      <c r="C239" s="1">
        <v>192.98</v>
      </c>
      <c r="D239" s="2">
        <f>C239*15%+C239</f>
        <v>221.927</v>
      </c>
      <c r="E239" s="2"/>
      <c r="F239" s="1"/>
      <c r="G239" s="2"/>
      <c r="H239" s="1"/>
    </row>
    <row r="240" spans="1:8" ht="12.75">
      <c r="A240" s="1" t="s">
        <v>199</v>
      </c>
      <c r="B240" s="1" t="s">
        <v>205</v>
      </c>
      <c r="C240" s="1">
        <v>142.2</v>
      </c>
      <c r="D240" s="2">
        <f>C240*15%+C240</f>
        <v>163.52999999999997</v>
      </c>
      <c r="E240" s="2"/>
      <c r="F240" s="1"/>
      <c r="G240" s="2"/>
      <c r="H240" s="1"/>
    </row>
    <row r="241" spans="1:8" ht="12.75">
      <c r="A241" s="1" t="s">
        <v>199</v>
      </c>
      <c r="B241" s="1" t="s">
        <v>206</v>
      </c>
      <c r="C241" s="1">
        <v>276.64</v>
      </c>
      <c r="D241" s="2">
        <f>C241*15%+C241</f>
        <v>318.13599999999997</v>
      </c>
      <c r="E241" s="2"/>
      <c r="F241" s="1"/>
      <c r="G241" s="2"/>
      <c r="H241" s="1"/>
    </row>
    <row r="242" spans="1:8" ht="12.75">
      <c r="A242" s="1"/>
      <c r="B242" s="1"/>
      <c r="C242" s="1">
        <f>SUM(C235:C241)</f>
        <v>1688.4300000000003</v>
      </c>
      <c r="D242" s="2">
        <f>SUM(D235:D241)</f>
        <v>1941.6945</v>
      </c>
      <c r="E242" s="2">
        <f>C242*1320/160950.93</f>
        <v>13.84724897209355</v>
      </c>
      <c r="F242" s="1">
        <v>2094</v>
      </c>
      <c r="G242" s="2">
        <f>F242-E242-D242</f>
        <v>138.4582510279065</v>
      </c>
      <c r="H242" s="1" t="s">
        <v>71</v>
      </c>
    </row>
    <row r="243" spans="1:8" ht="12.75">
      <c r="A243" s="1"/>
      <c r="B243" s="1"/>
      <c r="C243" s="1"/>
      <c r="D243" s="2"/>
      <c r="E243" s="2"/>
      <c r="F243" s="1"/>
      <c r="G243" s="2"/>
      <c r="H243" s="1"/>
    </row>
    <row r="244" spans="1:8" ht="12.75">
      <c r="A244" s="1" t="s">
        <v>207</v>
      </c>
      <c r="B244" s="1" t="s">
        <v>130</v>
      </c>
      <c r="C244" s="1">
        <v>269.7</v>
      </c>
      <c r="D244" s="2">
        <f>C244+C244*15%</f>
        <v>310.155</v>
      </c>
      <c r="E244" s="2"/>
      <c r="F244" s="1"/>
      <c r="G244" s="2"/>
      <c r="H244" s="1"/>
    </row>
    <row r="245" spans="1:8" ht="12.75">
      <c r="A245" s="1" t="s">
        <v>207</v>
      </c>
      <c r="B245" s="1" t="s">
        <v>21</v>
      </c>
      <c r="C245" s="1">
        <v>287.1</v>
      </c>
      <c r="D245" s="2">
        <f>C245+C245*15%</f>
        <v>330.165</v>
      </c>
      <c r="E245" s="2"/>
      <c r="F245" s="1"/>
      <c r="G245" s="2"/>
      <c r="H245" s="1"/>
    </row>
    <row r="246" spans="1:8" ht="12.75">
      <c r="A246" s="1" t="s">
        <v>207</v>
      </c>
      <c r="B246" s="1" t="s">
        <v>208</v>
      </c>
      <c r="C246" s="1">
        <v>556.8</v>
      </c>
      <c r="D246" s="2">
        <f>C246+C246*15%</f>
        <v>640.3199999999999</v>
      </c>
      <c r="E246" s="2"/>
      <c r="F246" s="1"/>
      <c r="G246" s="2"/>
      <c r="H246" s="1"/>
    </row>
    <row r="247" spans="1:8" ht="12.75">
      <c r="A247" s="1" t="s">
        <v>207</v>
      </c>
      <c r="B247" s="1" t="s">
        <v>209</v>
      </c>
      <c r="C247" s="1">
        <v>287.1</v>
      </c>
      <c r="D247" s="2">
        <f>C247+C247*15%</f>
        <v>330.165</v>
      </c>
      <c r="E247" s="2"/>
      <c r="F247" s="1"/>
      <c r="G247" s="2"/>
      <c r="H247" s="1"/>
    </row>
    <row r="248" spans="1:8" ht="12.75">
      <c r="A248" s="1" t="s">
        <v>207</v>
      </c>
      <c r="B248" s="1" t="s">
        <v>210</v>
      </c>
      <c r="C248" s="1">
        <v>243.6</v>
      </c>
      <c r="D248" s="2">
        <f>C248+C248*15%</f>
        <v>280.14</v>
      </c>
      <c r="E248" s="2"/>
      <c r="F248" s="1"/>
      <c r="G248" s="2"/>
      <c r="H248" s="1"/>
    </row>
    <row r="249" spans="1:8" ht="12.75">
      <c r="A249" s="1" t="s">
        <v>207</v>
      </c>
      <c r="B249" s="1" t="s">
        <v>211</v>
      </c>
      <c r="C249" s="1">
        <v>278.4</v>
      </c>
      <c r="D249" s="2">
        <f>C249+C249*15%</f>
        <v>320.15999999999997</v>
      </c>
      <c r="E249" s="2"/>
      <c r="F249" s="1"/>
      <c r="G249" s="2"/>
      <c r="H249" s="1"/>
    </row>
    <row r="250" spans="1:8" ht="12.75">
      <c r="A250" s="1" t="s">
        <v>207</v>
      </c>
      <c r="B250" s="1" t="s">
        <v>63</v>
      </c>
      <c r="C250" s="1">
        <v>417.6</v>
      </c>
      <c r="D250" s="2">
        <f>C250+C250*15%</f>
        <v>480.24</v>
      </c>
      <c r="E250" s="2"/>
      <c r="F250" s="1"/>
      <c r="G250" s="2"/>
      <c r="H250" s="1"/>
    </row>
    <row r="251" spans="1:8" ht="12.75">
      <c r="A251" s="1" t="s">
        <v>207</v>
      </c>
      <c r="B251" s="1" t="s">
        <v>212</v>
      </c>
      <c r="C251" s="1">
        <v>478.5</v>
      </c>
      <c r="D251" s="2">
        <f>C251+C251*15%</f>
        <v>550.275</v>
      </c>
      <c r="E251" s="2"/>
      <c r="F251" s="1"/>
      <c r="G251" s="2"/>
      <c r="H251" s="1"/>
    </row>
    <row r="252" spans="1:8" ht="12.75">
      <c r="A252" s="1" t="s">
        <v>207</v>
      </c>
      <c r="B252" s="1" t="s">
        <v>213</v>
      </c>
      <c r="C252" s="1">
        <v>252.3</v>
      </c>
      <c r="D252" s="2">
        <f>C252+C252*15%</f>
        <v>290.145</v>
      </c>
      <c r="E252" s="2"/>
      <c r="F252" s="1"/>
      <c r="G252" s="2"/>
      <c r="H252" s="1"/>
    </row>
    <row r="253" spans="1:8" ht="12.75">
      <c r="A253" s="1" t="s">
        <v>207</v>
      </c>
      <c r="B253" s="3" t="s">
        <v>214</v>
      </c>
      <c r="C253" s="3">
        <v>0</v>
      </c>
      <c r="D253" s="5">
        <f>C253+C253*15%</f>
        <v>0</v>
      </c>
      <c r="E253" s="2"/>
      <c r="F253" s="1"/>
      <c r="G253" s="2"/>
      <c r="H253" s="1"/>
    </row>
    <row r="254" spans="1:8" ht="12.75">
      <c r="A254" s="1"/>
      <c r="B254" s="3"/>
      <c r="C254" s="10">
        <f>SUM(C244:C253)</f>
        <v>3071.1</v>
      </c>
      <c r="D254" s="7">
        <f>SUM(D244:D253)</f>
        <v>3531.7649999999994</v>
      </c>
      <c r="E254" s="2">
        <f>C254*1320/160950.93</f>
        <v>25.18688149239026</v>
      </c>
      <c r="F254" s="1">
        <v>4000</v>
      </c>
      <c r="G254" s="2">
        <f>F254-E254-D254</f>
        <v>443.0481185076105</v>
      </c>
      <c r="H254" s="1" t="s">
        <v>71</v>
      </c>
    </row>
    <row r="255" spans="1:8" ht="12.75">
      <c r="A255" s="1"/>
      <c r="B255" s="3"/>
      <c r="C255" s="3"/>
      <c r="D255" s="5"/>
      <c r="E255" s="2"/>
      <c r="F255" s="1"/>
      <c r="G255" s="2"/>
      <c r="H255" s="1"/>
    </row>
    <row r="256" spans="1:8" ht="12.75">
      <c r="A256" s="1" t="s">
        <v>215</v>
      </c>
      <c r="B256" s="1" t="s">
        <v>216</v>
      </c>
      <c r="C256" s="1">
        <v>269.7</v>
      </c>
      <c r="D256" s="2">
        <f>C256*15%+C256</f>
        <v>310.155</v>
      </c>
      <c r="E256" s="2"/>
      <c r="F256" s="1"/>
      <c r="G256" s="2"/>
      <c r="H256" s="1"/>
    </row>
    <row r="257" spans="1:8" ht="12.75">
      <c r="A257" s="1" t="s">
        <v>215</v>
      </c>
      <c r="B257" s="1" t="s">
        <v>27</v>
      </c>
      <c r="C257" s="1">
        <v>287.1</v>
      </c>
      <c r="D257" s="2">
        <f>C257*15%+C257</f>
        <v>330.165</v>
      </c>
      <c r="E257" s="2"/>
      <c r="F257" s="1"/>
      <c r="G257" s="2"/>
      <c r="H257" s="1"/>
    </row>
    <row r="258" spans="1:8" ht="12.75">
      <c r="A258" s="1" t="s">
        <v>215</v>
      </c>
      <c r="B258" s="1" t="s">
        <v>209</v>
      </c>
      <c r="C258" s="1">
        <v>287.1</v>
      </c>
      <c r="D258" s="2">
        <f>C258*15%+C258</f>
        <v>330.165</v>
      </c>
      <c r="E258" s="2"/>
      <c r="F258" s="1"/>
      <c r="G258" s="2"/>
      <c r="H258" s="1"/>
    </row>
    <row r="259" spans="1:8" ht="12.75">
      <c r="A259" s="1" t="s">
        <v>215</v>
      </c>
      <c r="B259" s="1" t="s">
        <v>76</v>
      </c>
      <c r="C259" s="1">
        <v>339.3</v>
      </c>
      <c r="D259" s="2">
        <f>C259*15%+C259</f>
        <v>390.195</v>
      </c>
      <c r="E259" s="2"/>
      <c r="F259" s="1"/>
      <c r="G259" s="2"/>
      <c r="H259" s="1"/>
    </row>
    <row r="260" spans="1:8" ht="12.75">
      <c r="A260" s="1" t="s">
        <v>215</v>
      </c>
      <c r="B260" s="1" t="s">
        <v>217</v>
      </c>
      <c r="C260" s="1">
        <v>295.8</v>
      </c>
      <c r="D260" s="2">
        <f>C260*15%+C260</f>
        <v>340.17</v>
      </c>
      <c r="E260" s="2"/>
      <c r="F260" s="1"/>
      <c r="G260" s="2"/>
      <c r="H260" s="1"/>
    </row>
    <row r="261" spans="1:8" ht="12.75">
      <c r="A261" s="1"/>
      <c r="B261" s="1"/>
      <c r="C261" s="1">
        <f>SUM(C256:C260)</f>
        <v>1479</v>
      </c>
      <c r="D261" s="2">
        <f>SUM(D256:D260)</f>
        <v>1700.85</v>
      </c>
      <c r="E261" s="2">
        <f>C261*1320/160950.93</f>
        <v>12.129659642227603</v>
      </c>
      <c r="F261" s="1">
        <v>1701</v>
      </c>
      <c r="G261" s="2">
        <f>F261-E261-D261</f>
        <v>-11.979659642227489</v>
      </c>
      <c r="H261" s="1"/>
    </row>
    <row r="262" spans="1:8" ht="12.75">
      <c r="A262" s="1"/>
      <c r="B262" s="1"/>
      <c r="C262" s="1"/>
      <c r="D262" s="2"/>
      <c r="E262" s="2"/>
      <c r="F262" s="1"/>
      <c r="G262" s="2"/>
      <c r="H262" s="1"/>
    </row>
    <row r="263" spans="1:8" ht="12.75">
      <c r="A263" s="1" t="s">
        <v>218</v>
      </c>
      <c r="B263" s="1" t="s">
        <v>219</v>
      </c>
      <c r="C263" s="1">
        <v>722.1</v>
      </c>
      <c r="D263" s="2">
        <f>C263*15%+C263</f>
        <v>830.415</v>
      </c>
      <c r="E263" s="2"/>
      <c r="F263" s="1"/>
      <c r="G263" s="2"/>
      <c r="H263" s="1"/>
    </row>
    <row r="264" spans="1:8" ht="12.75">
      <c r="A264" s="1" t="s">
        <v>218</v>
      </c>
      <c r="B264" s="1" t="s">
        <v>220</v>
      </c>
      <c r="C264" s="1">
        <v>452.4</v>
      </c>
      <c r="D264" s="2">
        <f>C264*15%+C264</f>
        <v>520.26</v>
      </c>
      <c r="E264" s="2"/>
      <c r="F264" s="1"/>
      <c r="G264" s="2"/>
      <c r="H264" s="1"/>
    </row>
    <row r="265" spans="1:8" ht="12.75">
      <c r="A265" s="1" t="s">
        <v>218</v>
      </c>
      <c r="B265" s="1" t="s">
        <v>221</v>
      </c>
      <c r="C265" s="1">
        <v>452.4</v>
      </c>
      <c r="D265" s="2">
        <f>C265*15%+C265</f>
        <v>520.26</v>
      </c>
      <c r="E265" s="2"/>
      <c r="F265" s="1"/>
      <c r="G265" s="2"/>
      <c r="H265" s="1"/>
    </row>
    <row r="266" spans="1:8" ht="12.75">
      <c r="A266" s="1" t="s">
        <v>218</v>
      </c>
      <c r="B266" s="1" t="s">
        <v>222</v>
      </c>
      <c r="C266" s="1">
        <v>513.3</v>
      </c>
      <c r="D266" s="2">
        <f>C266*15%+C266</f>
        <v>590.295</v>
      </c>
      <c r="E266" s="2"/>
      <c r="F266" s="1"/>
      <c r="G266" s="2"/>
      <c r="H266" s="1"/>
    </row>
    <row r="267" spans="1:8" ht="12.75">
      <c r="A267" s="1"/>
      <c r="B267" s="1"/>
      <c r="C267" s="1">
        <f>SUM(C263:C266)</f>
        <v>2140.2</v>
      </c>
      <c r="D267" s="2">
        <f>SUM(D263:D266)</f>
        <v>2461.23</v>
      </c>
      <c r="E267" s="2">
        <f>C267*1320/160950.93</f>
        <v>17.552331011694058</v>
      </c>
      <c r="F267" s="1">
        <v>2525</v>
      </c>
      <c r="G267" s="2">
        <f>F267-E267-D267</f>
        <v>46.21766898830583</v>
      </c>
      <c r="H267" s="1"/>
    </row>
    <row r="268" spans="1:8" ht="12.75">
      <c r="A268" s="1"/>
      <c r="B268" s="1"/>
      <c r="C268" s="1"/>
      <c r="D268" s="2"/>
      <c r="E268" s="2"/>
      <c r="F268" s="1"/>
      <c r="G268" s="2"/>
      <c r="H268" s="1"/>
    </row>
    <row r="269" spans="1:8" ht="12.75">
      <c r="A269" s="1" t="s">
        <v>223</v>
      </c>
      <c r="B269" s="1" t="s">
        <v>224</v>
      </c>
      <c r="C269" s="1">
        <v>609</v>
      </c>
      <c r="D269" s="2">
        <f>C269+C269*15%</f>
        <v>700.35</v>
      </c>
      <c r="E269" s="2">
        <f>C269*1320/160950.93</f>
        <v>4.994565735034896</v>
      </c>
      <c r="F269" s="1">
        <v>700</v>
      </c>
      <c r="G269" s="2">
        <f>F269-E269-D269</f>
        <v>-5.344565735034962</v>
      </c>
      <c r="H269" s="1"/>
    </row>
    <row r="270" spans="1:8" ht="12.75">
      <c r="A270" s="1"/>
      <c r="B270" s="1"/>
      <c r="C270" s="1"/>
      <c r="D270" s="2"/>
      <c r="E270" s="2"/>
      <c r="F270" s="1"/>
      <c r="G270" s="2"/>
      <c r="H270" s="1"/>
    </row>
    <row r="271" spans="1:8" ht="12.75">
      <c r="A271" s="1" t="s">
        <v>225</v>
      </c>
      <c r="B271" s="1" t="s">
        <v>226</v>
      </c>
      <c r="C271" s="1">
        <v>713.4</v>
      </c>
      <c r="D271" s="2">
        <f>C271*15%+C271</f>
        <v>820.41</v>
      </c>
      <c r="E271" s="2">
        <f>C271*1320/160950.93</f>
        <v>5.8507770038980205</v>
      </c>
      <c r="F271" s="1">
        <v>850</v>
      </c>
      <c r="G271" s="2">
        <f>F271-E271-D271</f>
        <v>23.739222996102058</v>
      </c>
      <c r="H271" s="1"/>
    </row>
    <row r="272" spans="1:8" ht="12.75">
      <c r="A272" s="1"/>
      <c r="B272" s="1"/>
      <c r="C272" s="1"/>
      <c r="D272" s="2"/>
      <c r="E272" s="2"/>
      <c r="F272" s="1"/>
      <c r="G272" s="2"/>
      <c r="H272" s="1"/>
    </row>
    <row r="273" spans="1:8" ht="12.75">
      <c r="A273" s="1" t="s">
        <v>227</v>
      </c>
      <c r="B273" s="1" t="s">
        <v>228</v>
      </c>
      <c r="C273" s="1">
        <v>234.9</v>
      </c>
      <c r="D273" s="2">
        <f>C273*15%+C273</f>
        <v>270.135</v>
      </c>
      <c r="E273" s="2"/>
      <c r="F273" s="1"/>
      <c r="G273" s="2"/>
      <c r="H273" s="1"/>
    </row>
    <row r="274" spans="1:8" ht="12.75">
      <c r="A274" s="1" t="s">
        <v>227</v>
      </c>
      <c r="B274" s="1" t="s">
        <v>229</v>
      </c>
      <c r="C274" s="1">
        <v>382.8</v>
      </c>
      <c r="D274" s="2">
        <f>C274*15%+C274</f>
        <v>440.22</v>
      </c>
      <c r="E274" s="2"/>
      <c r="F274" s="1"/>
      <c r="G274" s="2"/>
      <c r="H274" s="1"/>
    </row>
    <row r="275" spans="1:8" ht="12.75">
      <c r="A275" s="1" t="s">
        <v>227</v>
      </c>
      <c r="B275" s="1" t="s">
        <v>230</v>
      </c>
      <c r="C275" s="1">
        <v>313.2</v>
      </c>
      <c r="D275" s="2">
        <f>C275*15%+C275</f>
        <v>360.18</v>
      </c>
      <c r="E275" s="2"/>
      <c r="F275" s="1"/>
      <c r="G275" s="2"/>
      <c r="H275" s="1"/>
    </row>
    <row r="276" spans="1:8" ht="12.75">
      <c r="A276" s="1" t="s">
        <v>227</v>
      </c>
      <c r="B276" s="1" t="s">
        <v>231</v>
      </c>
      <c r="C276" s="1">
        <v>313.2</v>
      </c>
      <c r="D276" s="2">
        <f>C276*15%+C276</f>
        <v>360.18</v>
      </c>
      <c r="E276" s="2"/>
      <c r="F276" s="1"/>
      <c r="G276" s="2"/>
      <c r="H276" s="1"/>
    </row>
    <row r="277" spans="1:8" ht="12.75">
      <c r="A277" s="1"/>
      <c r="B277" s="1"/>
      <c r="C277" s="1">
        <f>SUM(C273:C276)</f>
        <v>1244.1000000000001</v>
      </c>
      <c r="D277" s="2">
        <f>SUM(D273:D276)</f>
        <v>1430.7150000000001</v>
      </c>
      <c r="E277" s="2">
        <f>C277*1320/160950.93</f>
        <v>10.203184287285573</v>
      </c>
      <c r="F277" s="1">
        <v>1450</v>
      </c>
      <c r="G277" s="2">
        <f>F277-E277-D277</f>
        <v>9.081815712714388</v>
      </c>
      <c r="H277" s="1"/>
    </row>
    <row r="278" spans="1:8" ht="12.75">
      <c r="A278" s="1"/>
      <c r="B278" s="1"/>
      <c r="C278" s="1"/>
      <c r="D278" s="2"/>
      <c r="E278" s="2"/>
      <c r="F278" s="1"/>
      <c r="G278" s="2"/>
      <c r="H278" s="1"/>
    </row>
    <row r="279" spans="1:8" ht="12.75">
      <c r="A279" s="1" t="s">
        <v>232</v>
      </c>
      <c r="B279" s="1" t="s">
        <v>233</v>
      </c>
      <c r="C279" s="1">
        <v>255.64</v>
      </c>
      <c r="D279" s="2">
        <f>C279*15%+C279</f>
        <v>293.986</v>
      </c>
      <c r="E279" s="2"/>
      <c r="F279" s="1"/>
      <c r="G279" s="2"/>
      <c r="H279" s="1"/>
    </row>
    <row r="280" spans="1:8" ht="12.75">
      <c r="A280" s="1" t="s">
        <v>232</v>
      </c>
      <c r="B280" s="1" t="s">
        <v>234</v>
      </c>
      <c r="C280" s="1">
        <v>398.79</v>
      </c>
      <c r="D280" s="2">
        <f>C280*15%+C280</f>
        <v>458.60850000000005</v>
      </c>
      <c r="E280" s="2"/>
      <c r="F280" s="1"/>
      <c r="G280" s="2"/>
      <c r="H280" s="1"/>
    </row>
    <row r="281" spans="1:8" ht="12.75">
      <c r="A281" s="1" t="s">
        <v>232</v>
      </c>
      <c r="B281" s="1" t="s">
        <v>235</v>
      </c>
      <c r="C281" s="1">
        <v>590.61</v>
      </c>
      <c r="D281" s="2">
        <f>C281*15%+C281</f>
        <v>679.2015</v>
      </c>
      <c r="E281" s="2"/>
      <c r="F281" s="1"/>
      <c r="G281" s="2"/>
      <c r="H281" s="1"/>
    </row>
    <row r="282" spans="1:8" ht="12.75">
      <c r="A282" s="1" t="s">
        <v>232</v>
      </c>
      <c r="B282" s="1" t="s">
        <v>236</v>
      </c>
      <c r="C282" s="1">
        <v>354.35</v>
      </c>
      <c r="D282" s="2">
        <f>C282*15%+C282</f>
        <v>407.50250000000005</v>
      </c>
      <c r="E282" s="2"/>
      <c r="F282" s="1"/>
      <c r="G282" s="2"/>
      <c r="H282" s="1"/>
    </row>
    <row r="283" spans="1:8" ht="12.75">
      <c r="A283" s="1" t="s">
        <v>232</v>
      </c>
      <c r="B283" s="1" t="s">
        <v>237</v>
      </c>
      <c r="C283" s="1">
        <v>160.5</v>
      </c>
      <c r="D283" s="2">
        <f>C283*15%+C283</f>
        <v>184.575</v>
      </c>
      <c r="E283" s="2"/>
      <c r="F283" s="1"/>
      <c r="G283" s="2"/>
      <c r="H283" s="1"/>
    </row>
    <row r="284" spans="1:8" ht="12.75">
      <c r="A284" s="1"/>
      <c r="B284" s="1"/>
      <c r="C284" s="1">
        <f>SUM(C279:C283)</f>
        <v>1759.8899999999999</v>
      </c>
      <c r="D284" s="2">
        <f>SUM(D279:D283)</f>
        <v>2023.8735000000001</v>
      </c>
      <c r="E284" s="2">
        <f>C284*1320/160950.93</f>
        <v>14.433310823367096</v>
      </c>
      <c r="F284" s="1">
        <v>2266</v>
      </c>
      <c r="G284" s="2">
        <f>F284-E284-D284</f>
        <v>227.6931891766326</v>
      </c>
      <c r="H284" s="1" t="s">
        <v>71</v>
      </c>
    </row>
    <row r="285" spans="1:8" ht="12.75">
      <c r="A285" s="1"/>
      <c r="B285" s="1"/>
      <c r="C285" s="1"/>
      <c r="D285" s="2"/>
      <c r="E285" s="2"/>
      <c r="F285" s="1"/>
      <c r="G285" s="2"/>
      <c r="H285" s="1"/>
    </row>
    <row r="286" spans="1:8" ht="12.75">
      <c r="A286" s="1" t="s">
        <v>238</v>
      </c>
      <c r="B286" s="1" t="s">
        <v>239</v>
      </c>
      <c r="C286" s="1">
        <v>504.6</v>
      </c>
      <c r="D286" s="2">
        <f>C286*15%+C286</f>
        <v>580.29</v>
      </c>
      <c r="E286" s="2">
        <f>C286*1320/160950.93</f>
        <v>4.138354466171771</v>
      </c>
      <c r="F286" s="1">
        <v>580</v>
      </c>
      <c r="G286" s="2">
        <f>F286-E286-D286</f>
        <v>-4.428354466171754</v>
      </c>
      <c r="H286" s="1"/>
    </row>
    <row r="287" spans="1:8" ht="12.75">
      <c r="A287" s="1"/>
      <c r="B287" s="1"/>
      <c r="C287" s="1"/>
      <c r="D287" s="2"/>
      <c r="E287" s="2"/>
      <c r="F287" s="1"/>
      <c r="G287" s="2"/>
      <c r="H287" s="1"/>
    </row>
    <row r="288" spans="1:8" ht="12.75">
      <c r="A288" s="1" t="s">
        <v>240</v>
      </c>
      <c r="B288" s="1" t="s">
        <v>241</v>
      </c>
      <c r="C288" s="1">
        <v>609</v>
      </c>
      <c r="D288" s="2">
        <f>C288*15%+C288</f>
        <v>700.35</v>
      </c>
      <c r="E288" s="2"/>
      <c r="F288" s="1"/>
      <c r="G288" s="2"/>
      <c r="H288" s="1"/>
    </row>
    <row r="289" spans="1:8" ht="12.75">
      <c r="A289" s="1" t="s">
        <v>240</v>
      </c>
      <c r="B289" s="1" t="s">
        <v>242</v>
      </c>
      <c r="C289" s="1">
        <v>259.8</v>
      </c>
      <c r="D289" s="2">
        <f>C289*15%+C289</f>
        <v>298.77</v>
      </c>
      <c r="E289" s="2"/>
      <c r="F289" s="1"/>
      <c r="G289" s="2"/>
      <c r="H289" s="1"/>
    </row>
    <row r="290" spans="1:8" ht="12.75">
      <c r="A290" s="1" t="s">
        <v>240</v>
      </c>
      <c r="B290" s="1" t="s">
        <v>216</v>
      </c>
      <c r="C290" s="1">
        <v>269.7</v>
      </c>
      <c r="D290" s="2">
        <f>C290*15%+C290</f>
        <v>310.155</v>
      </c>
      <c r="E290" s="2"/>
      <c r="F290" s="1"/>
      <c r="G290" s="2"/>
      <c r="H290" s="1"/>
    </row>
    <row r="291" spans="1:8" ht="12.75">
      <c r="A291" s="1" t="s">
        <v>240</v>
      </c>
      <c r="B291" s="1" t="s">
        <v>243</v>
      </c>
      <c r="C291" s="1">
        <v>165.3</v>
      </c>
      <c r="D291" s="2">
        <f>C291*15%+C291</f>
        <v>190.09500000000003</v>
      </c>
      <c r="E291" s="2"/>
      <c r="F291" s="1"/>
      <c r="G291" s="2"/>
      <c r="H291" s="1"/>
    </row>
    <row r="292" spans="1:8" ht="12.75">
      <c r="A292" s="1" t="s">
        <v>240</v>
      </c>
      <c r="B292" s="1" t="s">
        <v>244</v>
      </c>
      <c r="C292" s="1">
        <v>139.2</v>
      </c>
      <c r="D292" s="2">
        <f>C292*15%+C292</f>
        <v>160.07999999999998</v>
      </c>
      <c r="E292" s="2"/>
      <c r="F292" s="1"/>
      <c r="G292" s="2"/>
      <c r="H292" s="1"/>
    </row>
    <row r="293" spans="1:8" ht="12.75">
      <c r="A293" s="1" t="s">
        <v>240</v>
      </c>
      <c r="B293" s="1" t="s">
        <v>245</v>
      </c>
      <c r="C293" s="1">
        <v>313.2</v>
      </c>
      <c r="D293" s="2">
        <f>C293*15%+C293</f>
        <v>360.18</v>
      </c>
      <c r="E293" s="2"/>
      <c r="F293" s="1"/>
      <c r="G293" s="2"/>
      <c r="H293" s="1"/>
    </row>
    <row r="294" spans="1:8" ht="12.75">
      <c r="A294" s="1"/>
      <c r="B294" s="1"/>
      <c r="C294" s="1">
        <f>SUM(C288:C293)</f>
        <v>1756.2</v>
      </c>
      <c r="D294" s="2">
        <f>SUM(D288:D293)</f>
        <v>2019.63</v>
      </c>
      <c r="E294" s="2">
        <f>C294*1320/160950.93</f>
        <v>14.403048183691762</v>
      </c>
      <c r="F294" s="1">
        <v>2020</v>
      </c>
      <c r="G294" s="2">
        <f>F294-E294-D294</f>
        <v>-14.03304818369179</v>
      </c>
      <c r="H294" s="1"/>
    </row>
    <row r="295" spans="1:8" ht="12.75">
      <c r="A295" s="1"/>
      <c r="B295" s="1"/>
      <c r="C295" s="1"/>
      <c r="D295" s="2"/>
      <c r="E295" s="2"/>
      <c r="F295" s="1"/>
      <c r="G295" s="2"/>
      <c r="H295" s="1"/>
    </row>
    <row r="296" spans="1:8" ht="12.75">
      <c r="A296" s="1" t="s">
        <v>246</v>
      </c>
      <c r="B296" s="1" t="s">
        <v>247</v>
      </c>
      <c r="C296" s="1">
        <v>278.4</v>
      </c>
      <c r="D296" s="2">
        <f>C296+C296*15%</f>
        <v>320.15999999999997</v>
      </c>
      <c r="E296" s="2"/>
      <c r="F296" s="1"/>
      <c r="G296" s="2"/>
      <c r="H296" s="1"/>
    </row>
    <row r="297" spans="1:8" ht="12.75">
      <c r="A297" s="1" t="s">
        <v>246</v>
      </c>
      <c r="B297" s="1" t="s">
        <v>248</v>
      </c>
      <c r="C297" s="1">
        <v>574.2</v>
      </c>
      <c r="D297" s="2">
        <f>C297*15%+C297</f>
        <v>660.33</v>
      </c>
      <c r="E297" s="2"/>
      <c r="F297" s="1"/>
      <c r="G297" s="2"/>
      <c r="H297" s="1"/>
    </row>
    <row r="298" spans="1:8" ht="12.75">
      <c r="A298" s="1" t="s">
        <v>246</v>
      </c>
      <c r="B298" s="1" t="s">
        <v>249</v>
      </c>
      <c r="C298" s="1">
        <v>435</v>
      </c>
      <c r="D298" s="2">
        <f>C298*15%+C298</f>
        <v>500.25</v>
      </c>
      <c r="E298" s="2"/>
      <c r="F298" s="1"/>
      <c r="G298" s="2"/>
      <c r="H298" s="1"/>
    </row>
    <row r="299" spans="1:8" ht="12.75">
      <c r="A299" s="1"/>
      <c r="B299" s="1"/>
      <c r="C299" s="1">
        <f>SUM(C296:C298)</f>
        <v>1287.6</v>
      </c>
      <c r="D299" s="2">
        <f>SUM(D296:D298)</f>
        <v>1480.74</v>
      </c>
      <c r="E299" s="2">
        <f>C299*1320/160950.93</f>
        <v>10.559938982645207</v>
      </c>
      <c r="F299" s="1">
        <v>1481</v>
      </c>
      <c r="G299" s="2">
        <f>F299-E299-D299</f>
        <v>-10.299938982645244</v>
      </c>
      <c r="H299" s="1"/>
    </row>
    <row r="300" spans="1:8" ht="12.75">
      <c r="A300" s="1"/>
      <c r="B300" s="1"/>
      <c r="C300" s="1"/>
      <c r="D300" s="2"/>
      <c r="E300" s="2"/>
      <c r="F300" s="1"/>
      <c r="G300" s="2"/>
      <c r="H300" s="1"/>
    </row>
    <row r="301" spans="1:8" ht="12.75">
      <c r="A301" s="1" t="s">
        <v>250</v>
      </c>
      <c r="B301" s="1" t="s">
        <v>251</v>
      </c>
      <c r="C301" s="1">
        <v>626.4</v>
      </c>
      <c r="D301" s="2">
        <f>C301*15%+C301</f>
        <v>720.36</v>
      </c>
      <c r="E301" s="2"/>
      <c r="F301" s="1"/>
      <c r="G301" s="2"/>
      <c r="H301" s="1"/>
    </row>
    <row r="302" spans="1:8" ht="12.75">
      <c r="A302" s="1" t="s">
        <v>250</v>
      </c>
      <c r="B302" s="1" t="s">
        <v>252</v>
      </c>
      <c r="C302" s="1">
        <v>635.1</v>
      </c>
      <c r="D302" s="2">
        <f>C302*15%+C302</f>
        <v>730.365</v>
      </c>
      <c r="E302" s="2"/>
      <c r="F302" s="1"/>
      <c r="G302" s="2"/>
      <c r="H302" s="1"/>
    </row>
    <row r="303" spans="1:8" ht="12.75">
      <c r="A303" s="1" t="s">
        <v>250</v>
      </c>
      <c r="B303" s="1" t="s">
        <v>253</v>
      </c>
      <c r="C303" s="1">
        <v>565.5</v>
      </c>
      <c r="D303" s="2">
        <f>C303*15%+C303</f>
        <v>650.325</v>
      </c>
      <c r="E303" s="2"/>
      <c r="F303" s="1"/>
      <c r="G303" s="2"/>
      <c r="H303" s="1"/>
    </row>
    <row r="304" spans="1:8" ht="12.75">
      <c r="A304" s="1" t="s">
        <v>250</v>
      </c>
      <c r="B304" s="1" t="s">
        <v>254</v>
      </c>
      <c r="C304" s="1">
        <v>374.1</v>
      </c>
      <c r="D304" s="2">
        <f>C304*15%+C304</f>
        <v>430.21500000000003</v>
      </c>
      <c r="E304" s="2"/>
      <c r="F304" s="1"/>
      <c r="G304" s="2"/>
      <c r="H304" s="1"/>
    </row>
    <row r="305" spans="1:8" ht="12.75">
      <c r="A305" s="1" t="s">
        <v>250</v>
      </c>
      <c r="B305" s="1" t="s">
        <v>255</v>
      </c>
      <c r="C305" s="1">
        <v>391.5</v>
      </c>
      <c r="D305" s="2">
        <f>C305*15%+C305</f>
        <v>450.225</v>
      </c>
      <c r="E305" s="2"/>
      <c r="F305" s="1"/>
      <c r="G305" s="2"/>
      <c r="H305" s="1"/>
    </row>
    <row r="306" spans="1:8" ht="12.75">
      <c r="A306" s="1"/>
      <c r="B306" s="1"/>
      <c r="C306" s="1">
        <f>SUM(C301:C305)</f>
        <v>2592.6</v>
      </c>
      <c r="D306" s="2">
        <f>SUM(D301:D305)</f>
        <v>2981.4900000000002</v>
      </c>
      <c r="E306" s="2">
        <f>C306*1320/160950.93</f>
        <v>21.26257984343427</v>
      </c>
      <c r="F306" s="1">
        <v>3250</v>
      </c>
      <c r="G306" s="2">
        <f>F306-E306-D306</f>
        <v>247.24742015656557</v>
      </c>
      <c r="H306" s="1" t="s">
        <v>71</v>
      </c>
    </row>
    <row r="307" spans="1:8" ht="12.75">
      <c r="A307" s="1"/>
      <c r="B307" s="1"/>
      <c r="C307" s="1"/>
      <c r="D307" s="2"/>
      <c r="E307" s="2"/>
      <c r="F307" s="1"/>
      <c r="G307" s="2"/>
      <c r="H307" s="1"/>
    </row>
    <row r="308" spans="1:8" ht="12.75">
      <c r="A308" s="1" t="s">
        <v>256</v>
      </c>
      <c r="B308" s="1" t="s">
        <v>257</v>
      </c>
      <c r="C308" s="1">
        <v>348</v>
      </c>
      <c r="D308" s="2">
        <f>C308*15%+C308</f>
        <v>400.2</v>
      </c>
      <c r="E308" s="2">
        <f>C308*1320/160950.93</f>
        <v>2.854037562877083</v>
      </c>
      <c r="F308" s="1">
        <v>400</v>
      </c>
      <c r="G308" s="2">
        <f>F308-E308-D308</f>
        <v>-3.054037562877056</v>
      </c>
      <c r="H308" s="1"/>
    </row>
    <row r="309" spans="1:8" ht="12.75">
      <c r="A309" s="1"/>
      <c r="B309" s="1"/>
      <c r="C309" s="1"/>
      <c r="D309" s="2"/>
      <c r="E309" s="2"/>
      <c r="F309" s="1"/>
      <c r="G309" s="2"/>
      <c r="H309" s="1"/>
    </row>
    <row r="310" spans="1:8" ht="12.75">
      <c r="A310" s="1" t="s">
        <v>258</v>
      </c>
      <c r="B310" s="1" t="s">
        <v>259</v>
      </c>
      <c r="C310" s="1">
        <v>374.1</v>
      </c>
      <c r="D310" s="2">
        <f>C310*12%+C310</f>
        <v>418.992</v>
      </c>
      <c r="E310" s="2"/>
      <c r="F310" s="1"/>
      <c r="G310" s="2"/>
      <c r="H310" s="1"/>
    </row>
    <row r="311" spans="1:8" ht="12.75">
      <c r="A311" s="1" t="s">
        <v>258</v>
      </c>
      <c r="B311" s="1" t="s">
        <v>260</v>
      </c>
      <c r="C311" s="1">
        <v>139.2</v>
      </c>
      <c r="D311" s="2">
        <f aca="true" t="shared" si="1" ref="D311:D320">C311*12%+C311</f>
        <v>155.904</v>
      </c>
      <c r="E311" s="2"/>
      <c r="F311" s="1"/>
      <c r="G311" s="2"/>
      <c r="H311" s="1"/>
    </row>
    <row r="312" spans="1:8" ht="12.75">
      <c r="A312" s="1" t="s">
        <v>258</v>
      </c>
      <c r="B312" s="1" t="s">
        <v>261</v>
      </c>
      <c r="C312" s="1">
        <v>800.4</v>
      </c>
      <c r="D312" s="2">
        <f t="shared" si="1"/>
        <v>896.448</v>
      </c>
      <c r="E312" s="2"/>
      <c r="F312" s="1"/>
      <c r="G312" s="2"/>
      <c r="H312" s="1"/>
    </row>
    <row r="313" spans="1:8" ht="12.75">
      <c r="A313" s="1" t="s">
        <v>258</v>
      </c>
      <c r="B313" s="1" t="s">
        <v>262</v>
      </c>
      <c r="C313" s="1">
        <v>356.7</v>
      </c>
      <c r="D313" s="2">
        <f t="shared" si="1"/>
        <v>399.50399999999996</v>
      </c>
      <c r="E313" s="2"/>
      <c r="F313" s="1"/>
      <c r="G313" s="2"/>
      <c r="H313" s="1"/>
    </row>
    <row r="314" spans="1:8" ht="12.75">
      <c r="A314" s="1" t="s">
        <v>258</v>
      </c>
      <c r="B314" s="1" t="s">
        <v>263</v>
      </c>
      <c r="C314" s="1">
        <v>469.91</v>
      </c>
      <c r="D314" s="2">
        <f t="shared" si="1"/>
        <v>526.2992</v>
      </c>
      <c r="E314" s="2"/>
      <c r="F314" s="1"/>
      <c r="G314" s="2"/>
      <c r="H314" s="1"/>
    </row>
    <row r="315" spans="1:8" ht="12.75">
      <c r="A315" s="1" t="s">
        <v>258</v>
      </c>
      <c r="B315" s="1" t="s">
        <v>264</v>
      </c>
      <c r="C315" s="1">
        <v>265.78</v>
      </c>
      <c r="D315" s="2">
        <f t="shared" si="1"/>
        <v>297.67359999999996</v>
      </c>
      <c r="E315" s="2"/>
      <c r="F315" s="1"/>
      <c r="G315" s="2"/>
      <c r="H315" s="1"/>
    </row>
    <row r="316" spans="1:8" ht="12.75">
      <c r="A316" s="1" t="s">
        <v>258</v>
      </c>
      <c r="B316" s="1" t="s">
        <v>265</v>
      </c>
      <c r="C316" s="1">
        <v>295.32</v>
      </c>
      <c r="D316" s="2">
        <f t="shared" si="1"/>
        <v>330.7584</v>
      </c>
      <c r="E316" s="2"/>
      <c r="F316" s="1"/>
      <c r="G316" s="2"/>
      <c r="H316" s="1"/>
    </row>
    <row r="317" spans="1:8" ht="12.75">
      <c r="A317" s="1" t="s">
        <v>258</v>
      </c>
      <c r="B317" s="1" t="s">
        <v>266</v>
      </c>
      <c r="C317" s="8">
        <v>1026.6</v>
      </c>
      <c r="D317" s="2">
        <f t="shared" si="1"/>
        <v>1149.792</v>
      </c>
      <c r="E317" s="2"/>
      <c r="F317" s="1"/>
      <c r="G317" s="2"/>
      <c r="H317" s="1"/>
    </row>
    <row r="318" spans="1:8" ht="12.75">
      <c r="A318" s="1" t="s">
        <v>258</v>
      </c>
      <c r="B318" s="1" t="s">
        <v>267</v>
      </c>
      <c r="C318" s="1">
        <v>251.45</v>
      </c>
      <c r="D318" s="2">
        <f t="shared" si="1"/>
        <v>281.62399999999997</v>
      </c>
      <c r="E318" s="2"/>
      <c r="F318" s="1"/>
      <c r="G318" s="2"/>
      <c r="H318" s="1"/>
    </row>
    <row r="319" spans="1:8" ht="12.75">
      <c r="A319" s="1" t="s">
        <v>258</v>
      </c>
      <c r="B319" s="1" t="s">
        <v>268</v>
      </c>
      <c r="C319" s="1">
        <v>265.78</v>
      </c>
      <c r="D319" s="2">
        <f t="shared" si="1"/>
        <v>297.67359999999996</v>
      </c>
      <c r="E319" s="2"/>
      <c r="F319" s="1"/>
      <c r="G319" s="2"/>
      <c r="H319" s="1"/>
    </row>
    <row r="320" spans="1:8" ht="12.75">
      <c r="A320" s="1" t="s">
        <v>258</v>
      </c>
      <c r="B320" s="1" t="s">
        <v>269</v>
      </c>
      <c r="C320" s="1">
        <v>548.1</v>
      </c>
      <c r="D320" s="2">
        <f t="shared" si="1"/>
        <v>613.8720000000001</v>
      </c>
      <c r="E320" s="2"/>
      <c r="F320" s="1"/>
      <c r="G320" s="2"/>
      <c r="H320" s="1"/>
    </row>
    <row r="321" spans="1:8" ht="12.75">
      <c r="A321" s="1" t="s">
        <v>258</v>
      </c>
      <c r="B321" s="3" t="s">
        <v>270</v>
      </c>
      <c r="C321" s="3">
        <v>0</v>
      </c>
      <c r="D321" s="5">
        <f>C321*15%+C321</f>
        <v>0</v>
      </c>
      <c r="E321" s="2"/>
      <c r="F321" s="1"/>
      <c r="G321" s="2"/>
      <c r="H321" s="1"/>
    </row>
    <row r="322" spans="1:8" ht="12.75">
      <c r="A322" s="1" t="s">
        <v>258</v>
      </c>
      <c r="B322" s="3" t="s">
        <v>271</v>
      </c>
      <c r="C322" s="3">
        <v>0</v>
      </c>
      <c r="D322" s="5">
        <f>C322*15%+C322</f>
        <v>0</v>
      </c>
      <c r="E322" s="2"/>
      <c r="F322" s="1"/>
      <c r="G322" s="2"/>
      <c r="H322" s="1"/>
    </row>
    <row r="323" spans="1:8" ht="12.75">
      <c r="A323" s="1"/>
      <c r="B323" s="3"/>
      <c r="C323" s="10">
        <f>SUM(C310:C322)</f>
        <v>4793.34</v>
      </c>
      <c r="D323" s="7">
        <f>SUM(D310:D322)</f>
        <v>5368.5408</v>
      </c>
      <c r="E323" s="2">
        <f>C323*1320/160950.93</f>
        <v>39.31141497598057</v>
      </c>
      <c r="F323" s="1">
        <v>6232</v>
      </c>
      <c r="G323" s="2">
        <f>F323-E323-D323</f>
        <v>824.1477850240199</v>
      </c>
      <c r="H323" s="1" t="s">
        <v>71</v>
      </c>
    </row>
    <row r="324" spans="1:8" ht="12.75">
      <c r="A324" s="1"/>
      <c r="B324" s="3"/>
      <c r="C324" s="3"/>
      <c r="D324" s="5"/>
      <c r="E324" s="2"/>
      <c r="F324" s="1"/>
      <c r="G324" s="2"/>
      <c r="H324" s="1"/>
    </row>
    <row r="325" spans="1:8" ht="12.75">
      <c r="A325" s="1" t="s">
        <v>272</v>
      </c>
      <c r="B325" s="1" t="s">
        <v>273</v>
      </c>
      <c r="C325" s="1">
        <v>609</v>
      </c>
      <c r="D325" s="2">
        <f>C325*15%+C325</f>
        <v>700.35</v>
      </c>
      <c r="E325" s="2"/>
      <c r="F325" s="1"/>
      <c r="G325" s="2"/>
      <c r="H325" s="1"/>
    </row>
    <row r="326" spans="1:8" ht="12.75">
      <c r="A326" s="1" t="s">
        <v>272</v>
      </c>
      <c r="B326" s="1" t="s">
        <v>274</v>
      </c>
      <c r="C326" s="1">
        <v>574.2</v>
      </c>
      <c r="D326" s="2">
        <f>C326+C326*15%</f>
        <v>660.33</v>
      </c>
      <c r="E326" s="2"/>
      <c r="F326" s="1"/>
      <c r="G326" s="2"/>
      <c r="H326" s="1"/>
    </row>
    <row r="327" spans="1:8" ht="12.75">
      <c r="A327" s="1" t="s">
        <v>272</v>
      </c>
      <c r="B327" s="1" t="s">
        <v>275</v>
      </c>
      <c r="C327" s="1">
        <v>417.6</v>
      </c>
      <c r="D327" s="2">
        <f>C327+C327*15%</f>
        <v>480.24</v>
      </c>
      <c r="E327" s="2"/>
      <c r="F327" s="1"/>
      <c r="G327" s="2"/>
      <c r="H327" s="1"/>
    </row>
    <row r="328" spans="1:8" ht="12.75">
      <c r="A328" s="1" t="s">
        <v>272</v>
      </c>
      <c r="B328" s="1" t="s">
        <v>276</v>
      </c>
      <c r="C328" s="1">
        <v>313.2</v>
      </c>
      <c r="D328" s="2">
        <f>C328+C328*15%</f>
        <v>360.18</v>
      </c>
      <c r="E328" s="2"/>
      <c r="F328" s="1"/>
      <c r="G328" s="2"/>
      <c r="H328" s="1"/>
    </row>
    <row r="329" spans="1:8" ht="12.75">
      <c r="A329" s="1"/>
      <c r="B329" s="1"/>
      <c r="C329" s="1">
        <f>SUM(C325:C328)</f>
        <v>1914.0000000000002</v>
      </c>
      <c r="D329" s="2">
        <f>SUM(D325:D328)</f>
        <v>2201.1</v>
      </c>
      <c r="E329" s="2">
        <f>C329*1320/160950.93</f>
        <v>15.69720659582396</v>
      </c>
      <c r="F329" s="1">
        <v>2201</v>
      </c>
      <c r="G329" s="2">
        <f>F329-E329-D329</f>
        <v>-15.797206595823809</v>
      </c>
      <c r="H329" s="1"/>
    </row>
    <row r="330" spans="1:8" ht="12.75">
      <c r="A330" s="1"/>
      <c r="B330" s="1"/>
      <c r="C330" s="1"/>
      <c r="D330" s="2"/>
      <c r="E330" s="2"/>
      <c r="F330" s="1"/>
      <c r="G330" s="2"/>
      <c r="H330" s="1"/>
    </row>
    <row r="331" spans="1:8" ht="12.75">
      <c r="A331" s="1" t="s">
        <v>277</v>
      </c>
      <c r="B331" s="1" t="s">
        <v>278</v>
      </c>
      <c r="C331" s="1">
        <v>591.6</v>
      </c>
      <c r="D331" s="2">
        <f>C331*15%+C331</f>
        <v>680.34</v>
      </c>
      <c r="E331" s="2"/>
      <c r="F331" s="1"/>
      <c r="G331" s="2"/>
      <c r="H331" s="1"/>
    </row>
    <row r="332" spans="1:8" ht="12.75">
      <c r="A332" s="1" t="s">
        <v>277</v>
      </c>
      <c r="B332" s="1" t="s">
        <v>113</v>
      </c>
      <c r="C332" s="1">
        <v>252.3</v>
      </c>
      <c r="D332" s="2">
        <f>C332*15%+C332</f>
        <v>290.145</v>
      </c>
      <c r="E332" s="2"/>
      <c r="F332" s="1"/>
      <c r="G332" s="2"/>
      <c r="H332" s="1"/>
    </row>
    <row r="333" spans="1:8" ht="12.75">
      <c r="A333" s="1"/>
      <c r="B333" s="1"/>
      <c r="C333" s="1">
        <f>SUM(C331:C332)</f>
        <v>843.9000000000001</v>
      </c>
      <c r="D333" s="2">
        <f>SUM(D331:D332)</f>
        <v>970.485</v>
      </c>
      <c r="E333" s="2">
        <f>C333*1320/160950.93</f>
        <v>6.921041089976928</v>
      </c>
      <c r="F333" s="1">
        <v>970</v>
      </c>
      <c r="G333" s="2">
        <f>F333-E333-D333</f>
        <v>-7.406041089976952</v>
      </c>
      <c r="H333" s="1"/>
    </row>
    <row r="334" spans="1:8" ht="12.75">
      <c r="A334" s="1"/>
      <c r="B334" s="1"/>
      <c r="C334" s="1"/>
      <c r="D334" s="2"/>
      <c r="E334" s="2"/>
      <c r="F334" s="1"/>
      <c r="G334" s="2"/>
      <c r="H334" s="1"/>
    </row>
    <row r="335" spans="1:8" ht="12.75">
      <c r="A335" s="1" t="s">
        <v>279</v>
      </c>
      <c r="B335" s="3" t="s">
        <v>280</v>
      </c>
      <c r="C335" s="3">
        <v>0</v>
      </c>
      <c r="D335" s="5">
        <f>C335*15%+C335</f>
        <v>0</v>
      </c>
      <c r="E335" s="2"/>
      <c r="F335" s="1"/>
      <c r="G335" s="2"/>
      <c r="H335" s="1"/>
    </row>
    <row r="336" spans="1:8" ht="12.75">
      <c r="A336" s="1"/>
      <c r="B336" s="3"/>
      <c r="C336" s="3"/>
      <c r="D336" s="5"/>
      <c r="E336" s="2"/>
      <c r="F336" s="1"/>
      <c r="G336" s="2"/>
      <c r="H336" s="1"/>
    </row>
    <row r="337" spans="1:8" ht="12.75">
      <c r="A337" s="1" t="s">
        <v>281</v>
      </c>
      <c r="B337" s="1" t="s">
        <v>282</v>
      </c>
      <c r="C337" s="1">
        <v>504.6</v>
      </c>
      <c r="D337" s="2">
        <f>C337*15%+C337</f>
        <v>580.29</v>
      </c>
      <c r="E337" s="2">
        <f>C337*1320/160950.93</f>
        <v>4.138354466171771</v>
      </c>
      <c r="F337" s="1">
        <v>580</v>
      </c>
      <c r="G337" s="2">
        <f>F337-E337-D337</f>
        <v>-4.428354466171754</v>
      </c>
      <c r="H337" s="1"/>
    </row>
    <row r="338" spans="1:8" ht="12.75">
      <c r="A338" s="1"/>
      <c r="B338" s="1"/>
      <c r="C338" s="1"/>
      <c r="D338" s="2"/>
      <c r="E338" s="2"/>
      <c r="F338" s="1"/>
      <c r="G338" s="2"/>
      <c r="H338" s="1"/>
    </row>
    <row r="339" spans="1:8" ht="12.75">
      <c r="A339" s="1" t="s">
        <v>283</v>
      </c>
      <c r="B339" s="1" t="s">
        <v>284</v>
      </c>
      <c r="C339" s="1">
        <v>252.3</v>
      </c>
      <c r="D339" s="2">
        <f>C339*15%+C339</f>
        <v>290.145</v>
      </c>
      <c r="E339" s="2"/>
      <c r="F339" s="1"/>
      <c r="G339" s="2"/>
      <c r="H339" s="1"/>
    </row>
    <row r="340" spans="1:8" ht="12.75">
      <c r="A340" s="1" t="s">
        <v>283</v>
      </c>
      <c r="B340" s="1" t="s">
        <v>285</v>
      </c>
      <c r="C340" s="1">
        <v>139.2</v>
      </c>
      <c r="D340" s="2">
        <f>C340*15%+C340</f>
        <v>160.07999999999998</v>
      </c>
      <c r="E340" s="2"/>
      <c r="F340" s="1"/>
      <c r="G340" s="2"/>
      <c r="H340" s="1"/>
    </row>
    <row r="341" spans="1:8" ht="12.75">
      <c r="A341" s="1" t="s">
        <v>283</v>
      </c>
      <c r="B341" s="1" t="s">
        <v>286</v>
      </c>
      <c r="C341" s="1">
        <v>280.55</v>
      </c>
      <c r="D341" s="2">
        <f>C341*15%+C341</f>
        <v>322.6325</v>
      </c>
      <c r="E341" s="2"/>
      <c r="F341" s="1"/>
      <c r="G341" s="2"/>
      <c r="H341" s="1"/>
    </row>
    <row r="342" spans="1:8" ht="12.75">
      <c r="A342" s="1" t="s">
        <v>283</v>
      </c>
      <c r="B342" s="1" t="s">
        <v>1</v>
      </c>
      <c r="C342" s="1">
        <v>169.81</v>
      </c>
      <c r="D342" s="2">
        <f>C342*15%+C342</f>
        <v>195.2815</v>
      </c>
      <c r="E342" s="2"/>
      <c r="F342" s="1"/>
      <c r="G342" s="2"/>
      <c r="H342" s="1"/>
    </row>
    <row r="343" spans="1:8" ht="12.75">
      <c r="A343" s="1" t="s">
        <v>283</v>
      </c>
      <c r="B343" s="1" t="s">
        <v>287</v>
      </c>
      <c r="C343" s="1">
        <v>304.5</v>
      </c>
      <c r="D343" s="2">
        <f>C343*15%+C343</f>
        <v>350.175</v>
      </c>
      <c r="E343" s="2"/>
      <c r="F343" s="1"/>
      <c r="G343" s="2"/>
      <c r="H343" s="1"/>
    </row>
    <row r="344" spans="1:8" ht="12.75">
      <c r="A344" s="1" t="s">
        <v>283</v>
      </c>
      <c r="B344" s="1" t="s">
        <v>288</v>
      </c>
      <c r="C344" s="1">
        <v>574.2</v>
      </c>
      <c r="D344" s="2">
        <f>C344*15%+C344</f>
        <v>660.33</v>
      </c>
      <c r="E344" s="2"/>
      <c r="F344" s="1"/>
      <c r="G344" s="2"/>
      <c r="H344" s="1"/>
    </row>
    <row r="345" spans="1:8" ht="12.75">
      <c r="A345" s="1"/>
      <c r="B345" s="1"/>
      <c r="C345" s="1">
        <f>SUM(C339:C344)</f>
        <v>1720.56</v>
      </c>
      <c r="D345" s="2">
        <f>SUM(D339:D344)</f>
        <v>1978.6439999999998</v>
      </c>
      <c r="E345" s="2">
        <f>C345*1320/160950.93</f>
        <v>14.110755371217797</v>
      </c>
      <c r="F345" s="1">
        <v>2013</v>
      </c>
      <c r="G345" s="2">
        <f>F345-E345-D345</f>
        <v>20.24524462878253</v>
      </c>
      <c r="H345" s="1" t="s">
        <v>14</v>
      </c>
    </row>
    <row r="346" spans="1:8" ht="12.75">
      <c r="A346" s="1"/>
      <c r="B346" s="1"/>
      <c r="C346" s="1"/>
      <c r="D346" s="2"/>
      <c r="E346" s="2"/>
      <c r="F346" s="1"/>
      <c r="G346" s="2"/>
      <c r="H346" s="1"/>
    </row>
    <row r="347" spans="1:8" ht="12.75">
      <c r="A347" s="1" t="s">
        <v>289</v>
      </c>
      <c r="B347" s="1" t="s">
        <v>290</v>
      </c>
      <c r="C347" s="1">
        <v>574.2</v>
      </c>
      <c r="D347" s="2">
        <f>C347*15%+C347</f>
        <v>660.33</v>
      </c>
      <c r="E347" s="2"/>
      <c r="F347" s="1"/>
      <c r="G347" s="2"/>
      <c r="H347" s="1"/>
    </row>
    <row r="348" spans="1:8" ht="12.75">
      <c r="A348" s="1" t="s">
        <v>289</v>
      </c>
      <c r="B348" s="1" t="s">
        <v>291</v>
      </c>
      <c r="C348" s="1">
        <v>269.7</v>
      </c>
      <c r="D348" s="2">
        <f>C348*15%+C348</f>
        <v>310.155</v>
      </c>
      <c r="E348" s="2"/>
      <c r="F348" s="1"/>
      <c r="G348" s="2"/>
      <c r="H348" s="1"/>
    </row>
    <row r="349" spans="1:8" ht="12.75">
      <c r="A349" s="1" t="s">
        <v>289</v>
      </c>
      <c r="B349" s="1" t="s">
        <v>292</v>
      </c>
      <c r="C349" s="1">
        <v>635.1</v>
      </c>
      <c r="D349" s="2">
        <f>C349*15%+C349</f>
        <v>730.365</v>
      </c>
      <c r="E349" s="2"/>
      <c r="F349" s="1"/>
      <c r="G349" s="2"/>
      <c r="H349" s="1"/>
    </row>
    <row r="350" spans="1:8" ht="12.75">
      <c r="A350" s="1" t="s">
        <v>289</v>
      </c>
      <c r="B350" s="1" t="s">
        <v>293</v>
      </c>
      <c r="C350" s="1">
        <v>574.2</v>
      </c>
      <c r="D350" s="2">
        <f>C350*15%+C350</f>
        <v>660.33</v>
      </c>
      <c r="E350" s="2"/>
      <c r="F350" s="1"/>
      <c r="G350" s="2"/>
      <c r="H350" s="1"/>
    </row>
    <row r="351" spans="1:8" ht="12.75">
      <c r="A351" s="1" t="s">
        <v>289</v>
      </c>
      <c r="B351" s="1" t="s">
        <v>294</v>
      </c>
      <c r="C351" s="1">
        <v>556.8</v>
      </c>
      <c r="D351" s="2">
        <f>C351*15%+C351</f>
        <v>640.3199999999999</v>
      </c>
      <c r="E351" s="2"/>
      <c r="F351" s="1"/>
      <c r="G351" s="2"/>
      <c r="H351" s="1"/>
    </row>
    <row r="352" spans="1:8" ht="12.75">
      <c r="A352" s="1" t="s">
        <v>289</v>
      </c>
      <c r="B352" s="1" t="s">
        <v>295</v>
      </c>
      <c r="C352" s="1">
        <v>287.1</v>
      </c>
      <c r="D352" s="2">
        <f>C352*15%+C352</f>
        <v>330.165</v>
      </c>
      <c r="E352" s="2"/>
      <c r="F352" s="1"/>
      <c r="G352" s="2"/>
      <c r="H352" s="1"/>
    </row>
    <row r="353" spans="1:8" ht="12.75">
      <c r="A353" s="1" t="s">
        <v>289</v>
      </c>
      <c r="B353" s="1" t="s">
        <v>296</v>
      </c>
      <c r="C353" s="1">
        <v>356.7</v>
      </c>
      <c r="D353" s="2">
        <f>C353*15%+C353</f>
        <v>410.205</v>
      </c>
      <c r="E353" s="2"/>
      <c r="F353" s="1"/>
      <c r="G353" s="2"/>
      <c r="H353" s="1"/>
    </row>
    <row r="354" spans="1:8" ht="12.75">
      <c r="A354" s="1" t="s">
        <v>289</v>
      </c>
      <c r="B354" s="1" t="s">
        <v>23</v>
      </c>
      <c r="C354" s="1">
        <v>330.6</v>
      </c>
      <c r="D354" s="2">
        <f>C354*15%+C354</f>
        <v>380.19000000000005</v>
      </c>
      <c r="E354" s="2"/>
      <c r="F354" s="1"/>
      <c r="G354" s="2"/>
      <c r="H354" s="1"/>
    </row>
    <row r="355" spans="1:8" ht="12.75">
      <c r="A355" s="1"/>
      <c r="B355" s="1"/>
      <c r="C355" s="1">
        <f>SUM(C347:C354)</f>
        <v>3584.3999999999996</v>
      </c>
      <c r="D355" s="2">
        <f>SUM(D347:D354)</f>
        <v>4122.0599999999995</v>
      </c>
      <c r="E355" s="2">
        <f>C355*1320/160950.93</f>
        <v>29.396586897633952</v>
      </c>
      <c r="F355" s="1">
        <v>4122</v>
      </c>
      <c r="G355" s="2">
        <f>F355-E355-D355</f>
        <v>-29.456586897633315</v>
      </c>
      <c r="H355" s="1"/>
    </row>
    <row r="356" spans="1:8" ht="12.75">
      <c r="A356" s="1"/>
      <c r="B356" s="1"/>
      <c r="C356" s="1"/>
      <c r="D356" s="2"/>
      <c r="E356" s="2"/>
      <c r="F356" s="1"/>
      <c r="G356" s="2"/>
      <c r="H356" s="1"/>
    </row>
    <row r="357" spans="1:8" ht="12.75">
      <c r="A357" s="1" t="s">
        <v>297</v>
      </c>
      <c r="B357" s="1" t="s">
        <v>298</v>
      </c>
      <c r="C357" s="1">
        <v>162.51</v>
      </c>
      <c r="D357" s="2">
        <f>C357*15%+C357</f>
        <v>186.88649999999998</v>
      </c>
      <c r="E357" s="2"/>
      <c r="F357" s="1"/>
      <c r="G357" s="2"/>
      <c r="H357" s="1"/>
    </row>
    <row r="358" spans="1:8" ht="12.75">
      <c r="A358" s="1" t="s">
        <v>297</v>
      </c>
      <c r="B358" s="10" t="s">
        <v>299</v>
      </c>
      <c r="C358" s="1">
        <v>200.65</v>
      </c>
      <c r="D358" s="2">
        <f>C358*15%+C358</f>
        <v>230.7475</v>
      </c>
      <c r="E358" s="2"/>
      <c r="F358" s="1"/>
      <c r="G358" s="2"/>
      <c r="H358" s="1"/>
    </row>
    <row r="359" spans="1:8" ht="12.75">
      <c r="A359" s="1" t="s">
        <v>297</v>
      </c>
      <c r="B359" s="10" t="s">
        <v>300</v>
      </c>
      <c r="C359" s="1">
        <v>277.09</v>
      </c>
      <c r="D359" s="2">
        <f>C359*15%+C359</f>
        <v>318.65349999999995</v>
      </c>
      <c r="E359" s="2"/>
      <c r="F359" s="1"/>
      <c r="G359" s="2"/>
      <c r="H359" s="1"/>
    </row>
    <row r="360" spans="1:8" ht="12.75">
      <c r="A360" s="1" t="s">
        <v>297</v>
      </c>
      <c r="B360" s="10" t="s">
        <v>301</v>
      </c>
      <c r="C360" s="1">
        <v>187.9</v>
      </c>
      <c r="D360" s="2">
        <f>C360*15%+C360</f>
        <v>216.085</v>
      </c>
      <c r="E360" s="2"/>
      <c r="F360" s="1"/>
      <c r="G360" s="2"/>
      <c r="H360" s="1"/>
    </row>
    <row r="361" spans="1:8" ht="12.75">
      <c r="A361" s="1" t="s">
        <v>297</v>
      </c>
      <c r="B361" s="10" t="s">
        <v>302</v>
      </c>
      <c r="C361" s="1">
        <v>325.01</v>
      </c>
      <c r="D361" s="2">
        <f>C361*15%+C361</f>
        <v>373.7615</v>
      </c>
      <c r="E361" s="2"/>
      <c r="F361" s="1"/>
      <c r="G361" s="2"/>
      <c r="H361" s="1"/>
    </row>
    <row r="362" spans="1:8" ht="12.75">
      <c r="A362" s="1" t="s">
        <v>297</v>
      </c>
      <c r="B362" s="1" t="s">
        <v>303</v>
      </c>
      <c r="C362" s="1">
        <v>446.89</v>
      </c>
      <c r="D362" s="2">
        <f>C362*15%+C362</f>
        <v>513.9235</v>
      </c>
      <c r="E362" s="2"/>
      <c r="F362" s="1"/>
      <c r="G362" s="2"/>
      <c r="H362" s="1"/>
    </row>
    <row r="363" spans="1:8" ht="12.75">
      <c r="A363" s="1" t="s">
        <v>297</v>
      </c>
      <c r="B363" s="1" t="s">
        <v>304</v>
      </c>
      <c r="C363" s="1">
        <v>423.03</v>
      </c>
      <c r="D363" s="2">
        <f>C363*15%+C363</f>
        <v>486.48449999999997</v>
      </c>
      <c r="E363" s="2"/>
      <c r="F363" s="1"/>
      <c r="G363" s="2"/>
      <c r="H363" s="1"/>
    </row>
    <row r="364" spans="1:8" ht="12.75">
      <c r="A364" s="1"/>
      <c r="B364" s="1"/>
      <c r="C364" s="1">
        <f>SUM(C357:C363)</f>
        <v>2023.0799999999997</v>
      </c>
      <c r="D364" s="2">
        <f>SUM(D357:D363)</f>
        <v>2326.542</v>
      </c>
      <c r="E364" s="2">
        <f>C364*1320/160950.93</f>
        <v>16.59179974915336</v>
      </c>
      <c r="F364" s="1">
        <v>2327</v>
      </c>
      <c r="G364" s="2">
        <f>F364-E364-D364</f>
        <v>-16.13379974915324</v>
      </c>
      <c r="H364" s="1"/>
    </row>
    <row r="365" spans="1:8" ht="12.75">
      <c r="A365" s="1"/>
      <c r="B365" s="1"/>
      <c r="C365" s="1"/>
      <c r="D365" s="2"/>
      <c r="E365" s="2"/>
      <c r="F365" s="1"/>
      <c r="G365" s="2"/>
      <c r="H365" s="1"/>
    </row>
    <row r="366" spans="1:8" ht="12.75">
      <c r="A366" s="1" t="s">
        <v>305</v>
      </c>
      <c r="B366" s="1" t="s">
        <v>306</v>
      </c>
      <c r="C366" s="1">
        <v>198.05</v>
      </c>
      <c r="D366" s="2">
        <f>C366*15%+C366</f>
        <v>227.75750000000002</v>
      </c>
      <c r="E366" s="2"/>
      <c r="F366" s="1"/>
      <c r="G366" s="2"/>
      <c r="H366" s="1"/>
    </row>
    <row r="367" spans="1:8" ht="12.75">
      <c r="A367" s="1" t="s">
        <v>305</v>
      </c>
      <c r="B367" s="1" t="s">
        <v>307</v>
      </c>
      <c r="C367" s="1">
        <v>208.21</v>
      </c>
      <c r="D367" s="2">
        <f>C367*15%+C367</f>
        <v>239.44150000000002</v>
      </c>
      <c r="E367" s="2"/>
      <c r="F367" s="1"/>
      <c r="G367" s="2"/>
      <c r="H367" s="1"/>
    </row>
    <row r="368" spans="1:8" ht="12.75">
      <c r="A368" s="1" t="s">
        <v>305</v>
      </c>
      <c r="B368" s="1" t="s">
        <v>308</v>
      </c>
      <c r="C368" s="1">
        <v>250.67</v>
      </c>
      <c r="D368" s="2">
        <f>C368*15%+C368</f>
        <v>288.27049999999997</v>
      </c>
      <c r="E368" s="2"/>
      <c r="F368" s="1"/>
      <c r="G368" s="2"/>
      <c r="H368" s="1"/>
    </row>
    <row r="369" spans="1:8" ht="12.75">
      <c r="A369" s="1" t="s">
        <v>305</v>
      </c>
      <c r="B369" s="1" t="s">
        <v>309</v>
      </c>
      <c r="C369" s="1">
        <v>250.67</v>
      </c>
      <c r="D369" s="2">
        <f>C369*15%+C369</f>
        <v>288.27049999999997</v>
      </c>
      <c r="E369" s="2"/>
      <c r="F369" s="1"/>
      <c r="G369" s="2"/>
      <c r="H369" s="1"/>
    </row>
    <row r="370" spans="1:8" ht="12.75">
      <c r="A370" s="1" t="s">
        <v>305</v>
      </c>
      <c r="B370" s="1" t="s">
        <v>310</v>
      </c>
      <c r="C370" s="1">
        <v>250.73</v>
      </c>
      <c r="D370" s="2">
        <f>C370*15%+C370</f>
        <v>288.3395</v>
      </c>
      <c r="E370" s="2"/>
      <c r="F370" s="1"/>
      <c r="G370" s="2"/>
      <c r="H370" s="1"/>
    </row>
    <row r="371" spans="1:8" ht="12.75">
      <c r="A371" s="1"/>
      <c r="B371" s="1"/>
      <c r="C371" s="1">
        <f>SUM(C366:C370)</f>
        <v>1158.33</v>
      </c>
      <c r="D371" s="2">
        <f>SUM(D366:D370)</f>
        <v>1332.0795</v>
      </c>
      <c r="E371" s="2">
        <f>C371*1320/160950.93</f>
        <v>9.499762443124746</v>
      </c>
      <c r="F371" s="1">
        <v>1461</v>
      </c>
      <c r="G371" s="2">
        <f>F371-E371-D371</f>
        <v>119.42073755687511</v>
      </c>
      <c r="H371" s="1" t="s">
        <v>71</v>
      </c>
    </row>
    <row r="372" spans="1:8" ht="12.75">
      <c r="A372" s="1"/>
      <c r="B372" s="1"/>
      <c r="C372" s="1"/>
      <c r="D372" s="2"/>
      <c r="E372" s="2"/>
      <c r="F372" s="1"/>
      <c r="G372" s="2"/>
      <c r="H372" s="1"/>
    </row>
    <row r="373" spans="1:8" ht="12.75">
      <c r="A373" s="1" t="s">
        <v>311</v>
      </c>
      <c r="B373" s="10" t="s">
        <v>312</v>
      </c>
      <c r="C373" s="1">
        <v>713.4</v>
      </c>
      <c r="D373" s="2">
        <f>C373*15%+C373</f>
        <v>820.41</v>
      </c>
      <c r="E373" s="2"/>
      <c r="F373" s="1"/>
      <c r="G373" s="2"/>
      <c r="H373" s="1"/>
    </row>
    <row r="374" spans="1:8" ht="12.75">
      <c r="A374" s="1" t="s">
        <v>311</v>
      </c>
      <c r="B374" s="1" t="s">
        <v>313</v>
      </c>
      <c r="C374" s="1">
        <v>687.3</v>
      </c>
      <c r="D374" s="2">
        <f>C374*15%+C374</f>
        <v>790.395</v>
      </c>
      <c r="E374" s="2"/>
      <c r="F374" s="1"/>
      <c r="G374" s="2"/>
      <c r="H374" s="1"/>
    </row>
    <row r="375" spans="1:8" ht="12.75">
      <c r="A375" s="1"/>
      <c r="B375" s="1"/>
      <c r="C375" s="1">
        <f>SUM(C373:C374)</f>
        <v>1400.6999999999998</v>
      </c>
      <c r="D375" s="2">
        <f>SUM(D373:D374)</f>
        <v>1610.8049999999998</v>
      </c>
      <c r="E375" s="2">
        <f>C375*1320/160950.93</f>
        <v>11.487501190580259</v>
      </c>
      <c r="F375" s="1">
        <v>1631</v>
      </c>
      <c r="G375" s="2">
        <f>F375-E375-D375</f>
        <v>8.707498809419803</v>
      </c>
      <c r="H375" s="1"/>
    </row>
    <row r="376" spans="1:8" ht="12.75">
      <c r="A376" s="1"/>
      <c r="B376" s="1"/>
      <c r="C376" s="1"/>
      <c r="D376" s="2"/>
      <c r="E376" s="2"/>
      <c r="F376" s="1"/>
      <c r="G376" s="2"/>
      <c r="H376" s="1"/>
    </row>
    <row r="377" spans="1:8" ht="12.75">
      <c r="A377" s="1" t="s">
        <v>314</v>
      </c>
      <c r="B377" s="1" t="s">
        <v>315</v>
      </c>
      <c r="C377" s="1">
        <v>321.9</v>
      </c>
      <c r="D377" s="2">
        <f>C377*15%+C377</f>
        <v>370.18499999999995</v>
      </c>
      <c r="E377" s="2"/>
      <c r="F377" s="1"/>
      <c r="G377" s="2"/>
      <c r="H377" s="1"/>
    </row>
    <row r="378" spans="1:8" ht="12.75">
      <c r="A378" s="1" t="s">
        <v>314</v>
      </c>
      <c r="B378" s="1" t="s">
        <v>316</v>
      </c>
      <c r="C378" s="1">
        <v>261</v>
      </c>
      <c r="D378" s="2">
        <f>C378*15%+C378</f>
        <v>300.15</v>
      </c>
      <c r="E378" s="2"/>
      <c r="F378" s="1"/>
      <c r="G378" s="2"/>
      <c r="H378" s="1"/>
    </row>
    <row r="379" spans="1:8" ht="12.75">
      <c r="A379" s="1" t="s">
        <v>314</v>
      </c>
      <c r="B379" s="1" t="s">
        <v>317</v>
      </c>
      <c r="C379" s="1">
        <v>295.8</v>
      </c>
      <c r="D379" s="2">
        <f>C379*15%+C379</f>
        <v>340.17</v>
      </c>
      <c r="E379" s="2"/>
      <c r="F379" s="1"/>
      <c r="G379" s="2"/>
      <c r="H379" s="1"/>
    </row>
    <row r="380" spans="1:8" ht="12.75">
      <c r="A380" s="1" t="s">
        <v>314</v>
      </c>
      <c r="B380" s="1" t="s">
        <v>318</v>
      </c>
      <c r="C380" s="1">
        <v>435</v>
      </c>
      <c r="D380" s="2">
        <f>C380*15%+C380</f>
        <v>500.25</v>
      </c>
      <c r="E380" s="2"/>
      <c r="F380" s="1"/>
      <c r="G380" s="2"/>
      <c r="H380" s="1"/>
    </row>
    <row r="381" spans="1:8" ht="12.75">
      <c r="A381" s="1"/>
      <c r="B381" s="1"/>
      <c r="C381" s="1">
        <f>SUM(C377:C380)</f>
        <v>1313.7</v>
      </c>
      <c r="D381" s="2">
        <f>SUM(D377:D380)</f>
        <v>1510.7549999999999</v>
      </c>
      <c r="E381" s="2">
        <f>C381*1320/160950.93</f>
        <v>10.773991799860989</v>
      </c>
      <c r="F381" s="1">
        <v>1511</v>
      </c>
      <c r="G381" s="2">
        <f>F381-E381-D381</f>
        <v>-10.528991799860933</v>
      </c>
      <c r="H381" s="1"/>
    </row>
    <row r="382" spans="1:8" ht="12.75">
      <c r="A382" s="1"/>
      <c r="B382" s="1"/>
      <c r="C382" s="1"/>
      <c r="D382" s="2"/>
      <c r="E382" s="2"/>
      <c r="F382" s="1"/>
      <c r="G382" s="2"/>
      <c r="H382" s="1"/>
    </row>
    <row r="383" spans="1:8" ht="12.75">
      <c r="A383" s="1" t="s">
        <v>319</v>
      </c>
      <c r="B383" s="1" t="s">
        <v>320</v>
      </c>
      <c r="C383" s="1">
        <v>310.62</v>
      </c>
      <c r="D383" s="2">
        <f>C383*15%+C383</f>
        <v>357.213</v>
      </c>
      <c r="E383" s="2"/>
      <c r="F383" s="1"/>
      <c r="G383" s="2"/>
      <c r="H383" s="1"/>
    </row>
    <row r="384" spans="1:8" ht="12.75">
      <c r="A384" s="1" t="s">
        <v>319</v>
      </c>
      <c r="B384" s="1" t="s">
        <v>321</v>
      </c>
      <c r="C384" s="1">
        <v>310.62</v>
      </c>
      <c r="D384" s="2">
        <f>C384*15%+C384</f>
        <v>357.213</v>
      </c>
      <c r="E384" s="2"/>
      <c r="F384" s="1"/>
      <c r="G384" s="2"/>
      <c r="H384" s="1"/>
    </row>
    <row r="385" spans="1:8" ht="12.75">
      <c r="A385" s="1" t="s">
        <v>319</v>
      </c>
      <c r="B385" s="1" t="s">
        <v>322</v>
      </c>
      <c r="C385" s="1">
        <v>678.74</v>
      </c>
      <c r="D385" s="2">
        <f>C385*15%+C385</f>
        <v>780.551</v>
      </c>
      <c r="E385" s="2"/>
      <c r="F385" s="1"/>
      <c r="G385" s="2"/>
      <c r="H385" s="1"/>
    </row>
    <row r="386" spans="1:8" ht="12.75">
      <c r="A386" s="1"/>
      <c r="B386" s="1"/>
      <c r="C386" s="1">
        <f>SUM(C383:C385)</f>
        <v>1299.98</v>
      </c>
      <c r="D386" s="2">
        <f>SUM(D383:D385)</f>
        <v>1494.977</v>
      </c>
      <c r="E386" s="2">
        <f>C386*1320/160950.93</f>
        <v>10.661470548818825</v>
      </c>
      <c r="F386" s="1">
        <v>1500</v>
      </c>
      <c r="G386" s="2">
        <f>F386-E386-D386</f>
        <v>-5.638470548818987</v>
      </c>
      <c r="H386" s="1"/>
    </row>
    <row r="387" spans="1:8" ht="12.75">
      <c r="A387" s="1"/>
      <c r="B387" s="1"/>
      <c r="C387" s="1"/>
      <c r="D387" s="2"/>
      <c r="E387" s="2"/>
      <c r="F387" s="1"/>
      <c r="G387" s="2"/>
      <c r="H387" s="1"/>
    </row>
    <row r="388" spans="1:8" ht="12.75">
      <c r="A388" s="1" t="s">
        <v>323</v>
      </c>
      <c r="B388" s="1" t="s">
        <v>324</v>
      </c>
      <c r="C388" s="1">
        <v>609</v>
      </c>
      <c r="D388" s="2">
        <f>C388*10%+C388</f>
        <v>669.9</v>
      </c>
      <c r="E388" s="2"/>
      <c r="F388" s="1"/>
      <c r="G388" s="2"/>
      <c r="H388" s="1"/>
    </row>
    <row r="389" spans="1:8" ht="12.75">
      <c r="A389" s="1" t="s">
        <v>323</v>
      </c>
      <c r="B389" s="1" t="s">
        <v>325</v>
      </c>
      <c r="C389" s="1">
        <v>652.5</v>
      </c>
      <c r="D389" s="2">
        <f>C389*10%+C389</f>
        <v>717.75</v>
      </c>
      <c r="E389" s="2"/>
      <c r="F389" s="1"/>
      <c r="G389" s="2"/>
      <c r="H389" s="1"/>
    </row>
    <row r="390" spans="1:8" ht="12.75">
      <c r="A390" s="1" t="s">
        <v>323</v>
      </c>
      <c r="B390" s="1" t="s">
        <v>326</v>
      </c>
      <c r="C390" s="1">
        <v>295.8</v>
      </c>
      <c r="D390" s="2">
        <f>C390*10%+C390</f>
        <v>325.38</v>
      </c>
      <c r="E390" s="2"/>
      <c r="F390" s="1"/>
      <c r="G390" s="2"/>
      <c r="H390" s="1"/>
    </row>
    <row r="391" spans="1:8" ht="12.75">
      <c r="A391" s="1" t="s">
        <v>323</v>
      </c>
      <c r="B391" s="1" t="s">
        <v>327</v>
      </c>
      <c r="C391" s="1">
        <v>139.2</v>
      </c>
      <c r="D391" s="2">
        <f>C391*10%+C391</f>
        <v>153.11999999999998</v>
      </c>
      <c r="E391" s="2"/>
      <c r="F391" s="1"/>
      <c r="G391" s="2"/>
      <c r="H391" s="1"/>
    </row>
    <row r="392" spans="1:8" ht="12.75">
      <c r="A392" s="1" t="s">
        <v>323</v>
      </c>
      <c r="B392" s="1" t="s">
        <v>328</v>
      </c>
      <c r="C392" s="1">
        <v>139.2</v>
      </c>
      <c r="D392" s="2">
        <f>C392*10%+C392</f>
        <v>153.11999999999998</v>
      </c>
      <c r="E392" s="2"/>
      <c r="F392" s="1"/>
      <c r="G392" s="2"/>
      <c r="H392" s="1"/>
    </row>
    <row r="393" spans="1:8" ht="12.75">
      <c r="A393" s="1" t="s">
        <v>323</v>
      </c>
      <c r="B393" s="1" t="s">
        <v>329</v>
      </c>
      <c r="C393" s="1">
        <v>139.2</v>
      </c>
      <c r="D393" s="2">
        <f>C393*10%+C393</f>
        <v>153.11999999999998</v>
      </c>
      <c r="E393" s="2"/>
      <c r="F393" s="1"/>
      <c r="G393" s="2"/>
      <c r="H393" s="1"/>
    </row>
    <row r="394" spans="1:8" ht="12.75">
      <c r="A394" s="1" t="s">
        <v>323</v>
      </c>
      <c r="B394" s="1" t="s">
        <v>330</v>
      </c>
      <c r="C394" s="1">
        <v>574.2</v>
      </c>
      <c r="D394" s="2">
        <f>C394*10%+C394</f>
        <v>631.62</v>
      </c>
      <c r="E394" s="2"/>
      <c r="F394" s="1"/>
      <c r="G394" s="2"/>
      <c r="H394" s="1"/>
    </row>
    <row r="395" spans="1:8" ht="12.75">
      <c r="A395" s="1" t="s">
        <v>323</v>
      </c>
      <c r="B395" s="1" t="s">
        <v>331</v>
      </c>
      <c r="C395" s="1">
        <v>652.5</v>
      </c>
      <c r="D395" s="2">
        <f>C395*10%+C395</f>
        <v>717.75</v>
      </c>
      <c r="E395" s="2"/>
      <c r="F395" s="1"/>
      <c r="G395" s="2"/>
      <c r="H395" s="1"/>
    </row>
    <row r="396" spans="1:8" ht="12.75">
      <c r="A396" s="1" t="s">
        <v>323</v>
      </c>
      <c r="B396" s="1" t="s">
        <v>332</v>
      </c>
      <c r="C396" s="1">
        <v>313.2</v>
      </c>
      <c r="D396" s="2">
        <f>C396*10%+C396</f>
        <v>344.52</v>
      </c>
      <c r="E396" s="2"/>
      <c r="F396" s="1"/>
      <c r="G396" s="2"/>
      <c r="H396" s="1"/>
    </row>
    <row r="397" spans="1:8" ht="12.75">
      <c r="A397" s="1" t="s">
        <v>323</v>
      </c>
      <c r="B397" s="1" t="s">
        <v>333</v>
      </c>
      <c r="C397" s="1">
        <v>635.1</v>
      </c>
      <c r="D397" s="2">
        <f>C397*10%+C397</f>
        <v>698.61</v>
      </c>
      <c r="E397" s="2"/>
      <c r="F397" s="1"/>
      <c r="G397" s="2"/>
      <c r="H397" s="1"/>
    </row>
    <row r="398" spans="1:8" ht="12.75">
      <c r="A398" s="1" t="s">
        <v>323</v>
      </c>
      <c r="B398" s="1" t="s">
        <v>334</v>
      </c>
      <c r="C398" s="1">
        <v>635.1</v>
      </c>
      <c r="D398" s="2">
        <f>C398*10%+C398</f>
        <v>698.61</v>
      </c>
      <c r="E398" s="2"/>
      <c r="F398" s="1"/>
      <c r="G398" s="2"/>
      <c r="H398" s="1"/>
    </row>
    <row r="399" spans="1:8" ht="12.75">
      <c r="A399" s="1" t="s">
        <v>323</v>
      </c>
      <c r="B399" s="1" t="s">
        <v>335</v>
      </c>
      <c r="C399" s="1">
        <v>661.2</v>
      </c>
      <c r="D399" s="2">
        <f>C399*10%+C399</f>
        <v>727.32</v>
      </c>
      <c r="E399" s="2"/>
      <c r="F399" s="1"/>
      <c r="G399" s="2"/>
      <c r="H399" s="1"/>
    </row>
    <row r="400" spans="1:8" ht="12.75">
      <c r="A400" s="1" t="s">
        <v>323</v>
      </c>
      <c r="B400" s="1" t="s">
        <v>336</v>
      </c>
      <c r="C400" s="8">
        <v>1087.5</v>
      </c>
      <c r="D400" s="2">
        <f>C400*10%+C400</f>
        <v>1196.25</v>
      </c>
      <c r="E400" s="2"/>
      <c r="F400" s="1"/>
      <c r="G400" s="2"/>
      <c r="H400" s="1"/>
    </row>
    <row r="401" spans="1:8" ht="12.75">
      <c r="A401" s="1" t="s">
        <v>323</v>
      </c>
      <c r="B401" s="1" t="s">
        <v>337</v>
      </c>
      <c r="C401" s="1">
        <v>435</v>
      </c>
      <c r="D401" s="2">
        <f>C401*10%+C401</f>
        <v>478.5</v>
      </c>
      <c r="E401" s="2"/>
      <c r="F401" s="1"/>
      <c r="G401" s="2"/>
      <c r="H401" s="1"/>
    </row>
    <row r="402" spans="1:8" ht="12.75">
      <c r="A402" s="1" t="s">
        <v>323</v>
      </c>
      <c r="B402" s="1" t="s">
        <v>338</v>
      </c>
      <c r="C402" s="1">
        <v>495.9</v>
      </c>
      <c r="D402" s="2">
        <f>C402*10%+C402</f>
        <v>545.49</v>
      </c>
      <c r="E402" s="2"/>
      <c r="F402" s="1"/>
      <c r="G402" s="2"/>
      <c r="H402" s="1"/>
    </row>
    <row r="403" spans="1:8" ht="12.75">
      <c r="A403" s="1" t="s">
        <v>323</v>
      </c>
      <c r="B403" s="1" t="s">
        <v>339</v>
      </c>
      <c r="C403" s="1">
        <v>269.7</v>
      </c>
      <c r="D403" s="2">
        <f>C403*10%+C403</f>
        <v>296.66999999999996</v>
      </c>
      <c r="E403" s="2"/>
      <c r="F403" s="1"/>
      <c r="G403" s="2"/>
      <c r="H403" s="1"/>
    </row>
    <row r="404" spans="1:8" ht="12.75">
      <c r="A404" s="11" t="s">
        <v>323</v>
      </c>
      <c r="B404" s="3" t="s">
        <v>56</v>
      </c>
      <c r="C404" s="1">
        <v>269.7</v>
      </c>
      <c r="D404" s="2">
        <f>C404*10%+C404</f>
        <v>296.66999999999996</v>
      </c>
      <c r="E404" s="2"/>
      <c r="F404" s="1"/>
      <c r="G404" s="2"/>
      <c r="H404" s="1"/>
    </row>
    <row r="405" spans="1:8" ht="12.75">
      <c r="A405" s="11"/>
      <c r="B405" s="3"/>
      <c r="C405" s="1">
        <f>SUM(C388:C404)</f>
        <v>8004</v>
      </c>
      <c r="D405" s="2">
        <f>SUM(D388:D404)</f>
        <v>8804.4</v>
      </c>
      <c r="E405" s="2">
        <f>C405*1320/160950.93</f>
        <v>65.64286394617291</v>
      </c>
      <c r="F405" s="1">
        <v>9100</v>
      </c>
      <c r="G405" s="2">
        <f>F405-E405-D405</f>
        <v>229.95713605382662</v>
      </c>
      <c r="H405" s="1" t="s">
        <v>71</v>
      </c>
    </row>
    <row r="406" spans="1:8" ht="12.75">
      <c r="A406" s="11"/>
      <c r="B406" s="3"/>
      <c r="C406" s="1"/>
      <c r="D406" s="2"/>
      <c r="E406" s="2"/>
      <c r="F406" s="1"/>
      <c r="G406" s="2"/>
      <c r="H406" s="1"/>
    </row>
    <row r="407" spans="1:8" ht="12.75">
      <c r="A407" s="1" t="s">
        <v>340</v>
      </c>
      <c r="B407" s="1" t="s">
        <v>4</v>
      </c>
      <c r="C407" s="1">
        <v>157.43</v>
      </c>
      <c r="D407" s="2">
        <f>C407*15%+C407</f>
        <v>181.0445</v>
      </c>
      <c r="E407" s="2"/>
      <c r="F407" s="1"/>
      <c r="G407" s="2"/>
      <c r="H407" s="1"/>
    </row>
    <row r="408" spans="1:8" ht="12.75">
      <c r="A408" s="1" t="s">
        <v>340</v>
      </c>
      <c r="B408" s="1" t="s">
        <v>341</v>
      </c>
      <c r="C408" s="1">
        <v>426.58</v>
      </c>
      <c r="D408" s="2">
        <f>C408*15%+C408</f>
        <v>490.567</v>
      </c>
      <c r="E408" s="2"/>
      <c r="F408" s="1"/>
      <c r="G408" s="2"/>
      <c r="H408" s="1"/>
    </row>
    <row r="409" spans="1:8" ht="12.75">
      <c r="A409" s="1"/>
      <c r="B409" s="1"/>
      <c r="C409" s="1">
        <f>SUM(C407:C408)</f>
        <v>584.01</v>
      </c>
      <c r="D409" s="2">
        <f>SUM(D407:D408)</f>
        <v>671.6115</v>
      </c>
      <c r="E409" s="2">
        <f>C409*1320/160950.93</f>
        <v>4.789616313493808</v>
      </c>
      <c r="F409" s="1">
        <v>672</v>
      </c>
      <c r="G409" s="2">
        <f>F409-E409-D409</f>
        <v>-4.401116313493731</v>
      </c>
      <c r="H409" s="1"/>
    </row>
    <row r="410" spans="1:8" ht="12.75">
      <c r="A410" s="1"/>
      <c r="B410" s="1"/>
      <c r="C410" s="1"/>
      <c r="D410" s="2"/>
      <c r="E410" s="2"/>
      <c r="F410" s="1"/>
      <c r="G410" s="2"/>
      <c r="H410" s="1"/>
    </row>
    <row r="411" spans="1:8" ht="12.75">
      <c r="A411" s="1" t="s">
        <v>342</v>
      </c>
      <c r="B411" s="1" t="s">
        <v>73</v>
      </c>
      <c r="C411" s="1">
        <v>669.9</v>
      </c>
      <c r="D411" s="2">
        <f>C411*15%+C411</f>
        <v>770.385</v>
      </c>
      <c r="E411" s="2">
        <f>C411*1320/160950.93</f>
        <v>5.494022308538385</v>
      </c>
      <c r="F411" s="1">
        <v>770</v>
      </c>
      <c r="G411" s="2">
        <f>F411-E411-D411</f>
        <v>-5.879022308538424</v>
      </c>
      <c r="H411" s="1"/>
    </row>
    <row r="412" spans="1:8" ht="12.75">
      <c r="A412" s="1"/>
      <c r="B412" s="1"/>
      <c r="C412" s="1"/>
      <c r="D412" s="2"/>
      <c r="E412" s="2"/>
      <c r="F412" s="1"/>
      <c r="G412" s="2"/>
      <c r="H412" s="1"/>
    </row>
    <row r="413" spans="1:8" ht="12.75">
      <c r="A413" s="1" t="s">
        <v>343</v>
      </c>
      <c r="B413" s="1" t="s">
        <v>344</v>
      </c>
      <c r="C413" s="1">
        <v>462.44</v>
      </c>
      <c r="D413" s="2">
        <f>C413*15%+C413</f>
        <v>531.806</v>
      </c>
      <c r="E413" s="2"/>
      <c r="F413" s="1"/>
      <c r="G413" s="2"/>
      <c r="H413" s="1"/>
    </row>
    <row r="414" spans="1:8" ht="12.75">
      <c r="A414" s="1" t="s">
        <v>343</v>
      </c>
      <c r="B414" s="1" t="s">
        <v>345</v>
      </c>
      <c r="C414" s="1">
        <v>206.1</v>
      </c>
      <c r="D414" s="2">
        <f>C414*15%+C414</f>
        <v>237.015</v>
      </c>
      <c r="E414" s="2"/>
      <c r="F414" s="1"/>
      <c r="G414" s="2"/>
      <c r="H414" s="1"/>
    </row>
    <row r="415" spans="1:8" ht="12.75">
      <c r="A415" s="1" t="s">
        <v>343</v>
      </c>
      <c r="B415" s="1" t="s">
        <v>346</v>
      </c>
      <c r="C415" s="1">
        <v>201.92</v>
      </c>
      <c r="D415" s="2">
        <f>C415*15%+C415</f>
        <v>232.20799999999997</v>
      </c>
      <c r="E415" s="2"/>
      <c r="F415" s="1"/>
      <c r="G415" s="2"/>
      <c r="H415" s="1"/>
    </row>
    <row r="416" spans="1:8" ht="12.75">
      <c r="A416" s="1"/>
      <c r="B416" s="1"/>
      <c r="C416" s="1">
        <f>SUM(C413:C415)</f>
        <v>870.4599999999999</v>
      </c>
      <c r="D416" s="2">
        <f>SUM(D413:D415)</f>
        <v>1001.029</v>
      </c>
      <c r="E416" s="2">
        <f>C416*1320/160950.93</f>
        <v>7.138866485580419</v>
      </c>
      <c r="F416" s="1">
        <v>1050</v>
      </c>
      <c r="G416" s="2">
        <f>F416-E416-D416</f>
        <v>41.83213351441964</v>
      </c>
      <c r="H416" s="1"/>
    </row>
    <row r="417" spans="1:8" ht="12.75">
      <c r="A417" s="1"/>
      <c r="B417" s="1"/>
      <c r="C417" s="1"/>
      <c r="D417" s="2"/>
      <c r="E417" s="2"/>
      <c r="F417" s="1"/>
      <c r="G417" s="2"/>
      <c r="H417" s="1"/>
    </row>
    <row r="418" spans="1:8" ht="12.75">
      <c r="A418" s="1" t="s">
        <v>347</v>
      </c>
      <c r="B418" s="1" t="s">
        <v>348</v>
      </c>
      <c r="C418" s="1">
        <v>165.3</v>
      </c>
      <c r="D418" s="2">
        <f>C418*15%+C418</f>
        <v>190.09500000000003</v>
      </c>
      <c r="E418" s="2"/>
      <c r="F418" s="1"/>
      <c r="G418" s="2"/>
      <c r="H418" s="1"/>
    </row>
    <row r="419" spans="1:8" ht="12.75">
      <c r="A419" s="1" t="s">
        <v>347</v>
      </c>
      <c r="B419" s="1" t="s">
        <v>349</v>
      </c>
      <c r="C419" s="1">
        <v>208.8</v>
      </c>
      <c r="D419" s="2">
        <f>C419*15%+C419</f>
        <v>240.12</v>
      </c>
      <c r="E419" s="2"/>
      <c r="F419" s="1"/>
      <c r="G419" s="2"/>
      <c r="H419" s="1"/>
    </row>
    <row r="420" spans="1:8" ht="12.75">
      <c r="A420" s="1" t="s">
        <v>347</v>
      </c>
      <c r="B420" s="1" t="s">
        <v>296</v>
      </c>
      <c r="C420" s="1">
        <v>356.7</v>
      </c>
      <c r="D420" s="2">
        <f>C420*15%+C420</f>
        <v>410.205</v>
      </c>
      <c r="E420" s="2"/>
      <c r="F420" s="1"/>
      <c r="G420" s="2"/>
      <c r="H420" s="1"/>
    </row>
    <row r="421" spans="1:8" ht="12.75">
      <c r="A421" s="1" t="s">
        <v>347</v>
      </c>
      <c r="B421" s="1" t="s">
        <v>350</v>
      </c>
      <c r="C421" s="1">
        <v>243.6</v>
      </c>
      <c r="D421" s="2">
        <f>C421*15%+C421</f>
        <v>280.14</v>
      </c>
      <c r="E421" s="2"/>
      <c r="F421" s="1"/>
      <c r="G421" s="2"/>
      <c r="H421" s="1"/>
    </row>
    <row r="422" spans="1:8" ht="12.75">
      <c r="A422" s="1" t="s">
        <v>347</v>
      </c>
      <c r="B422" s="1" t="s">
        <v>351</v>
      </c>
      <c r="C422" s="1">
        <v>169.81</v>
      </c>
      <c r="D422" s="2">
        <f>C422*15%+C422</f>
        <v>195.2815</v>
      </c>
      <c r="E422" s="2"/>
      <c r="F422" s="1"/>
      <c r="G422" s="2"/>
      <c r="H422" s="1"/>
    </row>
    <row r="423" spans="1:8" ht="12.75">
      <c r="A423" s="1" t="s">
        <v>347</v>
      </c>
      <c r="B423" s="1" t="s">
        <v>1</v>
      </c>
      <c r="C423" s="1">
        <v>169.81</v>
      </c>
      <c r="D423" s="2">
        <f>C423*15%+C423</f>
        <v>195.2815</v>
      </c>
      <c r="E423" s="2"/>
      <c r="F423" s="1"/>
      <c r="G423" s="2"/>
      <c r="H423" s="1"/>
    </row>
    <row r="424" spans="1:8" ht="12.75">
      <c r="A424" s="1" t="s">
        <v>347</v>
      </c>
      <c r="B424" s="10" t="s">
        <v>352</v>
      </c>
      <c r="C424" s="1">
        <v>139.2</v>
      </c>
      <c r="D424" s="2">
        <f>C424*15%+C424</f>
        <v>160.07999999999998</v>
      </c>
      <c r="E424" s="2"/>
      <c r="F424" s="1"/>
      <c r="G424" s="2"/>
      <c r="H424" s="1"/>
    </row>
    <row r="425" spans="1:8" ht="12.75">
      <c r="A425" s="1" t="s">
        <v>347</v>
      </c>
      <c r="B425" s="1" t="s">
        <v>353</v>
      </c>
      <c r="C425" s="1">
        <v>783.93</v>
      </c>
      <c r="D425" s="2">
        <f>C425*15%+C425</f>
        <v>901.5194999999999</v>
      </c>
      <c r="E425" s="2"/>
      <c r="F425" s="1"/>
      <c r="G425" s="2"/>
      <c r="H425" s="1"/>
    </row>
    <row r="426" spans="1:8" ht="12.75">
      <c r="A426" s="1"/>
      <c r="B426" s="1"/>
      <c r="C426" s="1">
        <f>SUM(C418:C425)</f>
        <v>2237.15</v>
      </c>
      <c r="D426" s="2">
        <f>SUM(D418:D425)</f>
        <v>2572.7225</v>
      </c>
      <c r="E426" s="2">
        <f>C426*1320/160950.93</f>
        <v>18.347442913190996</v>
      </c>
      <c r="F426" s="1">
        <v>2573</v>
      </c>
      <c r="G426" s="2">
        <f>F426-E426-D426</f>
        <v>-18.06994291319097</v>
      </c>
      <c r="H426" s="1"/>
    </row>
    <row r="427" spans="1:8" ht="12.75">
      <c r="A427" s="1"/>
      <c r="B427" s="1"/>
      <c r="C427" s="1"/>
      <c r="D427" s="2"/>
      <c r="E427" s="2"/>
      <c r="F427" s="1"/>
      <c r="G427" s="2"/>
      <c r="H427" s="1"/>
    </row>
    <row r="428" spans="1:8" ht="12.75">
      <c r="A428" s="1" t="s">
        <v>354</v>
      </c>
      <c r="B428" s="1" t="s">
        <v>355</v>
      </c>
      <c r="C428" s="1">
        <v>661.2</v>
      </c>
      <c r="D428" s="2">
        <f>C428*15%+C428</f>
        <v>760.3800000000001</v>
      </c>
      <c r="E428" s="2"/>
      <c r="F428" s="1"/>
      <c r="G428" s="2"/>
      <c r="H428" s="1"/>
    </row>
    <row r="429" spans="1:8" ht="12.75">
      <c r="A429" s="1" t="s">
        <v>354</v>
      </c>
      <c r="B429" s="1" t="s">
        <v>356</v>
      </c>
      <c r="C429" s="1">
        <v>452.4</v>
      </c>
      <c r="D429" s="2">
        <f>C429*15%+C429</f>
        <v>520.26</v>
      </c>
      <c r="E429" s="2"/>
      <c r="F429" s="1"/>
      <c r="G429" s="2"/>
      <c r="H429" s="1"/>
    </row>
    <row r="430" spans="1:8" ht="12.75">
      <c r="A430" s="1" t="s">
        <v>354</v>
      </c>
      <c r="B430" s="1" t="s">
        <v>357</v>
      </c>
      <c r="C430" s="1">
        <v>452.4</v>
      </c>
      <c r="D430" s="2">
        <f>C430*15%+C430</f>
        <v>520.26</v>
      </c>
      <c r="E430" s="2"/>
      <c r="F430" s="1"/>
      <c r="G430" s="2"/>
      <c r="H430" s="1"/>
    </row>
    <row r="431" spans="1:8" ht="12.75">
      <c r="A431" s="1"/>
      <c r="B431" s="1"/>
      <c r="C431" s="1">
        <f>SUM(C428:C430)</f>
        <v>1566</v>
      </c>
      <c r="D431" s="2">
        <f>SUM(D428:D430)</f>
        <v>1800.9</v>
      </c>
      <c r="E431" s="2">
        <f>C431*1320/160950.93</f>
        <v>12.843169032946875</v>
      </c>
      <c r="F431" s="1">
        <v>1801</v>
      </c>
      <c r="G431" s="2">
        <f>F431-E431-D431</f>
        <v>-12.74316903294698</v>
      </c>
      <c r="H431" s="1"/>
    </row>
    <row r="432" spans="1:8" ht="12.75">
      <c r="A432" s="1"/>
      <c r="B432" s="1"/>
      <c r="C432" s="1"/>
      <c r="D432" s="2"/>
      <c r="E432" s="2"/>
      <c r="F432" s="1"/>
      <c r="G432" s="2"/>
      <c r="H432" s="1"/>
    </row>
    <row r="433" spans="1:8" ht="12.75">
      <c r="A433" s="1" t="s">
        <v>358</v>
      </c>
      <c r="B433" s="1" t="s">
        <v>359</v>
      </c>
      <c r="C433" s="1">
        <v>261</v>
      </c>
      <c r="D433" s="2">
        <f>C433*15%+C433</f>
        <v>300.15</v>
      </c>
      <c r="E433" s="2">
        <f>C433*1320/160950.93</f>
        <v>2.140528172157812</v>
      </c>
      <c r="F433" s="1">
        <v>300</v>
      </c>
      <c r="G433" s="2">
        <f>F433-E433-D433</f>
        <v>-2.290528172157792</v>
      </c>
      <c r="H433" s="1"/>
    </row>
    <row r="434" spans="1:8" ht="12.75">
      <c r="A434" s="1"/>
      <c r="B434" s="1"/>
      <c r="C434" s="1"/>
      <c r="D434" s="2"/>
      <c r="E434" s="2"/>
      <c r="F434" s="1"/>
      <c r="G434" s="2"/>
      <c r="H434" s="1"/>
    </row>
    <row r="435" spans="1:8" ht="12.75">
      <c r="A435" s="1" t="s">
        <v>360</v>
      </c>
      <c r="B435" s="1" t="s">
        <v>361</v>
      </c>
      <c r="C435" s="1">
        <v>817.8</v>
      </c>
      <c r="D435" s="2">
        <f>C435*15%+C435</f>
        <v>940.4699999999999</v>
      </c>
      <c r="E435" s="2"/>
      <c r="F435" s="1"/>
      <c r="G435" s="2"/>
      <c r="H435" s="1"/>
    </row>
    <row r="436" spans="1:8" ht="12.75">
      <c r="A436" s="1" t="s">
        <v>360</v>
      </c>
      <c r="B436" s="1" t="s">
        <v>362</v>
      </c>
      <c r="C436" s="1">
        <v>452.4</v>
      </c>
      <c r="D436" s="2">
        <f>C436*15%+C436</f>
        <v>520.26</v>
      </c>
      <c r="E436" s="2"/>
      <c r="F436" s="1"/>
      <c r="G436" s="2"/>
      <c r="H436" s="1"/>
    </row>
    <row r="437" spans="1:8" ht="12.75">
      <c r="A437" s="1"/>
      <c r="B437" s="1"/>
      <c r="C437" s="1">
        <f>SUM(C435:C436)</f>
        <v>1270.1999999999998</v>
      </c>
      <c r="D437" s="2">
        <f>SUM(D435:D436)</f>
        <v>1460.73</v>
      </c>
      <c r="E437" s="2">
        <f>C437*1320/160950.93</f>
        <v>10.417237104501352</v>
      </c>
      <c r="F437" s="1">
        <v>1576</v>
      </c>
      <c r="G437" s="2">
        <f>F437-E437-D437</f>
        <v>104.8527628954987</v>
      </c>
      <c r="H437" s="1"/>
    </row>
    <row r="438" spans="1:8" ht="12.75">
      <c r="A438" s="1"/>
      <c r="B438" s="1"/>
      <c r="C438" s="1"/>
      <c r="D438" s="2"/>
      <c r="E438" s="2"/>
      <c r="F438" s="1"/>
      <c r="G438" s="2"/>
      <c r="H438" s="1"/>
    </row>
    <row r="439" spans="1:8" ht="12.75">
      <c r="A439" s="1" t="s">
        <v>363</v>
      </c>
      <c r="B439" s="3" t="s">
        <v>364</v>
      </c>
      <c r="C439" s="3">
        <v>0</v>
      </c>
      <c r="D439" s="5">
        <f>C439*5%+C439</f>
        <v>0</v>
      </c>
      <c r="E439" s="2"/>
      <c r="F439" s="1"/>
      <c r="G439" s="2"/>
      <c r="H439" s="1"/>
    </row>
    <row r="440" spans="1:8" ht="12.75">
      <c r="A440" s="1" t="s">
        <v>363</v>
      </c>
      <c r="B440" s="1" t="s">
        <v>365</v>
      </c>
      <c r="C440" s="1">
        <v>339.3</v>
      </c>
      <c r="D440" s="2">
        <f>C440*5%+C440</f>
        <v>356.265</v>
      </c>
      <c r="E440" s="2"/>
      <c r="F440" s="1"/>
      <c r="G440" s="2"/>
      <c r="H440" s="1"/>
    </row>
    <row r="441" spans="1:8" ht="12.75">
      <c r="A441" s="1" t="s">
        <v>363</v>
      </c>
      <c r="B441" s="1" t="s">
        <v>366</v>
      </c>
      <c r="C441" s="1">
        <v>295.8</v>
      </c>
      <c r="D441" s="2">
        <f>C441*5%+C441</f>
        <v>310.59000000000003</v>
      </c>
      <c r="E441" s="2"/>
      <c r="F441" s="1"/>
      <c r="G441" s="2"/>
      <c r="H441" s="1"/>
    </row>
    <row r="442" spans="1:8" ht="12.75">
      <c r="A442" s="1" t="s">
        <v>363</v>
      </c>
      <c r="B442" s="1" t="s">
        <v>367</v>
      </c>
      <c r="C442" s="1">
        <v>252.3</v>
      </c>
      <c r="D442" s="2">
        <f>C442*5%+C442</f>
        <v>264.915</v>
      </c>
      <c r="E442" s="2"/>
      <c r="F442" s="1"/>
      <c r="G442" s="2"/>
      <c r="H442" s="1"/>
    </row>
    <row r="443" spans="1:8" ht="12.75">
      <c r="A443" s="1" t="s">
        <v>363</v>
      </c>
      <c r="B443" s="1" t="s">
        <v>368</v>
      </c>
      <c r="C443" s="1">
        <v>252.3</v>
      </c>
      <c r="D443" s="2">
        <f>C443*5%+C443</f>
        <v>264.915</v>
      </c>
      <c r="E443" s="2"/>
      <c r="F443" s="1"/>
      <c r="G443" s="2"/>
      <c r="H443" s="1"/>
    </row>
    <row r="444" spans="1:8" ht="12.75">
      <c r="A444" s="1" t="s">
        <v>363</v>
      </c>
      <c r="B444" s="1" t="s">
        <v>369</v>
      </c>
      <c r="C444" s="1">
        <v>522</v>
      </c>
      <c r="D444" s="2">
        <f>C444*5%+C444</f>
        <v>548.1</v>
      </c>
      <c r="E444" s="2"/>
      <c r="F444" s="1"/>
      <c r="G444" s="2"/>
      <c r="H444" s="1"/>
    </row>
    <row r="445" spans="1:8" ht="12.75">
      <c r="A445" s="1"/>
      <c r="B445" s="1"/>
      <c r="C445" s="1">
        <f>SUM(C439:C444)</f>
        <v>1661.7</v>
      </c>
      <c r="D445" s="2">
        <f>SUM(D439:D444)</f>
        <v>1744.7849999999999</v>
      </c>
      <c r="E445" s="2">
        <f>C445*1320/160950.93</f>
        <v>13.628029362738072</v>
      </c>
      <c r="F445" s="1">
        <v>1745</v>
      </c>
      <c r="G445" s="2">
        <f>F445-E445-D445</f>
        <v>-13.413029362737916</v>
      </c>
      <c r="H445" s="1"/>
    </row>
    <row r="446" spans="1:8" ht="12.75">
      <c r="A446" s="1"/>
      <c r="B446" s="1"/>
      <c r="C446" s="1"/>
      <c r="D446" s="2"/>
      <c r="E446" s="2"/>
      <c r="F446" s="1"/>
      <c r="G446" s="2"/>
      <c r="H446" s="1"/>
    </row>
    <row r="447" spans="1:8" ht="12.75">
      <c r="A447" s="1" t="s">
        <v>370</v>
      </c>
      <c r="B447" s="1" t="s">
        <v>371</v>
      </c>
      <c r="C447" s="1">
        <v>696</v>
      </c>
      <c r="D447" s="2">
        <f>C447+C447*15%</f>
        <v>800.4</v>
      </c>
      <c r="E447" s="2"/>
      <c r="F447" s="1"/>
      <c r="G447" s="2"/>
      <c r="H447" s="1"/>
    </row>
    <row r="448" spans="1:8" ht="12.75">
      <c r="A448" s="1" t="s">
        <v>370</v>
      </c>
      <c r="B448" s="1" t="s">
        <v>372</v>
      </c>
      <c r="C448" s="1">
        <v>408.9</v>
      </c>
      <c r="D448" s="2">
        <f>C448+C448*15%</f>
        <v>470.23499999999996</v>
      </c>
      <c r="E448" s="2"/>
      <c r="F448" s="1"/>
      <c r="G448" s="2"/>
      <c r="H448" s="1"/>
    </row>
    <row r="449" spans="1:8" ht="12.75">
      <c r="A449" s="1" t="s">
        <v>370</v>
      </c>
      <c r="B449" s="1" t="s">
        <v>372</v>
      </c>
      <c r="C449" s="1">
        <v>408.9</v>
      </c>
      <c r="D449" s="2">
        <f>C449+C449*15%</f>
        <v>470.23499999999996</v>
      </c>
      <c r="E449" s="2"/>
      <c r="F449" s="1"/>
      <c r="G449" s="2"/>
      <c r="H449" s="1"/>
    </row>
    <row r="450" spans="1:8" ht="12.75">
      <c r="A450" s="1"/>
      <c r="B450" s="1"/>
      <c r="C450" s="1">
        <f>SUM(C447:C449)</f>
        <v>1513.8000000000002</v>
      </c>
      <c r="D450" s="2">
        <f>SUM(D447:D449)</f>
        <v>1740.87</v>
      </c>
      <c r="E450" s="2">
        <f>C450*1320/160950.93</f>
        <v>12.415063398515313</v>
      </c>
      <c r="F450" s="1">
        <v>1741</v>
      </c>
      <c r="G450" s="2">
        <f>F450-E450-D450</f>
        <v>-12.285063398515149</v>
      </c>
      <c r="H450" s="1"/>
    </row>
    <row r="451" spans="1:8" ht="12.75">
      <c r="A451" s="1"/>
      <c r="B451" s="1"/>
      <c r="C451" s="1"/>
      <c r="D451" s="2"/>
      <c r="E451" s="2"/>
      <c r="F451" s="1"/>
      <c r="G451" s="2"/>
      <c r="H451" s="1"/>
    </row>
    <row r="452" spans="1:8" ht="12.75">
      <c r="A452" s="1" t="s">
        <v>373</v>
      </c>
      <c r="B452" s="1" t="s">
        <v>374</v>
      </c>
      <c r="C452" s="1">
        <v>574.2</v>
      </c>
      <c r="D452" s="2">
        <f>C452*15%+C452</f>
        <v>660.33</v>
      </c>
      <c r="E452" s="2"/>
      <c r="F452" s="1"/>
      <c r="G452" s="2"/>
      <c r="H452" s="1"/>
    </row>
    <row r="453" spans="1:8" ht="12.75">
      <c r="A453" s="1" t="s">
        <v>373</v>
      </c>
      <c r="B453" s="1" t="s">
        <v>375</v>
      </c>
      <c r="C453" s="1">
        <v>495.9</v>
      </c>
      <c r="D453" s="2">
        <f>C453*15%+C453</f>
        <v>570.285</v>
      </c>
      <c r="E453" s="2"/>
      <c r="F453" s="1"/>
      <c r="G453" s="2"/>
      <c r="H453" s="1"/>
    </row>
    <row r="454" spans="1:8" ht="12.75">
      <c r="A454" s="1" t="s">
        <v>373</v>
      </c>
      <c r="B454" s="1" t="s">
        <v>376</v>
      </c>
      <c r="C454" s="1">
        <v>591.6</v>
      </c>
      <c r="D454" s="2">
        <f>C454*15%+C454</f>
        <v>680.34</v>
      </c>
      <c r="E454" s="2"/>
      <c r="F454" s="1"/>
      <c r="G454" s="2"/>
      <c r="H454" s="1"/>
    </row>
    <row r="455" spans="1:8" ht="12.75">
      <c r="A455" s="1"/>
      <c r="B455" s="1"/>
      <c r="C455" s="1">
        <f>SUM(C452:C454)</f>
        <v>1661.6999999999998</v>
      </c>
      <c r="D455" s="2">
        <f>SUM(D452:D454)</f>
        <v>1910.955</v>
      </c>
      <c r="E455" s="2">
        <f>C455*1320/160950.93</f>
        <v>13.628029362738069</v>
      </c>
      <c r="F455" s="1">
        <v>1911</v>
      </c>
      <c r="G455" s="2">
        <f>F455-E455-D455</f>
        <v>-13.583029362737989</v>
      </c>
      <c r="H455" s="1"/>
    </row>
    <row r="456" spans="1:8" ht="12.75">
      <c r="A456" s="1"/>
      <c r="B456" s="1"/>
      <c r="C456" s="1"/>
      <c r="D456" s="2"/>
      <c r="E456" s="2"/>
      <c r="F456" s="1"/>
      <c r="G456" s="2"/>
      <c r="H456" s="1"/>
    </row>
    <row r="457" spans="1:8" ht="12.75">
      <c r="A457" s="1" t="s">
        <v>377</v>
      </c>
      <c r="B457" s="1" t="s">
        <v>378</v>
      </c>
      <c r="C457" s="1">
        <v>591.6</v>
      </c>
      <c r="D457" s="2">
        <f>C457*15%+C457</f>
        <v>680.34</v>
      </c>
      <c r="E457" s="2"/>
      <c r="F457" s="1"/>
      <c r="G457" s="2"/>
      <c r="H457" s="1"/>
    </row>
    <row r="458" spans="1:8" ht="12.75">
      <c r="A458" s="1" t="s">
        <v>377</v>
      </c>
      <c r="B458" s="1" t="s">
        <v>379</v>
      </c>
      <c r="C458" s="1">
        <v>304.5</v>
      </c>
      <c r="D458" s="2">
        <f>C458*15%+C458</f>
        <v>350.175</v>
      </c>
      <c r="E458" s="2"/>
      <c r="F458" s="1"/>
      <c r="G458" s="2"/>
      <c r="H458" s="1"/>
    </row>
    <row r="459" spans="1:8" ht="12.75">
      <c r="A459" s="1" t="s">
        <v>377</v>
      </c>
      <c r="B459" s="1" t="s">
        <v>380</v>
      </c>
      <c r="C459" s="1">
        <v>469.8</v>
      </c>
      <c r="D459" s="2">
        <f>C459*15%+C459</f>
        <v>540.27</v>
      </c>
      <c r="E459" s="2"/>
      <c r="F459" s="1"/>
      <c r="G459" s="2"/>
      <c r="H459" s="1"/>
    </row>
    <row r="460" spans="1:8" ht="12.75">
      <c r="A460" s="1"/>
      <c r="B460" s="1"/>
      <c r="C460" s="1">
        <f>SUM(C457:C459)</f>
        <v>1365.9</v>
      </c>
      <c r="D460" s="2">
        <f>SUM(D457:D459)</f>
        <v>1570.785</v>
      </c>
      <c r="E460" s="2">
        <f>C460*1320/160950.93</f>
        <v>11.202097434292552</v>
      </c>
      <c r="F460" s="1">
        <v>1571</v>
      </c>
      <c r="G460" s="2">
        <f>F460-E460-D460</f>
        <v>-10.987097434292536</v>
      </c>
      <c r="H460" s="1"/>
    </row>
    <row r="461" spans="1:8" ht="12.75">
      <c r="A461" s="1"/>
      <c r="B461" s="1"/>
      <c r="C461" s="1"/>
      <c r="D461" s="2"/>
      <c r="E461" s="2"/>
      <c r="F461" s="1"/>
      <c r="G461" s="2"/>
      <c r="H461" s="1"/>
    </row>
    <row r="462" spans="1:8" ht="12.75">
      <c r="A462" s="1" t="s">
        <v>381</v>
      </c>
      <c r="B462" s="1" t="s">
        <v>382</v>
      </c>
      <c r="C462" s="1">
        <v>289.15</v>
      </c>
      <c r="D462" s="2">
        <f>C462*15%+C462</f>
        <v>332.5225</v>
      </c>
      <c r="E462" s="2"/>
      <c r="F462" s="1"/>
      <c r="G462" s="2"/>
      <c r="H462" s="1"/>
    </row>
    <row r="463" spans="1:8" ht="12.75">
      <c r="A463" s="1" t="s">
        <v>381</v>
      </c>
      <c r="B463" s="1" t="s">
        <v>383</v>
      </c>
      <c r="C463" s="1">
        <v>192.98</v>
      </c>
      <c r="D463" s="2">
        <f>C463*15%+C463</f>
        <v>221.927</v>
      </c>
      <c r="E463" s="2"/>
      <c r="F463" s="1"/>
      <c r="G463" s="2"/>
      <c r="H463" s="1"/>
    </row>
    <row r="464" spans="1:8" ht="12.75">
      <c r="A464" s="1" t="s">
        <v>381</v>
      </c>
      <c r="B464" s="1" t="s">
        <v>384</v>
      </c>
      <c r="C464" s="1">
        <v>162.51</v>
      </c>
      <c r="D464" s="2">
        <f>C464*15%+C464</f>
        <v>186.88649999999998</v>
      </c>
      <c r="E464" s="2"/>
      <c r="F464" s="1"/>
      <c r="G464" s="2"/>
      <c r="H464" s="1"/>
    </row>
    <row r="465" spans="1:8" ht="12.75">
      <c r="A465" s="1" t="s">
        <v>381</v>
      </c>
      <c r="B465" s="1" t="s">
        <v>385</v>
      </c>
      <c r="C465" s="1">
        <v>269.15</v>
      </c>
      <c r="D465" s="2">
        <f>C465*15%+C465</f>
        <v>309.5225</v>
      </c>
      <c r="E465" s="2"/>
      <c r="F465" s="1"/>
      <c r="G465" s="2"/>
      <c r="H465" s="1"/>
    </row>
    <row r="466" spans="1:8" ht="12.75">
      <c r="A466" s="1"/>
      <c r="B466" s="1"/>
      <c r="C466" s="1">
        <f>SUM(C462:C465)</f>
        <v>913.79</v>
      </c>
      <c r="D466" s="2">
        <f>SUM(D462:D465)</f>
        <v>1050.8584999999998</v>
      </c>
      <c r="E466" s="2">
        <f>C466*1320/160950.93</f>
        <v>7.494226967188075</v>
      </c>
      <c r="F466" s="1">
        <v>1087</v>
      </c>
      <c r="G466" s="2">
        <f>F466-E466-D466</f>
        <v>28.64727303281211</v>
      </c>
      <c r="H466" s="1" t="s">
        <v>24</v>
      </c>
    </row>
    <row r="467" spans="1:8" ht="12.75">
      <c r="A467" s="1"/>
      <c r="B467" s="1"/>
      <c r="C467" s="1"/>
      <c r="D467" s="2"/>
      <c r="E467" s="2"/>
      <c r="F467" s="1"/>
      <c r="G467" s="2"/>
      <c r="H467" s="1"/>
    </row>
    <row r="468" spans="1:8" ht="12.75">
      <c r="A468" s="1" t="s">
        <v>386</v>
      </c>
      <c r="B468" s="1" t="s">
        <v>387</v>
      </c>
      <c r="C468" s="1">
        <v>783</v>
      </c>
      <c r="D468" s="2">
        <f>C468*15%+C468</f>
        <v>900.45</v>
      </c>
      <c r="E468" s="2"/>
      <c r="F468" s="1"/>
      <c r="G468" s="2"/>
      <c r="H468" s="1"/>
    </row>
    <row r="469" spans="1:8" ht="12.75">
      <c r="A469" s="1" t="s">
        <v>386</v>
      </c>
      <c r="B469" s="1" t="s">
        <v>388</v>
      </c>
      <c r="C469" s="1">
        <v>304.5</v>
      </c>
      <c r="D469" s="2">
        <f>C469*15%+C469</f>
        <v>350.175</v>
      </c>
      <c r="E469" s="2"/>
      <c r="F469" s="1"/>
      <c r="G469" s="2"/>
      <c r="H469" s="1"/>
    </row>
    <row r="470" spans="1:8" ht="12.75">
      <c r="A470" s="1" t="s">
        <v>386</v>
      </c>
      <c r="B470" s="1" t="s">
        <v>389</v>
      </c>
      <c r="C470" s="1">
        <v>783</v>
      </c>
      <c r="D470" s="2">
        <f>C470*15%+C470</f>
        <v>900.45</v>
      </c>
      <c r="E470" s="2"/>
      <c r="F470" s="1"/>
      <c r="G470" s="2"/>
      <c r="H470" s="1"/>
    </row>
    <row r="471" spans="1:8" ht="12.75">
      <c r="A471" s="1" t="s">
        <v>386</v>
      </c>
      <c r="B471" s="1" t="s">
        <v>390</v>
      </c>
      <c r="C471" s="1">
        <v>391.5</v>
      </c>
      <c r="D471" s="2">
        <f>C471*15%+C471</f>
        <v>450.225</v>
      </c>
      <c r="E471" s="2"/>
      <c r="F471" s="1"/>
      <c r="G471" s="2"/>
      <c r="H471" s="1"/>
    </row>
    <row r="472" spans="1:8" ht="12.75">
      <c r="A472" s="1" t="s">
        <v>386</v>
      </c>
      <c r="B472" s="1" t="s">
        <v>391</v>
      </c>
      <c r="C472" s="1">
        <v>261</v>
      </c>
      <c r="D472" s="2">
        <f>C472*15%+C472</f>
        <v>300.15</v>
      </c>
      <c r="E472" s="2"/>
      <c r="F472" s="1"/>
      <c r="G472" s="2"/>
      <c r="H472" s="1"/>
    </row>
    <row r="473" spans="1:8" ht="12.75">
      <c r="A473" s="1" t="s">
        <v>386</v>
      </c>
      <c r="B473" s="1" t="s">
        <v>392</v>
      </c>
      <c r="C473" s="1">
        <v>574.2</v>
      </c>
      <c r="D473" s="2">
        <f>C473*15%+C473</f>
        <v>660.33</v>
      </c>
      <c r="E473" s="2"/>
      <c r="F473" s="1"/>
      <c r="G473" s="2"/>
      <c r="H473" s="1"/>
    </row>
    <row r="474" spans="1:8" ht="12.75">
      <c r="A474" s="1"/>
      <c r="B474" s="1"/>
      <c r="C474" s="1">
        <f>SUM(C468:C473)</f>
        <v>3097.2</v>
      </c>
      <c r="D474" s="2">
        <f>SUM(D468:D473)</f>
        <v>3561.7799999999997</v>
      </c>
      <c r="E474" s="2">
        <f>C474*1320/160950.93</f>
        <v>25.400934309606036</v>
      </c>
      <c r="F474" s="1">
        <v>3562</v>
      </c>
      <c r="G474" s="2">
        <f>F474-E474-D474</f>
        <v>-25.180934309605618</v>
      </c>
      <c r="H474" s="1"/>
    </row>
    <row r="475" spans="1:8" ht="12.75">
      <c r="A475" s="1"/>
      <c r="B475" s="1"/>
      <c r="C475" s="1"/>
      <c r="D475" s="2"/>
      <c r="E475" s="2"/>
      <c r="F475" s="1"/>
      <c r="G475" s="2"/>
      <c r="H475" s="1"/>
    </row>
    <row r="476" spans="1:8" ht="12.75">
      <c r="A476" s="1" t="s">
        <v>393</v>
      </c>
      <c r="B476" s="1" t="s">
        <v>394</v>
      </c>
      <c r="C476" s="1">
        <v>182.7</v>
      </c>
      <c r="D476" s="2">
        <f>C476*15%+C476</f>
        <v>210.105</v>
      </c>
      <c r="E476" s="2"/>
      <c r="F476" s="1"/>
      <c r="G476" s="2"/>
      <c r="H476" s="1"/>
    </row>
    <row r="477" spans="1:8" ht="12.75">
      <c r="A477" s="1" t="s">
        <v>393</v>
      </c>
      <c r="B477" s="1" t="s">
        <v>395</v>
      </c>
      <c r="C477" s="1">
        <v>295.8</v>
      </c>
      <c r="D477" s="2">
        <f>C477*15%+C477</f>
        <v>340.17</v>
      </c>
      <c r="E477" s="2"/>
      <c r="F477" s="1"/>
      <c r="G477" s="2"/>
      <c r="H477" s="1"/>
    </row>
    <row r="478" spans="1:8" ht="12.75">
      <c r="A478" s="1"/>
      <c r="B478" s="1"/>
      <c r="C478" s="1">
        <f>SUM(C476:C477)</f>
        <v>478.5</v>
      </c>
      <c r="D478" s="2">
        <f>SUM(D476:D477)</f>
        <v>550.275</v>
      </c>
      <c r="E478" s="2">
        <f>C478*1320/160950.93</f>
        <v>3.924301648955989</v>
      </c>
      <c r="F478" s="1">
        <v>550</v>
      </c>
      <c r="G478" s="2">
        <f>F478-E478-D478</f>
        <v>-4.199301648955952</v>
      </c>
      <c r="H478" s="1"/>
    </row>
    <row r="479" spans="1:8" ht="12.75">
      <c r="A479" s="1"/>
      <c r="B479" s="1"/>
      <c r="C479" s="1"/>
      <c r="D479" s="2"/>
      <c r="E479" s="2"/>
      <c r="F479" s="1"/>
      <c r="G479" s="2"/>
      <c r="H479" s="1"/>
    </row>
    <row r="480" spans="1:8" ht="12.75">
      <c r="A480" s="1" t="s">
        <v>396</v>
      </c>
      <c r="B480" s="1" t="s">
        <v>397</v>
      </c>
      <c r="C480" s="1">
        <v>331.56</v>
      </c>
      <c r="D480" s="2">
        <f>C480*15%+C480</f>
        <v>381.294</v>
      </c>
      <c r="E480" s="2"/>
      <c r="F480" s="1"/>
      <c r="G480" s="2"/>
      <c r="H480" s="1"/>
    </row>
    <row r="481" spans="1:8" ht="12.75">
      <c r="A481" s="1" t="s">
        <v>396</v>
      </c>
      <c r="B481" s="1" t="s">
        <v>398</v>
      </c>
      <c r="C481" s="1">
        <v>212.12</v>
      </c>
      <c r="D481" s="2">
        <f>C481*15%+C481</f>
        <v>243.938</v>
      </c>
      <c r="E481" s="2"/>
      <c r="F481" s="1"/>
      <c r="G481" s="2"/>
      <c r="H481" s="1"/>
    </row>
    <row r="482" spans="1:8" ht="12.75">
      <c r="A482" s="1" t="s">
        <v>396</v>
      </c>
      <c r="B482" s="1" t="s">
        <v>399</v>
      </c>
      <c r="C482" s="1">
        <v>260.33</v>
      </c>
      <c r="D482" s="2">
        <f>C482*15%+C482</f>
        <v>299.3795</v>
      </c>
      <c r="E482" s="2"/>
      <c r="F482" s="1"/>
      <c r="G482" s="2"/>
      <c r="H482" s="1"/>
    </row>
    <row r="483" spans="1:8" ht="12.75">
      <c r="A483" s="1"/>
      <c r="B483" s="1"/>
      <c r="C483" s="1">
        <f>SUM(C480:C482)</f>
        <v>804.01</v>
      </c>
      <c r="D483" s="2">
        <f>SUM(D480:D482)</f>
        <v>924.6115</v>
      </c>
      <c r="E483" s="2">
        <f>C483*1320/160950.93</f>
        <v>6.593892933703459</v>
      </c>
      <c r="F483" s="1">
        <v>925</v>
      </c>
      <c r="G483" s="2">
        <f>F483-E483-D483</f>
        <v>-6.205392933703479</v>
      </c>
      <c r="H483" s="1"/>
    </row>
    <row r="484" spans="1:8" ht="12.75">
      <c r="A484" s="1"/>
      <c r="B484" s="1"/>
      <c r="C484" s="1"/>
      <c r="D484" s="2"/>
      <c r="E484" s="2"/>
      <c r="F484" s="1"/>
      <c r="G484" s="2"/>
      <c r="H484" s="1"/>
    </row>
    <row r="485" spans="1:8" ht="12.75">
      <c r="A485" s="1" t="s">
        <v>400</v>
      </c>
      <c r="B485" s="1" t="s">
        <v>401</v>
      </c>
      <c r="C485" s="1">
        <v>269.7</v>
      </c>
      <c r="D485" s="2">
        <f>C485*15%+C485</f>
        <v>310.155</v>
      </c>
      <c r="E485" s="2">
        <f>C485*1320/160950.93</f>
        <v>2.2118791112297393</v>
      </c>
      <c r="F485" s="1">
        <v>310</v>
      </c>
      <c r="G485" s="2">
        <f>F485-E485-D485</f>
        <v>-2.366879111229707</v>
      </c>
      <c r="H485" s="1"/>
    </row>
    <row r="486" spans="1:8" ht="12.75">
      <c r="A486" s="1"/>
      <c r="B486" s="1"/>
      <c r="C486" s="1"/>
      <c r="D486" s="2"/>
      <c r="E486" s="2"/>
      <c r="F486" s="1"/>
      <c r="G486" s="2"/>
      <c r="H486" s="1"/>
    </row>
    <row r="487" spans="1:8" ht="12.75">
      <c r="A487" s="1" t="s">
        <v>402</v>
      </c>
      <c r="B487" s="1" t="s">
        <v>403</v>
      </c>
      <c r="C487" s="1">
        <v>330.6</v>
      </c>
      <c r="D487" s="2">
        <f>C487+C487*12%</f>
        <v>370.27200000000005</v>
      </c>
      <c r="E487" s="2"/>
      <c r="F487" s="1"/>
      <c r="G487" s="2"/>
      <c r="H487" s="1"/>
    </row>
    <row r="488" spans="1:8" ht="12.75">
      <c r="A488" s="1" t="s">
        <v>402</v>
      </c>
      <c r="B488" s="1" t="s">
        <v>404</v>
      </c>
      <c r="C488" s="1">
        <v>330.6</v>
      </c>
      <c r="D488" s="2">
        <f aca="true" t="shared" si="2" ref="D488:D500">C488+C488*12%</f>
        <v>370.27200000000005</v>
      </c>
      <c r="E488" s="2"/>
      <c r="F488" s="1"/>
      <c r="G488" s="2"/>
      <c r="H488" s="1"/>
    </row>
    <row r="489" spans="1:8" ht="12.75">
      <c r="A489" s="1" t="s">
        <v>402</v>
      </c>
      <c r="B489" s="1" t="s">
        <v>405</v>
      </c>
      <c r="C489" s="1">
        <v>556.8</v>
      </c>
      <c r="D489" s="2">
        <f t="shared" si="2"/>
        <v>623.616</v>
      </c>
      <c r="E489" s="2"/>
      <c r="F489" s="1"/>
      <c r="G489" s="2"/>
      <c r="H489" s="1"/>
    </row>
    <row r="490" spans="1:8" ht="12.75">
      <c r="A490" s="1" t="s">
        <v>402</v>
      </c>
      <c r="B490" s="1" t="s">
        <v>406</v>
      </c>
      <c r="C490" s="1">
        <v>835.2</v>
      </c>
      <c r="D490" s="2">
        <f t="shared" si="2"/>
        <v>935.4240000000001</v>
      </c>
      <c r="E490" s="2"/>
      <c r="F490" s="1"/>
      <c r="G490" s="2"/>
      <c r="H490" s="1"/>
    </row>
    <row r="491" spans="1:8" ht="12.75">
      <c r="A491" s="1" t="s">
        <v>402</v>
      </c>
      <c r="B491" s="1" t="s">
        <v>407</v>
      </c>
      <c r="C491" s="1">
        <v>626.4</v>
      </c>
      <c r="D491" s="2">
        <f t="shared" si="2"/>
        <v>701.568</v>
      </c>
      <c r="E491" s="2"/>
      <c r="F491" s="1"/>
      <c r="G491" s="2"/>
      <c r="H491" s="1"/>
    </row>
    <row r="492" spans="1:8" ht="12.75">
      <c r="A492" s="1" t="s">
        <v>402</v>
      </c>
      <c r="B492" s="1" t="s">
        <v>408</v>
      </c>
      <c r="C492" s="1">
        <v>243.6</v>
      </c>
      <c r="D492" s="2">
        <f t="shared" si="2"/>
        <v>272.832</v>
      </c>
      <c r="E492" s="2"/>
      <c r="F492" s="1"/>
      <c r="G492" s="2"/>
      <c r="H492" s="1"/>
    </row>
    <row r="493" spans="1:8" ht="12.75">
      <c r="A493" s="1" t="s">
        <v>402</v>
      </c>
      <c r="B493" s="1" t="s">
        <v>409</v>
      </c>
      <c r="C493" s="1">
        <v>226.2</v>
      </c>
      <c r="D493" s="2">
        <f t="shared" si="2"/>
        <v>253.344</v>
      </c>
      <c r="E493" s="2"/>
      <c r="F493" s="1"/>
      <c r="G493" s="2"/>
      <c r="H493" s="1"/>
    </row>
    <row r="494" spans="1:8" ht="12.75">
      <c r="A494" s="1" t="s">
        <v>402</v>
      </c>
      <c r="B494" s="1" t="s">
        <v>410</v>
      </c>
      <c r="C494" s="1">
        <v>348</v>
      </c>
      <c r="D494" s="2">
        <f t="shared" si="2"/>
        <v>389.76</v>
      </c>
      <c r="E494" s="2"/>
      <c r="F494" s="1"/>
      <c r="G494" s="2"/>
      <c r="H494" s="1"/>
    </row>
    <row r="495" spans="1:8" ht="12.75">
      <c r="A495" s="1" t="s">
        <v>402</v>
      </c>
      <c r="B495" s="1" t="s">
        <v>411</v>
      </c>
      <c r="C495" s="8">
        <v>1113.6</v>
      </c>
      <c r="D495" s="2">
        <f t="shared" si="2"/>
        <v>1247.232</v>
      </c>
      <c r="E495" s="2"/>
      <c r="F495" s="1"/>
      <c r="G495" s="2"/>
      <c r="H495" s="1"/>
    </row>
    <row r="496" spans="1:8" ht="12.75">
      <c r="A496" s="1" t="s">
        <v>402</v>
      </c>
      <c r="B496" s="1" t="s">
        <v>412</v>
      </c>
      <c r="C496" s="1">
        <v>269.7</v>
      </c>
      <c r="D496" s="2">
        <f t="shared" si="2"/>
        <v>302.06399999999996</v>
      </c>
      <c r="E496" s="2"/>
      <c r="F496" s="1"/>
      <c r="G496" s="2"/>
      <c r="H496" s="1"/>
    </row>
    <row r="497" spans="1:8" ht="12.75">
      <c r="A497" s="1" t="s">
        <v>402</v>
      </c>
      <c r="B497" s="1" t="s">
        <v>413</v>
      </c>
      <c r="C497" s="1">
        <v>661.2</v>
      </c>
      <c r="D497" s="2">
        <f t="shared" si="2"/>
        <v>740.5440000000001</v>
      </c>
      <c r="E497" s="2"/>
      <c r="F497" s="1"/>
      <c r="G497" s="2"/>
      <c r="H497" s="1"/>
    </row>
    <row r="498" spans="1:8" ht="12.75">
      <c r="A498" s="1" t="s">
        <v>402</v>
      </c>
      <c r="B498" s="1" t="s">
        <v>414</v>
      </c>
      <c r="C498" s="1">
        <v>287.1</v>
      </c>
      <c r="D498" s="2">
        <f t="shared" si="2"/>
        <v>321.552</v>
      </c>
      <c r="E498" s="2"/>
      <c r="F498" s="1"/>
      <c r="G498" s="2"/>
      <c r="H498" s="1"/>
    </row>
    <row r="499" spans="1:8" ht="12.75">
      <c r="A499" s="1" t="s">
        <v>402</v>
      </c>
      <c r="B499" s="1" t="s">
        <v>415</v>
      </c>
      <c r="C499" s="1">
        <v>269.7</v>
      </c>
      <c r="D499" s="2">
        <f t="shared" si="2"/>
        <v>302.06399999999996</v>
      </c>
      <c r="E499" s="2"/>
      <c r="F499" s="1"/>
      <c r="G499" s="2"/>
      <c r="H499" s="1"/>
    </row>
    <row r="500" spans="1:8" ht="12.75">
      <c r="A500" s="1" t="s">
        <v>402</v>
      </c>
      <c r="B500" s="1" t="s">
        <v>416</v>
      </c>
      <c r="C500" s="1">
        <v>582.9</v>
      </c>
      <c r="D500" s="2">
        <f t="shared" si="2"/>
        <v>652.848</v>
      </c>
      <c r="E500" s="2"/>
      <c r="F500" s="1"/>
      <c r="G500" s="2"/>
      <c r="H500" s="1"/>
    </row>
    <row r="501" spans="1:8" ht="12.75">
      <c r="A501" s="1"/>
      <c r="B501" s="1"/>
      <c r="C501" s="1">
        <f>SUM(C487:C500)</f>
        <v>6681.599999999999</v>
      </c>
      <c r="D501" s="2">
        <f>SUM(D487:D500)</f>
        <v>7483.392</v>
      </c>
      <c r="E501" s="2">
        <f>C501*1320/160950.93</f>
        <v>54.797521207239996</v>
      </c>
      <c r="F501" s="1">
        <v>7600</v>
      </c>
      <c r="G501" s="2">
        <f>F501-E501-D501</f>
        <v>61.81047879276048</v>
      </c>
      <c r="H501" s="1"/>
    </row>
    <row r="502" spans="1:8" ht="12.75">
      <c r="A502" s="1"/>
      <c r="B502" s="1"/>
      <c r="C502" s="1"/>
      <c r="D502" s="2"/>
      <c r="E502" s="2"/>
      <c r="F502" s="1"/>
      <c r="G502" s="2"/>
      <c r="H502" s="1"/>
    </row>
    <row r="503" spans="1:8" ht="12.75">
      <c r="A503" s="1" t="s">
        <v>417</v>
      </c>
      <c r="B503" s="1" t="s">
        <v>127</v>
      </c>
      <c r="C503" s="1">
        <v>574.2</v>
      </c>
      <c r="D503" s="2">
        <f>C503*15%+C503</f>
        <v>660.33</v>
      </c>
      <c r="E503" s="2"/>
      <c r="F503" s="1"/>
      <c r="G503" s="2"/>
      <c r="H503" s="1"/>
    </row>
    <row r="504" spans="1:8" ht="12.75">
      <c r="A504" s="1" t="s">
        <v>417</v>
      </c>
      <c r="B504" s="1" t="s">
        <v>418</v>
      </c>
      <c r="C504" s="1">
        <v>287.1</v>
      </c>
      <c r="D504" s="2">
        <f>C504*15%+C504</f>
        <v>330.165</v>
      </c>
      <c r="E504" s="2"/>
      <c r="F504" s="1"/>
      <c r="G504" s="2"/>
      <c r="H504" s="1"/>
    </row>
    <row r="505" spans="1:8" ht="12.75">
      <c r="A505" s="1"/>
      <c r="B505" s="1"/>
      <c r="C505" s="1">
        <f>SUM(C503:C504)</f>
        <v>861.3000000000001</v>
      </c>
      <c r="D505" s="2">
        <f>SUM(D503:D504)</f>
        <v>990.4950000000001</v>
      </c>
      <c r="E505" s="2">
        <f>C505*1320/160950.93</f>
        <v>7.063742968120781</v>
      </c>
      <c r="F505" s="1">
        <v>990</v>
      </c>
      <c r="G505" s="2">
        <f>F505-E505-D505</f>
        <v>-7.558742968120896</v>
      </c>
      <c r="H505" s="1"/>
    </row>
    <row r="506" spans="1:8" ht="12.75">
      <c r="A506" s="1"/>
      <c r="B506" s="1"/>
      <c r="C506" s="1"/>
      <c r="D506" s="2"/>
      <c r="E506" s="2"/>
      <c r="F506" s="1"/>
      <c r="G506" s="2"/>
      <c r="H506" s="1"/>
    </row>
    <row r="507" spans="1:8" ht="12.75">
      <c r="A507" s="1" t="s">
        <v>419</v>
      </c>
      <c r="B507" s="1" t="s">
        <v>420</v>
      </c>
      <c r="C507" s="1">
        <v>574.2</v>
      </c>
      <c r="D507" s="2">
        <f>C507+C507*15%</f>
        <v>660.33</v>
      </c>
      <c r="E507" s="2"/>
      <c r="F507" s="1"/>
      <c r="G507" s="2"/>
      <c r="H507" s="1"/>
    </row>
    <row r="508" spans="1:8" ht="12.75">
      <c r="A508" s="1" t="s">
        <v>419</v>
      </c>
      <c r="B508" s="1" t="s">
        <v>421</v>
      </c>
      <c r="C508" s="1">
        <v>626.4</v>
      </c>
      <c r="D508" s="2">
        <f>C508*15%+C508</f>
        <v>720.36</v>
      </c>
      <c r="E508" s="2"/>
      <c r="F508" s="1"/>
      <c r="G508" s="2"/>
      <c r="H508" s="1"/>
    </row>
    <row r="509" spans="1:8" ht="12.75">
      <c r="A509" s="1" t="s">
        <v>419</v>
      </c>
      <c r="B509" s="3" t="s">
        <v>422</v>
      </c>
      <c r="C509" s="3">
        <v>0</v>
      </c>
      <c r="D509" s="5">
        <f>C509*15%+C509</f>
        <v>0</v>
      </c>
      <c r="E509" s="2"/>
      <c r="F509" s="1"/>
      <c r="G509" s="2"/>
      <c r="H509" s="1"/>
    </row>
    <row r="510" spans="1:8" ht="12.75">
      <c r="A510" s="1" t="s">
        <v>419</v>
      </c>
      <c r="B510" s="1" t="s">
        <v>423</v>
      </c>
      <c r="C510" s="1">
        <v>287.1</v>
      </c>
      <c r="D510" s="2">
        <f>C510+C510*15%</f>
        <v>330.165</v>
      </c>
      <c r="E510" s="2"/>
      <c r="F510" s="1"/>
      <c r="G510" s="2"/>
      <c r="H510" s="1"/>
    </row>
    <row r="511" spans="1:8" ht="12.75">
      <c r="A511" s="1" t="s">
        <v>419</v>
      </c>
      <c r="B511" s="1" t="s">
        <v>424</v>
      </c>
      <c r="C511" s="1">
        <v>165.3</v>
      </c>
      <c r="D511" s="2">
        <f>C511*15%+C511</f>
        <v>190.09500000000003</v>
      </c>
      <c r="E511" s="2"/>
      <c r="F511" s="1"/>
      <c r="G511" s="2"/>
      <c r="H511" s="1"/>
    </row>
    <row r="512" spans="1:8" ht="12.75">
      <c r="A512" s="1" t="s">
        <v>419</v>
      </c>
      <c r="B512" s="3" t="s">
        <v>165</v>
      </c>
      <c r="C512" s="3">
        <v>0</v>
      </c>
      <c r="D512" s="5">
        <f>C512+C512*15%</f>
        <v>0</v>
      </c>
      <c r="E512" s="2"/>
      <c r="F512" s="1"/>
      <c r="G512" s="2"/>
      <c r="H512" s="1"/>
    </row>
    <row r="513" spans="1:8" ht="12.75">
      <c r="A513" s="1"/>
      <c r="B513" s="3"/>
      <c r="C513" s="10">
        <f>SUM(C507:C512)</f>
        <v>1652.9999999999998</v>
      </c>
      <c r="D513" s="7">
        <f>SUM(D507:D512)</f>
        <v>1900.95</v>
      </c>
      <c r="E513" s="2">
        <f>C513*1320/160950.93</f>
        <v>13.556678423666142</v>
      </c>
      <c r="F513" s="1">
        <v>2482</v>
      </c>
      <c r="G513" s="2">
        <f>F513-E513-D513</f>
        <v>567.4933215763338</v>
      </c>
      <c r="H513" s="1" t="s">
        <v>71</v>
      </c>
    </row>
    <row r="514" spans="1:8" ht="12.75">
      <c r="A514" s="1"/>
      <c r="B514" s="3"/>
      <c r="C514" s="3"/>
      <c r="D514" s="5"/>
      <c r="E514" s="2"/>
      <c r="F514" s="1"/>
      <c r="G514" s="2"/>
      <c r="H514" s="1"/>
    </row>
    <row r="515" spans="1:8" ht="12.75">
      <c r="A515" s="1" t="s">
        <v>425</v>
      </c>
      <c r="B515" s="1" t="s">
        <v>426</v>
      </c>
      <c r="C515" s="1">
        <v>321.9</v>
      </c>
      <c r="D515" s="2">
        <f>C515*15%+C515</f>
        <v>370.18499999999995</v>
      </c>
      <c r="E515" s="2">
        <f>C515*1320/160950.93</f>
        <v>2.6399847456613017</v>
      </c>
      <c r="F515" s="1">
        <v>370</v>
      </c>
      <c r="G515" s="2">
        <f>F515-E515-D515</f>
        <v>-2.8249847456612542</v>
      </c>
      <c r="H515" s="1"/>
    </row>
    <row r="516" spans="1:8" ht="12.75">
      <c r="A516" s="1"/>
      <c r="B516" s="1"/>
      <c r="C516" s="1"/>
      <c r="D516" s="2"/>
      <c r="E516" s="2"/>
      <c r="F516" s="1"/>
      <c r="G516" s="2"/>
      <c r="H516" s="1"/>
    </row>
    <row r="517" spans="1:8" ht="12.75">
      <c r="A517" s="12" t="s">
        <v>427</v>
      </c>
      <c r="B517" s="13" t="s">
        <v>428</v>
      </c>
      <c r="C517" s="1">
        <v>495.9</v>
      </c>
      <c r="D517" s="2">
        <f>C517+C517*12%</f>
        <v>555.408</v>
      </c>
      <c r="E517" s="2"/>
      <c r="F517" s="1"/>
      <c r="G517" s="2"/>
      <c r="H517" s="1"/>
    </row>
    <row r="518" spans="1:8" ht="12.75">
      <c r="A518" s="12" t="s">
        <v>427</v>
      </c>
      <c r="B518" s="13" t="s">
        <v>429</v>
      </c>
      <c r="C518" s="1">
        <v>756.9</v>
      </c>
      <c r="D518" s="2">
        <f aca="true" t="shared" si="3" ref="D518:D527">C518+C518*12%</f>
        <v>847.728</v>
      </c>
      <c r="E518" s="2"/>
      <c r="F518" s="1"/>
      <c r="G518" s="2"/>
      <c r="H518" s="1"/>
    </row>
    <row r="519" spans="1:8" ht="12.75">
      <c r="A519" s="12" t="s">
        <v>427</v>
      </c>
      <c r="B519" s="13" t="s">
        <v>430</v>
      </c>
      <c r="C519" s="14">
        <v>478.5</v>
      </c>
      <c r="D519" s="2">
        <f t="shared" si="3"/>
        <v>535.92</v>
      </c>
      <c r="E519" s="2"/>
      <c r="F519" s="1"/>
      <c r="G519" s="2"/>
      <c r="H519" s="1"/>
    </row>
    <row r="520" spans="1:8" ht="12.75">
      <c r="A520" s="12" t="s">
        <v>427</v>
      </c>
      <c r="B520" s="13" t="s">
        <v>431</v>
      </c>
      <c r="C520" s="14">
        <v>513.3</v>
      </c>
      <c r="D520" s="2">
        <f t="shared" si="3"/>
        <v>574.896</v>
      </c>
      <c r="E520" s="2"/>
      <c r="F520" s="1"/>
      <c r="G520" s="2"/>
      <c r="H520" s="1"/>
    </row>
    <row r="521" spans="1:8" ht="12.75">
      <c r="A521" s="12" t="s">
        <v>427</v>
      </c>
      <c r="B521" s="13" t="s">
        <v>432</v>
      </c>
      <c r="C521" s="14">
        <v>400.2</v>
      </c>
      <c r="D521" s="2">
        <f t="shared" si="3"/>
        <v>448.224</v>
      </c>
      <c r="E521" s="2"/>
      <c r="F521" s="1"/>
      <c r="G521" s="2"/>
      <c r="H521" s="1"/>
    </row>
    <row r="522" spans="1:8" ht="12.75">
      <c r="A522" s="12" t="s">
        <v>427</v>
      </c>
      <c r="B522" s="13" t="s">
        <v>433</v>
      </c>
      <c r="C522" s="1">
        <v>365.4</v>
      </c>
      <c r="D522" s="2">
        <f t="shared" si="3"/>
        <v>409.248</v>
      </c>
      <c r="E522" s="2"/>
      <c r="F522" s="1"/>
      <c r="G522" s="2"/>
      <c r="H522" s="1"/>
    </row>
    <row r="523" spans="1:8" ht="12.75">
      <c r="A523" s="12" t="s">
        <v>427</v>
      </c>
      <c r="B523" s="12" t="s">
        <v>434</v>
      </c>
      <c r="C523" s="1">
        <v>469.8</v>
      </c>
      <c r="D523" s="2">
        <f t="shared" si="3"/>
        <v>526.176</v>
      </c>
      <c r="E523" s="2"/>
      <c r="F523" s="1"/>
      <c r="G523" s="2"/>
      <c r="H523" s="1"/>
    </row>
    <row r="524" spans="1:8" ht="12.75">
      <c r="A524" s="12" t="s">
        <v>427</v>
      </c>
      <c r="B524" s="12" t="s">
        <v>435</v>
      </c>
      <c r="C524" s="1">
        <v>382.8</v>
      </c>
      <c r="D524" s="2">
        <f t="shared" si="3"/>
        <v>428.736</v>
      </c>
      <c r="E524" s="2"/>
      <c r="F524" s="1"/>
      <c r="G524" s="2"/>
      <c r="H524" s="1"/>
    </row>
    <row r="525" spans="1:8" ht="12.75">
      <c r="A525" s="12" t="s">
        <v>427</v>
      </c>
      <c r="B525" s="12" t="s">
        <v>436</v>
      </c>
      <c r="C525" s="1">
        <v>817.8</v>
      </c>
      <c r="D525" s="2">
        <f t="shared" si="3"/>
        <v>915.9359999999999</v>
      </c>
      <c r="E525" s="2"/>
      <c r="F525" s="1"/>
      <c r="G525" s="2"/>
      <c r="H525" s="1"/>
    </row>
    <row r="526" spans="1:8" ht="12.75">
      <c r="A526" s="12" t="s">
        <v>427</v>
      </c>
      <c r="B526" s="12" t="s">
        <v>437</v>
      </c>
      <c r="C526" s="8">
        <v>1461.6</v>
      </c>
      <c r="D526" s="2">
        <f t="shared" si="3"/>
        <v>1636.992</v>
      </c>
      <c r="E526" s="2"/>
      <c r="F526" s="1"/>
      <c r="G526" s="2"/>
      <c r="H526" s="1"/>
    </row>
    <row r="527" spans="1:8" ht="12.75">
      <c r="A527" s="12" t="s">
        <v>427</v>
      </c>
      <c r="B527" s="12" t="s">
        <v>438</v>
      </c>
      <c r="C527" s="1">
        <v>504.6</v>
      </c>
      <c r="D527" s="2">
        <f t="shared" si="3"/>
        <v>565.152</v>
      </c>
      <c r="E527" s="2"/>
      <c r="F527" s="1"/>
      <c r="G527" s="2"/>
      <c r="H527" s="1"/>
    </row>
    <row r="528" spans="1:8" ht="12.75">
      <c r="A528" s="12"/>
      <c r="B528" s="12"/>
      <c r="C528" s="1">
        <f>SUM(C517:C527)</f>
        <v>6646.800000000001</v>
      </c>
      <c r="D528" s="2">
        <f>SUM(D517:D527)</f>
        <v>7444.416</v>
      </c>
      <c r="E528" s="2">
        <f>C528*1320/160950.93</f>
        <v>54.5121174509523</v>
      </c>
      <c r="F528" s="1">
        <v>8307</v>
      </c>
      <c r="G528" s="2">
        <f>F528-E528-D528</f>
        <v>808.0718825490467</v>
      </c>
      <c r="H528" s="1" t="s">
        <v>14</v>
      </c>
    </row>
    <row r="529" spans="1:8" ht="12.75">
      <c r="A529" s="1"/>
      <c r="B529" s="1"/>
      <c r="C529" s="1"/>
      <c r="D529" s="2"/>
      <c r="E529" s="2"/>
      <c r="F529" s="1"/>
      <c r="G529" s="2"/>
      <c r="H529" s="1"/>
    </row>
    <row r="530" spans="1:8" ht="12.75">
      <c r="A530" s="1" t="s">
        <v>439</v>
      </c>
      <c r="B530" s="1" t="s">
        <v>36</v>
      </c>
      <c r="C530" s="1">
        <v>321.9</v>
      </c>
      <c r="D530" s="2">
        <f>C530*15%+C530</f>
        <v>370.18499999999995</v>
      </c>
      <c r="E530" s="2"/>
      <c r="F530" s="1"/>
      <c r="G530" s="2"/>
      <c r="H530" s="1"/>
    </row>
    <row r="531" spans="1:8" ht="12.75">
      <c r="A531" s="1" t="s">
        <v>439</v>
      </c>
      <c r="B531" s="1" t="s">
        <v>440</v>
      </c>
      <c r="C531" s="1">
        <v>339.3</v>
      </c>
      <c r="D531" s="2">
        <f>C531*15%+C531</f>
        <v>390.195</v>
      </c>
      <c r="E531" s="2"/>
      <c r="F531" s="1"/>
      <c r="G531" s="2"/>
      <c r="H531" s="1"/>
    </row>
    <row r="532" spans="1:8" ht="12.75">
      <c r="A532" s="1" t="s">
        <v>439</v>
      </c>
      <c r="B532" s="1" t="s">
        <v>441</v>
      </c>
      <c r="C532" s="1">
        <v>791.7</v>
      </c>
      <c r="D532" s="2">
        <f>C532*15%+C532</f>
        <v>910.455</v>
      </c>
      <c r="E532" s="2"/>
      <c r="F532" s="1"/>
      <c r="G532" s="2"/>
      <c r="H532" s="1"/>
    </row>
    <row r="533" spans="1:8" ht="12.75">
      <c r="A533" s="1" t="s">
        <v>439</v>
      </c>
      <c r="B533" s="1" t="s">
        <v>442</v>
      </c>
      <c r="C533" s="1">
        <v>339.3</v>
      </c>
      <c r="D533" s="2">
        <f>C533*15%+C533</f>
        <v>390.195</v>
      </c>
      <c r="E533" s="2"/>
      <c r="F533" s="1"/>
      <c r="G533" s="2"/>
      <c r="H533" s="1"/>
    </row>
    <row r="534" spans="1:8" ht="12.75">
      <c r="A534" s="1" t="s">
        <v>439</v>
      </c>
      <c r="B534" s="1" t="s">
        <v>443</v>
      </c>
      <c r="C534" s="1">
        <v>713.4</v>
      </c>
      <c r="D534" s="2">
        <f>C534*15%+C534</f>
        <v>820.41</v>
      </c>
      <c r="E534" s="2"/>
      <c r="F534" s="1"/>
      <c r="G534" s="2"/>
      <c r="H534" s="1"/>
    </row>
    <row r="535" spans="1:8" ht="12.75">
      <c r="A535" s="1" t="s">
        <v>439</v>
      </c>
      <c r="B535" s="1" t="s">
        <v>444</v>
      </c>
      <c r="C535" s="1">
        <v>295.8</v>
      </c>
      <c r="D535" s="2">
        <f>C535*15%+C535</f>
        <v>340.17</v>
      </c>
      <c r="E535" s="2"/>
      <c r="F535" s="1"/>
      <c r="G535" s="2"/>
      <c r="H535" s="1"/>
    </row>
    <row r="536" spans="1:8" ht="12.75">
      <c r="A536" s="1"/>
      <c r="B536" s="1"/>
      <c r="C536" s="1">
        <f>SUM(C530:C535)</f>
        <v>2801.4</v>
      </c>
      <c r="D536" s="2">
        <f>SUM(D530:D535)</f>
        <v>3221.61</v>
      </c>
      <c r="E536" s="2">
        <f>C536*1320/160950.93</f>
        <v>22.975002381160518</v>
      </c>
      <c r="F536" s="1">
        <v>3222</v>
      </c>
      <c r="G536" s="2">
        <f>F536-E536-D536</f>
        <v>-22.585002381160848</v>
      </c>
      <c r="H536" s="1"/>
    </row>
    <row r="537" spans="1:8" ht="12.75">
      <c r="A537" s="1"/>
      <c r="B537" s="1"/>
      <c r="C537" s="1"/>
      <c r="D537" s="2"/>
      <c r="E537" s="2"/>
      <c r="F537" s="1"/>
      <c r="G537" s="2"/>
      <c r="H537" s="1"/>
    </row>
    <row r="538" spans="1:8" ht="12.75">
      <c r="A538" s="1" t="s">
        <v>445</v>
      </c>
      <c r="B538" s="1" t="s">
        <v>446</v>
      </c>
      <c r="C538" s="1">
        <v>200.1</v>
      </c>
      <c r="D538" s="2">
        <f>C538*15%+C538</f>
        <v>230.11499999999998</v>
      </c>
      <c r="E538" s="2"/>
      <c r="F538" s="1"/>
      <c r="G538" s="2"/>
      <c r="H538" s="1"/>
    </row>
    <row r="539" spans="1:8" ht="12.75">
      <c r="A539" s="1" t="s">
        <v>445</v>
      </c>
      <c r="B539" s="1" t="s">
        <v>447</v>
      </c>
      <c r="C539" s="1">
        <v>174</v>
      </c>
      <c r="D539" s="2">
        <f>C539*15%+C539</f>
        <v>200.1</v>
      </c>
      <c r="E539" s="2"/>
      <c r="F539" s="1"/>
      <c r="G539" s="2"/>
      <c r="H539" s="1"/>
    </row>
    <row r="540" spans="1:8" ht="12.75">
      <c r="A540" s="1"/>
      <c r="B540" s="1"/>
      <c r="C540" s="1">
        <f>SUM(C538:C539)</f>
        <v>374.1</v>
      </c>
      <c r="D540" s="2">
        <f>SUM(D538:D539)</f>
        <v>430.215</v>
      </c>
      <c r="E540" s="2">
        <f>C540*1320/160950.93</f>
        <v>3.068090380092865</v>
      </c>
      <c r="F540" s="1">
        <v>550</v>
      </c>
      <c r="G540" s="2">
        <f>F540-E540-D540</f>
        <v>116.7169096199072</v>
      </c>
      <c r="H540" s="1" t="s">
        <v>448</v>
      </c>
    </row>
    <row r="541" spans="1:8" ht="12.75">
      <c r="A541" s="1"/>
      <c r="B541" s="1"/>
      <c r="C541" s="1"/>
      <c r="D541" s="2"/>
      <c r="E541" s="2"/>
      <c r="F541" s="1"/>
      <c r="G541" s="2"/>
      <c r="H541" s="1"/>
    </row>
    <row r="542" spans="1:8" ht="12.75">
      <c r="A542" s="1" t="s">
        <v>449</v>
      </c>
      <c r="B542" s="1" t="s">
        <v>450</v>
      </c>
      <c r="C542" s="8">
        <v>1087.5</v>
      </c>
      <c r="D542" s="2">
        <f>C542*15%+C542</f>
        <v>1250.625</v>
      </c>
      <c r="E542" s="2"/>
      <c r="F542" s="1"/>
      <c r="G542" s="2"/>
      <c r="H542" s="1"/>
    </row>
    <row r="543" spans="1:8" ht="12.75">
      <c r="A543" s="1" t="s">
        <v>449</v>
      </c>
      <c r="B543" s="1" t="s">
        <v>339</v>
      </c>
      <c r="C543" s="1">
        <v>269.7</v>
      </c>
      <c r="D543" s="2">
        <f>C543*15%+C543</f>
        <v>310.155</v>
      </c>
      <c r="E543" s="2"/>
      <c r="F543" s="1"/>
      <c r="G543" s="2"/>
      <c r="H543" s="1"/>
    </row>
    <row r="544" spans="1:8" ht="12.75">
      <c r="A544" s="1"/>
      <c r="B544" s="1"/>
      <c r="C544" s="8">
        <f>SUM(C542:C543)</f>
        <v>1357.2</v>
      </c>
      <c r="D544" s="2">
        <f>SUM(D542:D543)</f>
        <v>1560.78</v>
      </c>
      <c r="E544" s="2">
        <f>C544*1320/160950.93</f>
        <v>11.130746495220624</v>
      </c>
      <c r="F544" s="1">
        <v>1561</v>
      </c>
      <c r="G544" s="2">
        <f>F544-E544-D544</f>
        <v>-10.910746495220565</v>
      </c>
      <c r="H544" s="1"/>
    </row>
    <row r="545" spans="1:8" ht="12.75">
      <c r="A545" s="1"/>
      <c r="B545" s="1"/>
      <c r="C545" s="1"/>
      <c r="D545" s="2"/>
      <c r="E545" s="2"/>
      <c r="F545" s="1"/>
      <c r="G545" s="2"/>
      <c r="H545" s="1"/>
    </row>
    <row r="546" spans="1:8" ht="12.75">
      <c r="A546" s="1" t="s">
        <v>451</v>
      </c>
      <c r="B546" s="1" t="s">
        <v>452</v>
      </c>
      <c r="C546" s="1">
        <v>661.2</v>
      </c>
      <c r="D546" s="2">
        <f>C546+C546*15%</f>
        <v>760.3800000000001</v>
      </c>
      <c r="E546" s="2"/>
      <c r="F546" s="1"/>
      <c r="G546" s="2"/>
      <c r="H546" s="1"/>
    </row>
    <row r="547" spans="1:8" ht="12.75">
      <c r="A547" s="1" t="s">
        <v>451</v>
      </c>
      <c r="B547" s="1" t="s">
        <v>453</v>
      </c>
      <c r="C547" s="1">
        <v>591.6</v>
      </c>
      <c r="D547" s="2">
        <f>C547+C547*15%</f>
        <v>680.34</v>
      </c>
      <c r="E547" s="2"/>
      <c r="F547" s="1"/>
      <c r="G547" s="2"/>
      <c r="H547" s="1"/>
    </row>
    <row r="548" spans="1:8" ht="12.75">
      <c r="A548" s="1" t="s">
        <v>451</v>
      </c>
      <c r="B548" s="1" t="s">
        <v>454</v>
      </c>
      <c r="C548" s="1">
        <v>234.9</v>
      </c>
      <c r="D548" s="2">
        <f>C548+C548*15%</f>
        <v>270.135</v>
      </c>
      <c r="E548" s="2"/>
      <c r="F548" s="1"/>
      <c r="G548" s="2"/>
      <c r="H548" s="1"/>
    </row>
    <row r="549" spans="1:8" ht="12.75">
      <c r="A549" s="1" t="s">
        <v>451</v>
      </c>
      <c r="B549" s="1" t="s">
        <v>455</v>
      </c>
      <c r="C549" s="1">
        <v>321.9</v>
      </c>
      <c r="D549" s="2">
        <f>C549+C549*15%</f>
        <v>370.18499999999995</v>
      </c>
      <c r="E549" s="2"/>
      <c r="F549" s="1"/>
      <c r="G549" s="2"/>
      <c r="H549" s="1"/>
    </row>
    <row r="550" spans="1:8" ht="12.75">
      <c r="A550" s="1"/>
      <c r="B550" s="1"/>
      <c r="C550" s="1">
        <f>SUM(C546:C549)</f>
        <v>1809.6000000000004</v>
      </c>
      <c r="D550" s="2">
        <f>SUM(D546:D549)</f>
        <v>2081.04</v>
      </c>
      <c r="E550" s="2">
        <f>C550*1320/160950.93</f>
        <v>14.840995326960835</v>
      </c>
      <c r="F550" s="1">
        <v>2691</v>
      </c>
      <c r="G550" s="2">
        <f>F550-E550-D550</f>
        <v>595.1190046730394</v>
      </c>
      <c r="H550" s="1" t="s">
        <v>448</v>
      </c>
    </row>
    <row r="551" spans="1:8" ht="12.75">
      <c r="A551" s="1"/>
      <c r="B551" s="1"/>
      <c r="C551" s="1"/>
      <c r="D551" s="2"/>
      <c r="E551" s="2"/>
      <c r="F551" s="1"/>
      <c r="G551" s="2"/>
      <c r="H551" s="1"/>
    </row>
    <row r="552" spans="1:8" ht="12.75">
      <c r="A552" s="1" t="s">
        <v>456</v>
      </c>
      <c r="B552" s="1" t="s">
        <v>457</v>
      </c>
      <c r="C552" s="1">
        <v>243.76</v>
      </c>
      <c r="D552" s="2">
        <f>C552*15%+C552</f>
        <v>280.324</v>
      </c>
      <c r="E552" s="2"/>
      <c r="F552" s="1"/>
      <c r="G552" s="2"/>
      <c r="H552" s="1"/>
    </row>
    <row r="553" spans="1:8" ht="12.75">
      <c r="A553" s="1" t="s">
        <v>456</v>
      </c>
      <c r="B553" s="1" t="s">
        <v>458</v>
      </c>
      <c r="C553" s="1">
        <v>289.47</v>
      </c>
      <c r="D553" s="2">
        <f>C553*15%+C553</f>
        <v>332.89050000000003</v>
      </c>
      <c r="E553" s="2"/>
      <c r="F553" s="1"/>
      <c r="G553" s="2"/>
      <c r="H553" s="1"/>
    </row>
    <row r="554" spans="1:8" ht="12.75">
      <c r="A554" s="1" t="s">
        <v>456</v>
      </c>
      <c r="B554" s="1" t="s">
        <v>459</v>
      </c>
      <c r="C554" s="1">
        <v>162.4</v>
      </c>
      <c r="D554" s="2">
        <f>C554*15%+C554</f>
        <v>186.76</v>
      </c>
      <c r="E554" s="2"/>
      <c r="F554" s="1"/>
      <c r="G554" s="2"/>
      <c r="H554" s="1"/>
    </row>
    <row r="555" spans="1:8" ht="12.75">
      <c r="A555" s="1" t="s">
        <v>456</v>
      </c>
      <c r="B555" s="1" t="s">
        <v>460</v>
      </c>
      <c r="C555" s="1">
        <v>263.9</v>
      </c>
      <c r="D555" s="2">
        <f>C555*15%+C555</f>
        <v>303.48499999999996</v>
      </c>
      <c r="E555" s="2"/>
      <c r="F555" s="1"/>
      <c r="G555" s="2"/>
      <c r="H555" s="1"/>
    </row>
    <row r="556" spans="1:8" ht="12.75">
      <c r="A556" s="1"/>
      <c r="B556" s="1"/>
      <c r="C556" s="1">
        <f>SUM(C552:C555)</f>
        <v>959.53</v>
      </c>
      <c r="D556" s="2">
        <f>SUM(D552:D555)</f>
        <v>1103.4595</v>
      </c>
      <c r="E556" s="2">
        <f>C556*1320/160950.93</f>
        <v>7.869352479044389</v>
      </c>
      <c r="F556" s="1">
        <v>1261</v>
      </c>
      <c r="G556" s="2">
        <f>F556-E556-D556</f>
        <v>149.67114752095563</v>
      </c>
      <c r="H556" s="1" t="s">
        <v>448</v>
      </c>
    </row>
  </sheetData>
  <hyperlinks>
    <hyperlink ref="A404" r:id="rId1" display="Иринк@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2013-02-20T16:00:54Z</dcterms:created>
  <dcterms:modified xsi:type="dcterms:W3CDTF">2013-02-20T16:04:58Z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