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<sst xmlns="http://schemas.openxmlformats.org/spreadsheetml/2006/main" count="121" uniqueCount="97">
  <si>
    <t>ссылка</t>
  </si>
  <si>
    <t>наименование</t>
  </si>
  <si>
    <t>http://www.kupivsem.ru/collection/losiny/product/losiny-zhenskie-904-2000-den-chernyy-l-2xl</t>
  </si>
  <si>
    <t>http://www.kupivsem.ru/collection/kolgotki/product/kolgotki-zhenskie-wb-10011-seryy-l-2xl</t>
  </si>
  <si>
    <t>кол-во</t>
  </si>
  <si>
    <t>Колготки женские WB-1001.1 (серый, L-2XL)</t>
  </si>
  <si>
    <t>http://www.kupivsem.ru/collection/losiny-2/product/losiny-detskie-c-001-chernyy</t>
  </si>
  <si>
    <t>http://www.kupivsem.ru/collection/kolgotki/product/kolgotki-zhenskie-805-chernyy-l-4xl</t>
  </si>
  <si>
    <t>Колготки женские 805 (черный, L-4XL)</t>
  </si>
  <si>
    <t>Колготки женские WB-1001.2 (коричневый, L-2XL)</t>
  </si>
  <si>
    <t>http://www.kupivsem.ru/collection/losiny/product/losiny-zhenskie-808-chernyy-xl-5xl</t>
  </si>
  <si>
    <t>Лосины женские 808 (черный, XL-5XL)</t>
  </si>
  <si>
    <t>я</t>
  </si>
  <si>
    <t>http://www.kupivsem.ru/collection/kolgotki/product/kolgotki-zhenskie-wb-10012-korichnevyy-l-2xl</t>
  </si>
  <si>
    <t>Лосины женские 904 2000 Den (черный, L-2XL)</t>
  </si>
  <si>
    <t>Оплата</t>
  </si>
  <si>
    <t>Бирюза</t>
  </si>
  <si>
    <t>http://www.kupivsem.ru/collection/kolgotki/product/kolgotki-zhenskie-wb-10021-seryy-l-4xl</t>
  </si>
  <si>
    <t>Колготки женские WB-1002.1 (серый, L-4XL)</t>
  </si>
  <si>
    <t>http://www.kupivsem.ru/collection/kolgotki/product/kolgotki-zhenskie-wb-10022-korichnevyy-l-4xl</t>
  </si>
  <si>
    <t>Колготки женские WB-1002.2 (коричневый, L-4XL)</t>
  </si>
  <si>
    <t>http://www.kupivsem.ru/collection/kolgotki/product/kolgotki-zhenskie-wb-10721-seryy-l-4xl</t>
  </si>
  <si>
    <t>Колготки женские WB-1072.1 (серый, L-4XL)</t>
  </si>
  <si>
    <t>Anney</t>
  </si>
  <si>
    <t>http://www.kupivsem.ru/collection/kolgotki/product/kolgotki-zhenskie-artemis-100d-chernyy</t>
  </si>
  <si>
    <t>Колготки женские Artemis 70D NEW (черный)</t>
  </si>
  <si>
    <t>-=Санечка=-</t>
  </si>
  <si>
    <t>http://www.kupivsem.ru/collection/losiny/product/losiny-zhenskie-wb-10822-korichnevyy-l-4xl</t>
  </si>
  <si>
    <t>Лосины женские WB-1082.2 (коричневый, L-4XL)</t>
  </si>
  <si>
    <t>Шушенька</t>
  </si>
  <si>
    <t>http://www.kupivsem.ru/collection/odezhda-dlya-doma/product/halat-domashniy-1038633-zheltyy</t>
  </si>
  <si>
    <t>Халат домашний 10386.33 (желтый)</t>
  </si>
  <si>
    <t>http://www.kupivsem.ru/collection/nizhnee-belie-3/product/trusy-dlya-malchikov-w-8762-10sht-v-up</t>
  </si>
  <si>
    <t>Трусы для мальчиков W-8762, 10шт в уп.</t>
  </si>
  <si>
    <t>Eimis</t>
  </si>
  <si>
    <t>Ikatana</t>
  </si>
  <si>
    <t>http://www.kupivsem.ru/collection/losiny/product/losiny-zhenskie-806-chernyy-l-4xl</t>
  </si>
  <si>
    <t>Лосины женские 806 (черный, L-4XL)</t>
  </si>
  <si>
    <t>Ustin1975</t>
  </si>
  <si>
    <t>http://www.kupivsem.ru/collection/kupalniki/product/kupalnik-7551-krasno-belyy</t>
  </si>
  <si>
    <t>Купальник 7551 (красно-белый)</t>
  </si>
  <si>
    <t>*zabiaka</t>
  </si>
  <si>
    <t>http://www.kupivsem.ru/collection/noski/product/noski-zhenskie-b-220-v-ass-37-42-12sht-v-up</t>
  </si>
  <si>
    <t>Носки женские B-220 (в асс., 37-42) 12шт в уп.</t>
  </si>
  <si>
    <t>http://www.kupivsem.ru/collection/kolgotki/product/kolgotki-zhenskie-wb-60012-t-seryy-l-2xl</t>
  </si>
  <si>
    <t>Колготки женские WB-6001.2 (т-серый, L-2XL)</t>
  </si>
  <si>
    <t>http://www.kupivsem.ru/collection/kolgotki/product/kolgotki-zhenskie-wb-10712-korichnevyy-l-2xl</t>
  </si>
  <si>
    <t>Колготки женские WB-1071.2 (коричневый, L-2XL)</t>
  </si>
  <si>
    <t>http://www.kupivsem.ru/collection/noski-2/product/noski-muzhskie-a-308-chernyy-41-45-12sht-v-up</t>
  </si>
  <si>
    <t>Носки мужские A-308 (черный, 41-45) 12шт в уп.</t>
  </si>
  <si>
    <t>llazy</t>
  </si>
  <si>
    <t>http://www.kupivsem.ru/collection/losiny/product/losiny-zhenskie-w-911-chernyy</t>
  </si>
  <si>
    <t xml:space="preserve">Лосины женские W-911 (черный) </t>
  </si>
  <si>
    <t>http://www.kupivsem.ru/collection/novinki/product/trusy-dlya-devochek-w-8694-10sht-v-up</t>
  </si>
  <si>
    <t>Трусы для девочек W-8694, 10шт в уп.</t>
  </si>
  <si>
    <t>http://www.kupivsem.ru/collection/novinki/product/noski-zhenskie-b-012-v-ass-37-42-12sht-v-up-2</t>
  </si>
  <si>
    <t>Носки женские 6636 (в асс., 37-41) 6/12шт в уп.</t>
  </si>
  <si>
    <t>Лосины детские C-001 (черный) L (2-3 года) рост 104см</t>
  </si>
  <si>
    <t>http://www.kupivsem.ru/product/trusy-podrostkovye-dm-f-2049-v-ass</t>
  </si>
  <si>
    <t>Трусы подростковые д/м F-2049, 3шт в уп.</t>
  </si>
  <si>
    <t>http://www.kupivsem.ru/collection/noski-3/product/noski-detskie-s-6017-v-ass-12sht-v-up</t>
  </si>
  <si>
    <t>Носки детские С-6017 (в асс.) 12шт в уп.</t>
  </si>
  <si>
    <t>Orange Kitty</t>
  </si>
  <si>
    <t>http://www.kupivsem.ru/collection/noski/product/noski-zhenskie-b-012-v-ass-37-42-12sht-v-up</t>
  </si>
  <si>
    <t>Носки женские B-012 (в асс., 37-42) 12шт в уп.</t>
  </si>
  <si>
    <t>http://www.kupivsem.ru/collection/noski-2/product/noski-muzhskie-a-303-v-ass-42-48-12sht-v-up</t>
  </si>
  <si>
    <t>Носки мужские A-303 (в асс., 42-48) 12шт в уп.</t>
  </si>
  <si>
    <t>http://www.kupivsem.ru/collection/kolgotki/product/chulki-zhenskie-6018-40d-chernyy</t>
  </si>
  <si>
    <t>Чулки женские 6018 40D (черный)</t>
  </si>
  <si>
    <t>http://www.kupivsem.ru/collection/kolgotki/product/kolgotki-zhenskie-155-380d-chernyy</t>
  </si>
  <si>
    <t>Колготки женские 155 380D (черный)</t>
  </si>
  <si>
    <t>http://www.kupivsem.ru/collection/noski-2/product/noski-muzhskie-komax-m-501-v-ass-41-47-12sht-v-up</t>
  </si>
  <si>
    <t>Носки мужские KOMAX M-501 (в асс., 41-47) 12шт в уп.</t>
  </si>
  <si>
    <t>Носки мужские A-031 (начес) (в асс., 42-48) 12шт в уп.</t>
  </si>
  <si>
    <t>http://www.kupivsem.ru/collection/noski-2/product/noski-muzhskie-a-031-naches-v-ass-42-48-12sht-v-up</t>
  </si>
  <si>
    <t>http://www.kupivsem.ru/collection/sharfy-zhenskie/product/sharf-zhenskiy-1346561</t>
  </si>
  <si>
    <t>Шарф женский 13465.61</t>
  </si>
  <si>
    <t>http://www.kupivsem.ru/collection/sharfy-zhenskie/product/sharf-zhenskiy-1346551</t>
  </si>
  <si>
    <t>Шарф женский 13465.51</t>
  </si>
  <si>
    <t>1% за перевод</t>
  </si>
  <si>
    <t>600 р тр</t>
  </si>
  <si>
    <t>сумма</t>
  </si>
  <si>
    <t>Итого</t>
  </si>
  <si>
    <t>http://www.kupivsem.ru/collection/noski-2/product/noski-muzhskie-501-milano-chernyy-41-47-12sht-v-up</t>
  </si>
  <si>
    <t>Носки мужские 501 MILANO (черный, 41-47) 12шт в уп.</t>
  </si>
  <si>
    <t>http://www.kupivsem.ru/collection/kolgotki/product/kolgotki-zhenskie-wb-1072-chernyy-l-2xl</t>
  </si>
  <si>
    <t>Колготки женские WB-1071 (черный, L-2XL)</t>
  </si>
  <si>
    <t xml:space="preserve">Альфа: </t>
  </si>
  <si>
    <t xml:space="preserve">Банк получателя: "ОАО "Альфа-Банк", Москва </t>
  </si>
  <si>
    <t xml:space="preserve"> ИНН 7728168971 </t>
  </si>
  <si>
    <t xml:space="preserve"> БИК 044525593 </t>
  </si>
  <si>
    <t xml:space="preserve"> к/с 30101810200000000593 </t>
  </si>
  <si>
    <t xml:space="preserve"> Получатель: Перегудова Екатерина Александровна </t>
  </si>
  <si>
    <t xml:space="preserve"> № счёта 40817810208110010805 </t>
  </si>
  <si>
    <t>сбер:</t>
  </si>
  <si>
    <t>Екатерина Александровна П</t>
  </si>
  <si>
    <t>карта 5469440010482777 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</si>
</sst>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£-809]#,##0.00"/>
    <numFmt numFmtId="165" formatCode="0.0"/>
    <numFmt numFmtId="166" formatCode="#,##0.00&quot;р.&quot;"/>
    <numFmt numFmtId="167" formatCode="#,##0.00_р_."/>
  </numFmts>
  <fonts count="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15" applyAlignment="1">
      <alignment/>
    </xf>
    <xf numFmtId="166" fontId="0" fillId="0" borderId="0" xfId="0" applyNumberFormat="1" applyAlignment="1">
      <alignment/>
    </xf>
    <xf numFmtId="1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49" fontId="2" fillId="0" borderId="0" xfId="15" applyNumberFormat="1" applyAlignment="1">
      <alignment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upivsem.ru/collection/losiny/product/losiny-zhenskie-904-2000-den-chernyy-l-2x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workbookViewId="0" topLeftCell="A61">
      <selection activeCell="H4" sqref="H4"/>
    </sheetView>
  </sheetViews>
  <sheetFormatPr defaultColWidth="9.00390625" defaultRowHeight="12.75"/>
  <cols>
    <col min="1" max="1" width="24.625" style="12" customWidth="1"/>
    <col min="2" max="2" width="12.375" style="13" customWidth="1"/>
    <col min="3" max="3" width="10.25390625" style="13" hidden="1" customWidth="1"/>
    <col min="4" max="4" width="38.625" style="13" customWidth="1"/>
    <col min="5" max="5" width="7.125" style="14" customWidth="1"/>
    <col min="6" max="6" width="9.375" style="15" bestFit="1" customWidth="1"/>
    <col min="7" max="7" width="12.00390625" style="12" customWidth="1"/>
    <col min="8" max="8" width="10.125" style="15" customWidth="1"/>
    <col min="9" max="9" width="9.125" style="15" customWidth="1"/>
    <col min="10" max="10" width="10.75390625" style="11" bestFit="1" customWidth="1"/>
    <col min="11" max="11" width="10.75390625" style="15" customWidth="1"/>
    <col min="12" max="12" width="13.375" style="15" bestFit="1" customWidth="1"/>
    <col min="13" max="16384" width="9.125" style="12" customWidth="1"/>
  </cols>
  <sheetData>
    <row r="1" spans="2:12" s="8" customFormat="1" ht="12.75">
      <c r="B1" s="9" t="s">
        <v>0</v>
      </c>
      <c r="C1" s="9"/>
      <c r="D1" s="9" t="s">
        <v>1</v>
      </c>
      <c r="E1" s="10" t="s">
        <v>4</v>
      </c>
      <c r="F1" s="11"/>
      <c r="G1" s="8" t="s">
        <v>79</v>
      </c>
      <c r="H1" s="11" t="s">
        <v>80</v>
      </c>
      <c r="I1" s="11" t="s">
        <v>81</v>
      </c>
      <c r="J1" s="11" t="s">
        <v>82</v>
      </c>
      <c r="K1" s="11"/>
      <c r="L1" s="11" t="s">
        <v>15</v>
      </c>
    </row>
    <row r="2" ht="12.75">
      <c r="A2" s="12" t="s">
        <v>16</v>
      </c>
    </row>
    <row r="3" spans="2:9" ht="12.75">
      <c r="B3" s="13" t="s">
        <v>17</v>
      </c>
      <c r="D3" s="13" t="s">
        <v>18</v>
      </c>
      <c r="E3" s="14">
        <v>1</v>
      </c>
      <c r="F3" s="15">
        <v>163</v>
      </c>
      <c r="G3" s="15">
        <f>F3*1.01</f>
        <v>164.63</v>
      </c>
      <c r="H3" s="15">
        <f>600/8174*G3</f>
        <v>12.084413995595792</v>
      </c>
      <c r="I3" s="15">
        <f>H3+G3</f>
        <v>176.71441399559578</v>
      </c>
    </row>
    <row r="4" spans="2:9" ht="12.75">
      <c r="B4" s="13" t="s">
        <v>19</v>
      </c>
      <c r="D4" s="13" t="s">
        <v>20</v>
      </c>
      <c r="E4" s="14">
        <v>1</v>
      </c>
      <c r="F4" s="15">
        <v>163</v>
      </c>
      <c r="G4" s="15">
        <f aca="true" t="shared" si="0" ref="G4:G73">F4*1.01</f>
        <v>164.63</v>
      </c>
      <c r="H4" s="15">
        <f aca="true" t="shared" si="1" ref="H4:H67">600/8174*G4</f>
        <v>12.084413995595792</v>
      </c>
      <c r="I4" s="15">
        <f aca="true" t="shared" si="2" ref="I4:I73">H4+G4</f>
        <v>176.71441399559578</v>
      </c>
    </row>
    <row r="5" spans="2:9" ht="12.75">
      <c r="B5" s="13" t="s">
        <v>21</v>
      </c>
      <c r="D5" s="13" t="s">
        <v>22</v>
      </c>
      <c r="E5" s="14">
        <v>1</v>
      </c>
      <c r="F5" s="15">
        <v>169</v>
      </c>
      <c r="G5" s="15">
        <f t="shared" si="0"/>
        <v>170.69</v>
      </c>
      <c r="H5" s="15">
        <f t="shared" si="1"/>
        <v>12.529239050648398</v>
      </c>
      <c r="I5" s="15">
        <f t="shared" si="2"/>
        <v>183.21923905064838</v>
      </c>
    </row>
    <row r="6" spans="2:9" ht="12.75">
      <c r="B6" s="13" t="s">
        <v>7</v>
      </c>
      <c r="D6" s="13" t="s">
        <v>8</v>
      </c>
      <c r="E6" s="14">
        <v>1</v>
      </c>
      <c r="F6" s="15">
        <v>104</v>
      </c>
      <c r="G6" s="15">
        <f t="shared" si="0"/>
        <v>105.04</v>
      </c>
      <c r="H6" s="15">
        <f t="shared" si="1"/>
        <v>7.710300954245168</v>
      </c>
      <c r="I6" s="15">
        <f t="shared" si="2"/>
        <v>112.75030095424518</v>
      </c>
    </row>
    <row r="7" spans="1:10" ht="13.5" thickBot="1">
      <c r="A7" s="17"/>
      <c r="B7" s="18"/>
      <c r="C7" s="18"/>
      <c r="D7" s="18"/>
      <c r="E7" s="19"/>
      <c r="F7" s="20"/>
      <c r="G7" s="20"/>
      <c r="H7" s="20"/>
      <c r="I7" s="20"/>
      <c r="J7" s="25">
        <f>I6+I5+I4+I3</f>
        <v>649.3983679960852</v>
      </c>
    </row>
    <row r="8" spans="1:7" ht="12.75">
      <c r="A8" s="12" t="s">
        <v>23</v>
      </c>
      <c r="G8" s="15"/>
    </row>
    <row r="9" spans="2:9" ht="12.75">
      <c r="B9" s="13" t="s">
        <v>7</v>
      </c>
      <c r="D9" s="13" t="s">
        <v>8</v>
      </c>
      <c r="E9" s="14">
        <v>1</v>
      </c>
      <c r="F9" s="15">
        <v>104</v>
      </c>
      <c r="G9" s="15">
        <f t="shared" si="0"/>
        <v>105.04</v>
      </c>
      <c r="H9" s="15">
        <f t="shared" si="1"/>
        <v>7.710300954245168</v>
      </c>
      <c r="I9" s="15">
        <f t="shared" si="2"/>
        <v>112.75030095424518</v>
      </c>
    </row>
    <row r="10" spans="2:9" ht="12.75">
      <c r="B10" s="13" t="s">
        <v>24</v>
      </c>
      <c r="D10" s="13" t="s">
        <v>25</v>
      </c>
      <c r="E10" s="14">
        <v>1</v>
      </c>
      <c r="F10" s="15">
        <v>70</v>
      </c>
      <c r="G10" s="15">
        <f t="shared" si="0"/>
        <v>70.7</v>
      </c>
      <c r="H10" s="15">
        <f t="shared" si="1"/>
        <v>5.189625642280402</v>
      </c>
      <c r="I10" s="15">
        <f t="shared" si="2"/>
        <v>75.88962564228041</v>
      </c>
    </row>
    <row r="11" spans="2:9" ht="12.75">
      <c r="B11" s="13" t="s">
        <v>24</v>
      </c>
      <c r="D11" s="13" t="s">
        <v>25</v>
      </c>
      <c r="E11" s="14">
        <v>1</v>
      </c>
      <c r="F11" s="15">
        <v>70</v>
      </c>
      <c r="G11" s="15">
        <f t="shared" si="0"/>
        <v>70.7</v>
      </c>
      <c r="H11" s="15">
        <f t="shared" si="1"/>
        <v>5.189625642280402</v>
      </c>
      <c r="I11" s="15">
        <f t="shared" si="2"/>
        <v>75.88962564228041</v>
      </c>
    </row>
    <row r="12" spans="2:9" ht="12.75">
      <c r="B12" s="13" t="s">
        <v>55</v>
      </c>
      <c r="D12" s="13" t="s">
        <v>56</v>
      </c>
      <c r="E12" s="14">
        <v>3</v>
      </c>
      <c r="F12" s="15">
        <f>3*30</f>
        <v>90</v>
      </c>
      <c r="G12" s="15">
        <f t="shared" si="0"/>
        <v>90.9</v>
      </c>
      <c r="H12" s="15">
        <f t="shared" si="1"/>
        <v>6.672375825789088</v>
      </c>
      <c r="I12" s="15">
        <f>H12+G12</f>
        <v>97.5723758257891</v>
      </c>
    </row>
    <row r="13" spans="1:10" ht="13.5" thickBot="1">
      <c r="A13" s="17"/>
      <c r="B13" s="18"/>
      <c r="C13" s="18"/>
      <c r="D13" s="18"/>
      <c r="E13" s="19"/>
      <c r="F13" s="20"/>
      <c r="G13" s="20"/>
      <c r="H13" s="20"/>
      <c r="I13" s="20"/>
      <c r="J13" s="25">
        <f>I11+I10+I9+I12</f>
        <v>362.1019280645951</v>
      </c>
    </row>
    <row r="14" spans="1:7" ht="12.75">
      <c r="A14" s="12" t="s">
        <v>26</v>
      </c>
      <c r="G14" s="15"/>
    </row>
    <row r="15" spans="1:10" ht="12.75">
      <c r="A15" s="21"/>
      <c r="B15" s="22" t="s">
        <v>27</v>
      </c>
      <c r="C15" s="22"/>
      <c r="D15" s="22" t="s">
        <v>28</v>
      </c>
      <c r="E15" s="23">
        <v>1</v>
      </c>
      <c r="F15" s="24">
        <v>169</v>
      </c>
      <c r="G15" s="24">
        <f t="shared" si="0"/>
        <v>170.69</v>
      </c>
      <c r="H15" s="15">
        <f t="shared" si="1"/>
        <v>12.529239050648398</v>
      </c>
      <c r="I15" s="24">
        <f t="shared" si="2"/>
        <v>183.21923905064838</v>
      </c>
      <c r="J15" s="26"/>
    </row>
    <row r="16" spans="1:10" ht="13.5" thickBot="1">
      <c r="A16" s="17"/>
      <c r="B16" s="18"/>
      <c r="C16" s="18"/>
      <c r="D16" s="18"/>
      <c r="E16" s="19"/>
      <c r="F16" s="20"/>
      <c r="G16" s="20"/>
      <c r="H16" s="20"/>
      <c r="I16" s="20"/>
      <c r="J16" s="25">
        <f>I15</f>
        <v>183.21923905064838</v>
      </c>
    </row>
    <row r="17" spans="1:7" ht="12.75">
      <c r="A17" s="12" t="s">
        <v>29</v>
      </c>
      <c r="G17" s="15"/>
    </row>
    <row r="18" spans="2:9" ht="12.75">
      <c r="B18" s="13" t="s">
        <v>30</v>
      </c>
      <c r="D18" s="13" t="s">
        <v>31</v>
      </c>
      <c r="E18" s="14">
        <v>1</v>
      </c>
      <c r="F18" s="15">
        <v>442</v>
      </c>
      <c r="G18" s="15">
        <f t="shared" si="0"/>
        <v>446.42</v>
      </c>
      <c r="H18" s="15">
        <f t="shared" si="1"/>
        <v>32.76877905554196</v>
      </c>
      <c r="I18" s="15">
        <f t="shared" si="2"/>
        <v>479.188779055542</v>
      </c>
    </row>
    <row r="19" spans="2:9" ht="12.75">
      <c r="B19" s="13" t="s">
        <v>32</v>
      </c>
      <c r="D19" s="13" t="s">
        <v>33</v>
      </c>
      <c r="E19" s="14">
        <v>10</v>
      </c>
      <c r="F19" s="15">
        <v>195</v>
      </c>
      <c r="G19" s="15">
        <f t="shared" si="0"/>
        <v>196.95</v>
      </c>
      <c r="H19" s="15">
        <f t="shared" si="1"/>
        <v>14.456814289209689</v>
      </c>
      <c r="I19" s="15">
        <f t="shared" si="2"/>
        <v>211.40681428920968</v>
      </c>
    </row>
    <row r="20" spans="2:9" ht="12.75">
      <c r="B20" s="13" t="s">
        <v>39</v>
      </c>
      <c r="D20" s="13" t="s">
        <v>40</v>
      </c>
      <c r="E20" s="14">
        <v>1</v>
      </c>
      <c r="F20" s="15">
        <v>210</v>
      </c>
      <c r="G20" s="15">
        <f t="shared" si="0"/>
        <v>212.1</v>
      </c>
      <c r="H20" s="15">
        <f t="shared" si="1"/>
        <v>15.568876926841204</v>
      </c>
      <c r="I20" s="15">
        <f t="shared" si="2"/>
        <v>227.6688769268412</v>
      </c>
    </row>
    <row r="21" spans="1:10" ht="13.5" thickBot="1">
      <c r="A21" s="17"/>
      <c r="B21" s="18"/>
      <c r="C21" s="18"/>
      <c r="D21" s="18"/>
      <c r="E21" s="19"/>
      <c r="F21" s="20"/>
      <c r="G21" s="20"/>
      <c r="H21" s="20"/>
      <c r="I21" s="20"/>
      <c r="J21" s="25">
        <f>I20+I19+I18</f>
        <v>918.2644702715929</v>
      </c>
    </row>
    <row r="22" spans="1:7" ht="12.75">
      <c r="A22" s="12" t="s">
        <v>34</v>
      </c>
      <c r="G22" s="15"/>
    </row>
    <row r="23" spans="2:9" ht="12.75">
      <c r="B23" s="13" t="s">
        <v>3</v>
      </c>
      <c r="D23" s="13" t="s">
        <v>5</v>
      </c>
      <c r="E23" s="14">
        <v>1</v>
      </c>
      <c r="F23" s="15">
        <v>163</v>
      </c>
      <c r="G23" s="15">
        <f t="shared" si="0"/>
        <v>164.63</v>
      </c>
      <c r="H23" s="15">
        <f t="shared" si="1"/>
        <v>12.084413995595792</v>
      </c>
      <c r="I23" s="15">
        <f t="shared" si="2"/>
        <v>176.71441399559578</v>
      </c>
    </row>
    <row r="24" spans="2:9" ht="12.75">
      <c r="B24" s="16" t="s">
        <v>2</v>
      </c>
      <c r="D24" s="13" t="s">
        <v>14</v>
      </c>
      <c r="E24" s="14">
        <v>1</v>
      </c>
      <c r="F24" s="15">
        <v>104</v>
      </c>
      <c r="G24" s="15">
        <f t="shared" si="0"/>
        <v>105.04</v>
      </c>
      <c r="H24" s="15">
        <f t="shared" si="1"/>
        <v>7.710300954245168</v>
      </c>
      <c r="I24" s="15">
        <f t="shared" si="2"/>
        <v>112.75030095424518</v>
      </c>
    </row>
    <row r="25" spans="1:10" ht="12.75">
      <c r="A25" s="21"/>
      <c r="B25" s="22" t="s">
        <v>3</v>
      </c>
      <c r="C25" s="22"/>
      <c r="D25" s="22" t="s">
        <v>5</v>
      </c>
      <c r="E25" s="23">
        <v>1</v>
      </c>
      <c r="F25" s="24">
        <v>163</v>
      </c>
      <c r="G25" s="24">
        <f t="shared" si="0"/>
        <v>164.63</v>
      </c>
      <c r="H25" s="15">
        <f t="shared" si="1"/>
        <v>12.084413995595792</v>
      </c>
      <c r="I25" s="24">
        <f t="shared" si="2"/>
        <v>176.71441399559578</v>
      </c>
      <c r="J25" s="26"/>
    </row>
    <row r="26" spans="1:10" ht="12.75">
      <c r="A26" s="21"/>
      <c r="B26" s="22" t="s">
        <v>83</v>
      </c>
      <c r="C26" s="22"/>
      <c r="D26" s="22" t="s">
        <v>84</v>
      </c>
      <c r="E26" s="23">
        <v>12</v>
      </c>
      <c r="F26" s="24">
        <f>12*19.5</f>
        <v>234</v>
      </c>
      <c r="G26" s="24">
        <f t="shared" si="0"/>
        <v>236.34</v>
      </c>
      <c r="H26" s="15">
        <f t="shared" si="1"/>
        <v>17.34817714705163</v>
      </c>
      <c r="I26" s="24">
        <f t="shared" si="2"/>
        <v>253.68817714705165</v>
      </c>
      <c r="J26" s="26"/>
    </row>
    <row r="27" spans="1:10" ht="12.75">
      <c r="A27" s="21"/>
      <c r="B27" s="22" t="s">
        <v>85</v>
      </c>
      <c r="C27" s="22"/>
      <c r="D27" s="22" t="s">
        <v>86</v>
      </c>
      <c r="E27" s="23">
        <v>1</v>
      </c>
      <c r="F27" s="24">
        <v>169</v>
      </c>
      <c r="G27" s="24">
        <f t="shared" si="0"/>
        <v>170.69</v>
      </c>
      <c r="H27" s="15">
        <f t="shared" si="1"/>
        <v>12.529239050648398</v>
      </c>
      <c r="I27" s="24">
        <f t="shared" si="2"/>
        <v>183.21923905064838</v>
      </c>
      <c r="J27" s="26"/>
    </row>
    <row r="28" spans="2:9" ht="12.75">
      <c r="B28" s="13" t="s">
        <v>55</v>
      </c>
      <c r="D28" s="13" t="s">
        <v>56</v>
      </c>
      <c r="E28" s="14">
        <v>6</v>
      </c>
      <c r="F28" s="15">
        <f>6*30</f>
        <v>180</v>
      </c>
      <c r="G28" s="15">
        <f t="shared" si="0"/>
        <v>181.8</v>
      </c>
      <c r="H28" s="15">
        <f t="shared" si="1"/>
        <v>13.344751651578177</v>
      </c>
      <c r="I28" s="15">
        <f>H28+G28</f>
        <v>195.1447516515782</v>
      </c>
    </row>
    <row r="29" spans="1:10" ht="13.5" thickBot="1">
      <c r="A29" s="17"/>
      <c r="B29" s="18"/>
      <c r="C29" s="18"/>
      <c r="D29" s="18"/>
      <c r="E29" s="19"/>
      <c r="F29" s="20"/>
      <c r="G29" s="20"/>
      <c r="H29" s="20"/>
      <c r="I29" s="20"/>
      <c r="J29" s="25">
        <f>I25+I24+I23+I26+I27+I28</f>
        <v>1098.231296794715</v>
      </c>
    </row>
    <row r="30" spans="1:7" ht="12.75">
      <c r="A30" s="12" t="s">
        <v>35</v>
      </c>
      <c r="G30" s="15"/>
    </row>
    <row r="31" spans="2:9" ht="12.75">
      <c r="B31" s="13" t="s">
        <v>7</v>
      </c>
      <c r="D31" s="13" t="s">
        <v>8</v>
      </c>
      <c r="E31" s="14">
        <v>1</v>
      </c>
      <c r="F31" s="15">
        <v>104</v>
      </c>
      <c r="G31" s="15">
        <f t="shared" si="0"/>
        <v>105.04</v>
      </c>
      <c r="H31" s="15">
        <f t="shared" si="1"/>
        <v>7.710300954245168</v>
      </c>
      <c r="I31" s="15">
        <f t="shared" si="2"/>
        <v>112.75030095424518</v>
      </c>
    </row>
    <row r="32" spans="1:10" ht="12.75">
      <c r="A32" s="21"/>
      <c r="B32" s="22" t="s">
        <v>36</v>
      </c>
      <c r="C32" s="22"/>
      <c r="D32" s="22" t="s">
        <v>37</v>
      </c>
      <c r="E32" s="23">
        <v>1</v>
      </c>
      <c r="F32" s="24">
        <v>98</v>
      </c>
      <c r="G32" s="24">
        <f t="shared" si="0"/>
        <v>98.98</v>
      </c>
      <c r="H32" s="15">
        <f t="shared" si="1"/>
        <v>7.2654758991925625</v>
      </c>
      <c r="I32" s="24">
        <f t="shared" si="2"/>
        <v>106.24547589919257</v>
      </c>
      <c r="J32" s="26"/>
    </row>
    <row r="33" spans="1:10" ht="12.75">
      <c r="A33" s="21"/>
      <c r="B33" s="22" t="s">
        <v>83</v>
      </c>
      <c r="C33" s="22"/>
      <c r="D33" s="22" t="s">
        <v>84</v>
      </c>
      <c r="E33" s="23">
        <v>12</v>
      </c>
      <c r="F33" s="24">
        <f>12*19.5</f>
        <v>234</v>
      </c>
      <c r="G33" s="24">
        <f t="shared" si="0"/>
        <v>236.34</v>
      </c>
      <c r="H33" s="15">
        <f t="shared" si="1"/>
        <v>17.34817714705163</v>
      </c>
      <c r="I33" s="24">
        <f>H33+G33</f>
        <v>253.68817714705165</v>
      </c>
      <c r="J33" s="26"/>
    </row>
    <row r="34" spans="1:10" ht="12.75">
      <c r="A34" s="21"/>
      <c r="B34" s="22" t="s">
        <v>83</v>
      </c>
      <c r="C34" s="22"/>
      <c r="D34" s="22" t="s">
        <v>84</v>
      </c>
      <c r="E34" s="23">
        <v>12</v>
      </c>
      <c r="F34" s="24">
        <f>12*19.5</f>
        <v>234</v>
      </c>
      <c r="G34" s="24">
        <f t="shared" si="0"/>
        <v>236.34</v>
      </c>
      <c r="H34" s="15">
        <f t="shared" si="1"/>
        <v>17.34817714705163</v>
      </c>
      <c r="I34" s="24">
        <f>H34+G34</f>
        <v>253.68817714705165</v>
      </c>
      <c r="J34" s="26"/>
    </row>
    <row r="35" spans="1:10" ht="13.5" thickBot="1">
      <c r="A35" s="17"/>
      <c r="B35" s="18"/>
      <c r="C35" s="18"/>
      <c r="D35" s="18"/>
      <c r="E35" s="19"/>
      <c r="F35" s="20"/>
      <c r="G35" s="20"/>
      <c r="H35" s="20"/>
      <c r="I35" s="20"/>
      <c r="J35" s="25">
        <f>I32+I31+I33+I34</f>
        <v>726.372131147541</v>
      </c>
    </row>
    <row r="36" spans="1:7" ht="12.75">
      <c r="A36" s="12" t="s">
        <v>38</v>
      </c>
      <c r="G36" s="15"/>
    </row>
    <row r="37" spans="2:9" ht="12.75">
      <c r="B37" s="13" t="s">
        <v>10</v>
      </c>
      <c r="D37" s="13" t="s">
        <v>11</v>
      </c>
      <c r="E37" s="14">
        <v>1</v>
      </c>
      <c r="F37" s="15">
        <v>104</v>
      </c>
      <c r="G37" s="15">
        <f t="shared" si="0"/>
        <v>105.04</v>
      </c>
      <c r="H37" s="15">
        <f t="shared" si="1"/>
        <v>7.710300954245168</v>
      </c>
      <c r="I37" s="15">
        <f t="shared" si="2"/>
        <v>112.75030095424518</v>
      </c>
    </row>
    <row r="38" spans="2:9" ht="12.75">
      <c r="B38" s="13" t="s">
        <v>10</v>
      </c>
      <c r="D38" s="13" t="s">
        <v>11</v>
      </c>
      <c r="E38" s="14">
        <v>1</v>
      </c>
      <c r="F38" s="15">
        <v>104</v>
      </c>
      <c r="G38" s="15">
        <f t="shared" si="0"/>
        <v>105.04</v>
      </c>
      <c r="H38" s="15">
        <f t="shared" si="1"/>
        <v>7.710300954245168</v>
      </c>
      <c r="I38" s="15">
        <f t="shared" si="2"/>
        <v>112.75030095424518</v>
      </c>
    </row>
    <row r="39" spans="2:9" ht="12.75">
      <c r="B39" s="13" t="s">
        <v>10</v>
      </c>
      <c r="D39" s="13" t="s">
        <v>11</v>
      </c>
      <c r="E39" s="14">
        <v>1</v>
      </c>
      <c r="F39" s="15">
        <v>104</v>
      </c>
      <c r="G39" s="15">
        <f t="shared" si="0"/>
        <v>105.04</v>
      </c>
      <c r="H39" s="15">
        <f t="shared" si="1"/>
        <v>7.710300954245168</v>
      </c>
      <c r="I39" s="15">
        <f t="shared" si="2"/>
        <v>112.75030095424518</v>
      </c>
    </row>
    <row r="40" spans="2:9" ht="12.75">
      <c r="B40" s="13" t="s">
        <v>6</v>
      </c>
      <c r="D40" s="13" t="s">
        <v>57</v>
      </c>
      <c r="E40" s="14">
        <v>1</v>
      </c>
      <c r="F40" s="15">
        <v>130</v>
      </c>
      <c r="G40" s="15">
        <f t="shared" si="0"/>
        <v>131.3</v>
      </c>
      <c r="H40" s="15">
        <f t="shared" si="1"/>
        <v>9.637876192806461</v>
      </c>
      <c r="I40" s="15">
        <f t="shared" si="2"/>
        <v>140.93787619280647</v>
      </c>
    </row>
    <row r="41" spans="2:9" ht="12.75">
      <c r="B41" s="13" t="s">
        <v>58</v>
      </c>
      <c r="D41" s="13" t="s">
        <v>59</v>
      </c>
      <c r="E41" s="14">
        <v>3</v>
      </c>
      <c r="F41" s="15">
        <f>3*54</f>
        <v>162</v>
      </c>
      <c r="G41" s="15">
        <f t="shared" si="0"/>
        <v>163.62</v>
      </c>
      <c r="H41" s="15">
        <f t="shared" si="1"/>
        <v>12.010276486420358</v>
      </c>
      <c r="I41" s="15">
        <f t="shared" si="2"/>
        <v>175.63027648642037</v>
      </c>
    </row>
    <row r="42" spans="2:9" ht="12.75">
      <c r="B42" s="13" t="s">
        <v>60</v>
      </c>
      <c r="D42" s="13" t="s">
        <v>61</v>
      </c>
      <c r="E42" s="14">
        <v>12</v>
      </c>
      <c r="F42" s="15">
        <f>12*21</f>
        <v>252</v>
      </c>
      <c r="G42" s="15">
        <f t="shared" si="0"/>
        <v>254.52</v>
      </c>
      <c r="H42" s="15">
        <f t="shared" si="1"/>
        <v>18.682652312209445</v>
      </c>
      <c r="I42" s="15">
        <f t="shared" si="2"/>
        <v>273.20265231220947</v>
      </c>
    </row>
    <row r="43" spans="2:9" ht="12.75">
      <c r="B43" s="13" t="s">
        <v>71</v>
      </c>
      <c r="D43" s="13" t="s">
        <v>72</v>
      </c>
      <c r="E43" s="14">
        <v>12</v>
      </c>
      <c r="F43" s="15">
        <f>12*25.5</f>
        <v>306</v>
      </c>
      <c r="G43" s="15">
        <f t="shared" si="0"/>
        <v>309.06</v>
      </c>
      <c r="H43" s="15">
        <f t="shared" si="1"/>
        <v>22.6860778076829</v>
      </c>
      <c r="I43" s="15">
        <f t="shared" si="2"/>
        <v>331.7460778076829</v>
      </c>
    </row>
    <row r="44" spans="2:9" ht="12.75">
      <c r="B44" s="13" t="s">
        <v>74</v>
      </c>
      <c r="D44" s="13" t="s">
        <v>73</v>
      </c>
      <c r="E44" s="14">
        <v>12</v>
      </c>
      <c r="F44" s="15">
        <f>12*36.5</f>
        <v>438</v>
      </c>
      <c r="G44" s="15">
        <f t="shared" si="0"/>
        <v>442.38</v>
      </c>
      <c r="H44" s="15">
        <f t="shared" si="1"/>
        <v>32.472229018840224</v>
      </c>
      <c r="I44" s="15">
        <f t="shared" si="2"/>
        <v>474.8522290188402</v>
      </c>
    </row>
    <row r="45" spans="1:10" ht="12.75">
      <c r="A45" s="21"/>
      <c r="B45" s="22" t="s">
        <v>75</v>
      </c>
      <c r="C45" s="22"/>
      <c r="D45" s="22" t="s">
        <v>76</v>
      </c>
      <c r="E45" s="23">
        <v>1</v>
      </c>
      <c r="F45" s="24">
        <v>68</v>
      </c>
      <c r="G45" s="24">
        <f t="shared" si="0"/>
        <v>68.68</v>
      </c>
      <c r="H45" s="15">
        <f t="shared" si="1"/>
        <v>5.041350623929533</v>
      </c>
      <c r="I45" s="24">
        <f t="shared" si="2"/>
        <v>73.72135062392954</v>
      </c>
      <c r="J45" s="26"/>
    </row>
    <row r="46" spans="1:10" ht="12.75">
      <c r="A46" s="21"/>
      <c r="B46" s="22" t="s">
        <v>77</v>
      </c>
      <c r="C46" s="22"/>
      <c r="D46" s="22" t="s">
        <v>78</v>
      </c>
      <c r="E46" s="23">
        <v>1</v>
      </c>
      <c r="F46" s="24">
        <v>68</v>
      </c>
      <c r="G46" s="24">
        <f t="shared" si="0"/>
        <v>68.68</v>
      </c>
      <c r="H46" s="15">
        <f t="shared" si="1"/>
        <v>5.041350623929533</v>
      </c>
      <c r="I46" s="24">
        <f t="shared" si="2"/>
        <v>73.72135062392954</v>
      </c>
      <c r="J46" s="26"/>
    </row>
    <row r="47" spans="2:9" ht="12.75">
      <c r="B47" s="13" t="s">
        <v>55</v>
      </c>
      <c r="D47" s="13" t="s">
        <v>56</v>
      </c>
      <c r="E47" s="14">
        <v>3</v>
      </c>
      <c r="F47" s="15">
        <f>3*30</f>
        <v>90</v>
      </c>
      <c r="G47" s="15">
        <f t="shared" si="0"/>
        <v>90.9</v>
      </c>
      <c r="H47" s="15">
        <f t="shared" si="1"/>
        <v>6.672375825789088</v>
      </c>
      <c r="I47" s="15">
        <f t="shared" si="2"/>
        <v>97.5723758257891</v>
      </c>
    </row>
    <row r="48" spans="1:10" ht="13.5" thickBot="1">
      <c r="A48" s="17"/>
      <c r="B48" s="18"/>
      <c r="C48" s="18"/>
      <c r="D48" s="18"/>
      <c r="E48" s="19"/>
      <c r="F48" s="20"/>
      <c r="G48" s="20"/>
      <c r="H48" s="20"/>
      <c r="I48" s="20"/>
      <c r="J48" s="25">
        <f>I46+I45+I44+I43+I42+I41+I40+I39+I38+I37+I47</f>
        <v>1979.6350917543432</v>
      </c>
    </row>
    <row r="49" spans="1:7" ht="12.75">
      <c r="A49" s="12" t="s">
        <v>41</v>
      </c>
      <c r="G49" s="15"/>
    </row>
    <row r="50" spans="2:9" ht="12.75">
      <c r="B50" s="13" t="s">
        <v>42</v>
      </c>
      <c r="D50" s="13" t="s">
        <v>43</v>
      </c>
      <c r="E50" s="14">
        <v>12</v>
      </c>
      <c r="F50" s="15">
        <f>12*28</f>
        <v>336</v>
      </c>
      <c r="G50" s="15">
        <f t="shared" si="0"/>
        <v>339.36</v>
      </c>
      <c r="H50" s="15">
        <f t="shared" si="1"/>
        <v>24.91020308294593</v>
      </c>
      <c r="I50" s="15">
        <f t="shared" si="2"/>
        <v>364.27020308294595</v>
      </c>
    </row>
    <row r="51" spans="2:9" ht="12.75">
      <c r="B51" s="13" t="s">
        <v>44</v>
      </c>
      <c r="D51" s="13" t="s">
        <v>45</v>
      </c>
      <c r="E51" s="14">
        <v>1</v>
      </c>
      <c r="F51" s="15">
        <v>117</v>
      </c>
      <c r="G51" s="15">
        <f t="shared" si="0"/>
        <v>118.17</v>
      </c>
      <c r="H51" s="15">
        <f t="shared" si="1"/>
        <v>8.674088573525815</v>
      </c>
      <c r="I51" s="15">
        <f t="shared" si="2"/>
        <v>126.84408857352582</v>
      </c>
    </row>
    <row r="52" spans="2:9" ht="12.75">
      <c r="B52" s="13" t="s">
        <v>46</v>
      </c>
      <c r="D52" s="13" t="s">
        <v>47</v>
      </c>
      <c r="E52" s="14">
        <v>1</v>
      </c>
      <c r="F52" s="15">
        <v>169</v>
      </c>
      <c r="G52" s="15">
        <f t="shared" si="0"/>
        <v>170.69</v>
      </c>
      <c r="H52" s="15">
        <f t="shared" si="1"/>
        <v>12.529239050648398</v>
      </c>
      <c r="I52" s="15">
        <f t="shared" si="2"/>
        <v>183.21923905064838</v>
      </c>
    </row>
    <row r="53" spans="2:9" ht="12.75">
      <c r="B53" s="13" t="s">
        <v>48</v>
      </c>
      <c r="D53" s="13" t="s">
        <v>49</v>
      </c>
      <c r="E53" s="14">
        <v>12</v>
      </c>
      <c r="F53" s="15">
        <f>25*12</f>
        <v>300</v>
      </c>
      <c r="G53" s="15">
        <f t="shared" si="0"/>
        <v>303</v>
      </c>
      <c r="H53" s="15">
        <f t="shared" si="1"/>
        <v>22.24125275263029</v>
      </c>
      <c r="I53" s="15">
        <f t="shared" si="2"/>
        <v>325.2412527526303</v>
      </c>
    </row>
    <row r="54" spans="1:10" ht="12.75">
      <c r="A54" s="21"/>
      <c r="B54" s="22" t="s">
        <v>13</v>
      </c>
      <c r="C54" s="22"/>
      <c r="D54" s="22" t="s">
        <v>9</v>
      </c>
      <c r="E54" s="23">
        <v>1</v>
      </c>
      <c r="F54" s="24">
        <v>163</v>
      </c>
      <c r="G54" s="24">
        <f t="shared" si="0"/>
        <v>164.63</v>
      </c>
      <c r="H54" s="15">
        <f t="shared" si="1"/>
        <v>12.084413995595792</v>
      </c>
      <c r="I54" s="24">
        <f t="shared" si="2"/>
        <v>176.71441399559578</v>
      </c>
      <c r="J54" s="26"/>
    </row>
    <row r="55" spans="1:10" ht="13.5" thickBot="1">
      <c r="A55" s="17"/>
      <c r="B55" s="18"/>
      <c r="C55" s="18"/>
      <c r="D55" s="18"/>
      <c r="E55" s="19"/>
      <c r="F55" s="20"/>
      <c r="G55" s="20"/>
      <c r="H55" s="20"/>
      <c r="I55" s="20"/>
      <c r="J55" s="25">
        <f>I54+I53+I52+I51+I50</f>
        <v>1176.2891974553463</v>
      </c>
    </row>
    <row r="56" spans="1:7" ht="12.75">
      <c r="A56" s="12" t="s">
        <v>50</v>
      </c>
      <c r="G56" s="15"/>
    </row>
    <row r="57" spans="2:9" ht="12.75">
      <c r="B57" s="13" t="s">
        <v>51</v>
      </c>
      <c r="D57" s="13" t="s">
        <v>52</v>
      </c>
      <c r="E57" s="14">
        <v>1</v>
      </c>
      <c r="F57" s="15">
        <v>124</v>
      </c>
      <c r="G57" s="15">
        <f t="shared" si="0"/>
        <v>125.24</v>
      </c>
      <c r="H57" s="15">
        <f t="shared" si="1"/>
        <v>9.193051137753853</v>
      </c>
      <c r="I57" s="15">
        <f t="shared" si="2"/>
        <v>134.43305113775384</v>
      </c>
    </row>
    <row r="58" spans="1:10" ht="12.75">
      <c r="A58" s="21"/>
      <c r="B58" s="22" t="s">
        <v>53</v>
      </c>
      <c r="C58" s="22"/>
      <c r="D58" s="22" t="s">
        <v>54</v>
      </c>
      <c r="E58" s="23">
        <v>10</v>
      </c>
      <c r="F58" s="24">
        <v>195</v>
      </c>
      <c r="G58" s="24">
        <f t="shared" si="0"/>
        <v>196.95</v>
      </c>
      <c r="H58" s="15">
        <f t="shared" si="1"/>
        <v>14.456814289209689</v>
      </c>
      <c r="I58" s="24">
        <f t="shared" si="2"/>
        <v>211.40681428920968</v>
      </c>
      <c r="J58" s="26"/>
    </row>
    <row r="59" spans="1:10" ht="12.75">
      <c r="A59" s="21"/>
      <c r="B59" s="22" t="s">
        <v>55</v>
      </c>
      <c r="C59" s="22"/>
      <c r="D59" s="22" t="s">
        <v>56</v>
      </c>
      <c r="E59" s="23">
        <v>6</v>
      </c>
      <c r="F59" s="24">
        <f>6*30</f>
        <v>180</v>
      </c>
      <c r="G59" s="24">
        <f t="shared" si="0"/>
        <v>181.8</v>
      </c>
      <c r="H59" s="15">
        <f t="shared" si="1"/>
        <v>13.344751651578177</v>
      </c>
      <c r="I59" s="24">
        <f t="shared" si="2"/>
        <v>195.1447516515782</v>
      </c>
      <c r="J59" s="26"/>
    </row>
    <row r="60" spans="1:10" ht="13.5" thickBot="1">
      <c r="A60" s="17"/>
      <c r="B60" s="18"/>
      <c r="C60" s="18"/>
      <c r="D60" s="18"/>
      <c r="E60" s="19"/>
      <c r="F60" s="20"/>
      <c r="G60" s="20"/>
      <c r="H60" s="20"/>
      <c r="I60" s="20"/>
      <c r="J60" s="25">
        <f>I59+I58+I57</f>
        <v>540.9846170785418</v>
      </c>
    </row>
    <row r="61" spans="1:7" ht="12.75">
      <c r="A61" s="12" t="s">
        <v>62</v>
      </c>
      <c r="G61" s="15"/>
    </row>
    <row r="62" spans="2:9" ht="12.75">
      <c r="B62" s="13" t="s">
        <v>63</v>
      </c>
      <c r="D62" s="13" t="s">
        <v>64</v>
      </c>
      <c r="E62" s="14">
        <v>12</v>
      </c>
      <c r="F62" s="15">
        <f>12*28</f>
        <v>336</v>
      </c>
      <c r="G62" s="15">
        <f t="shared" si="0"/>
        <v>339.36</v>
      </c>
      <c r="H62" s="15">
        <f t="shared" si="1"/>
        <v>24.91020308294593</v>
      </c>
      <c r="I62" s="15">
        <f t="shared" si="2"/>
        <v>364.27020308294595</v>
      </c>
    </row>
    <row r="63" spans="2:9" ht="12.75">
      <c r="B63" s="13" t="s">
        <v>65</v>
      </c>
      <c r="D63" s="13" t="s">
        <v>66</v>
      </c>
      <c r="E63" s="14">
        <v>12</v>
      </c>
      <c r="F63" s="15">
        <f>12*26</f>
        <v>312</v>
      </c>
      <c r="G63" s="15">
        <f t="shared" si="0"/>
        <v>315.12</v>
      </c>
      <c r="H63" s="15">
        <f t="shared" si="1"/>
        <v>23.130902862735503</v>
      </c>
      <c r="I63" s="15">
        <f t="shared" si="2"/>
        <v>338.25090286273553</v>
      </c>
    </row>
    <row r="64" spans="1:10" ht="12.75">
      <c r="A64" s="21"/>
      <c r="B64" s="22" t="s">
        <v>67</v>
      </c>
      <c r="C64" s="22"/>
      <c r="D64" s="22" t="s">
        <v>68</v>
      </c>
      <c r="E64" s="23">
        <v>1</v>
      </c>
      <c r="F64" s="24">
        <v>91</v>
      </c>
      <c r="G64" s="24">
        <f t="shared" si="0"/>
        <v>91.91</v>
      </c>
      <c r="H64" s="15">
        <f t="shared" si="1"/>
        <v>6.746513334964522</v>
      </c>
      <c r="I64" s="24">
        <f t="shared" si="2"/>
        <v>98.65651333496452</v>
      </c>
      <c r="J64" s="26"/>
    </row>
    <row r="65" spans="1:10" ht="12.75">
      <c r="A65" s="21"/>
      <c r="B65" s="22" t="s">
        <v>69</v>
      </c>
      <c r="C65" s="22"/>
      <c r="D65" s="22" t="s">
        <v>70</v>
      </c>
      <c r="E65" s="23">
        <v>1</v>
      </c>
      <c r="F65" s="24">
        <v>132</v>
      </c>
      <c r="G65" s="24">
        <f t="shared" si="0"/>
        <v>133.32</v>
      </c>
      <c r="H65" s="15">
        <f t="shared" si="1"/>
        <v>9.786151211157328</v>
      </c>
      <c r="I65" s="24">
        <f t="shared" si="2"/>
        <v>143.1061512111573</v>
      </c>
      <c r="J65" s="26"/>
    </row>
    <row r="66" spans="1:10" ht="13.5" thickBot="1">
      <c r="A66" s="17"/>
      <c r="B66" s="18"/>
      <c r="C66" s="18"/>
      <c r="D66" s="18"/>
      <c r="E66" s="19"/>
      <c r="F66" s="20"/>
      <c r="G66" s="20"/>
      <c r="H66" s="20"/>
      <c r="I66" s="20"/>
      <c r="J66" s="25">
        <f>I65+I64+I63+I62</f>
        <v>944.2837704918034</v>
      </c>
    </row>
    <row r="67" ht="12.75">
      <c r="G67" s="15"/>
    </row>
    <row r="68" ht="12.75">
      <c r="G68" s="15"/>
    </row>
    <row r="69" ht="12.75">
      <c r="G69" s="15"/>
    </row>
    <row r="70" ht="12.75">
      <c r="G70" s="15"/>
    </row>
    <row r="71" ht="12.75">
      <c r="G71" s="15"/>
    </row>
    <row r="72" ht="12.75">
      <c r="G72" s="15"/>
    </row>
    <row r="73" spans="1:10" ht="12.75">
      <c r="A73" s="12" t="s">
        <v>12</v>
      </c>
      <c r="B73" s="13" t="s">
        <v>55</v>
      </c>
      <c r="D73" s="13" t="s">
        <v>56</v>
      </c>
      <c r="E73" s="14">
        <v>6</v>
      </c>
      <c r="F73" s="15">
        <f>6*30</f>
        <v>180</v>
      </c>
      <c r="G73" s="15">
        <f t="shared" si="0"/>
        <v>181.8</v>
      </c>
      <c r="H73" s="15">
        <f>600/8174*G73</f>
        <v>13.344751651578177</v>
      </c>
      <c r="I73" s="15">
        <f t="shared" si="2"/>
        <v>195.1447516515782</v>
      </c>
      <c r="J73" s="11">
        <f>I73</f>
        <v>195.1447516515782</v>
      </c>
    </row>
    <row r="76" ht="12.75">
      <c r="A76" s="12" t="s">
        <v>87</v>
      </c>
    </row>
    <row r="77" ht="12.75">
      <c r="A77" s="12" t="s">
        <v>88</v>
      </c>
    </row>
    <row r="78" ht="12.75">
      <c r="A78" s="12" t="s">
        <v>89</v>
      </c>
    </row>
    <row r="79" ht="12.75">
      <c r="A79" s="12" t="s">
        <v>90</v>
      </c>
    </row>
    <row r="80" ht="12.75">
      <c r="A80" s="12" t="s">
        <v>91</v>
      </c>
    </row>
    <row r="81" ht="12.75">
      <c r="A81" s="12" t="s">
        <v>92</v>
      </c>
    </row>
    <row r="82" ht="12.75">
      <c r="A82" s="12" t="s">
        <v>93</v>
      </c>
    </row>
    <row r="85" ht="12.75">
      <c r="A85" s="12" t="s">
        <v>94</v>
      </c>
    </row>
    <row r="86" ht="12.75">
      <c r="A86" s="12" t="s">
        <v>96</v>
      </c>
    </row>
    <row r="87" ht="12.75">
      <c r="A87" s="12" t="s">
        <v>95</v>
      </c>
    </row>
  </sheetData>
  <hyperlinks>
    <hyperlink ref="B24" r:id="rId1" display="http://www.kupivsem.ru/collection/losiny/product/losiny-zhenskie-904-2000-den-chernyy-l-2xl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2"/>
  <sheetViews>
    <sheetView workbookViewId="0" topLeftCell="A1">
      <selection activeCell="A2" sqref="A2"/>
    </sheetView>
  </sheetViews>
  <sheetFormatPr defaultColWidth="9.00390625" defaultRowHeight="12.75"/>
  <cols>
    <col min="1" max="1" width="15.00390625" style="0" customWidth="1"/>
    <col min="2" max="3" width="0" style="0" hidden="1" customWidth="1"/>
    <col min="4" max="4" width="0" style="1" hidden="1" customWidth="1"/>
    <col min="5" max="6" width="23.00390625" style="1" hidden="1" customWidth="1"/>
    <col min="7" max="7" width="5.875" style="3" hidden="1" customWidth="1"/>
    <col min="8" max="8" width="0" style="2" hidden="1" customWidth="1"/>
    <col min="9" max="9" width="0" style="0" hidden="1" customWidth="1"/>
    <col min="10" max="10" width="11.25390625" style="5" hidden="1" customWidth="1"/>
    <col min="11" max="11" width="9.125" style="5" hidden="1" customWidth="1"/>
    <col min="12" max="12" width="10.25390625" style="0" hidden="1" customWidth="1"/>
    <col min="13" max="13" width="10.625" style="0" customWidth="1"/>
  </cols>
  <sheetData>
    <row r="1" spans="9:12" ht="12.75">
      <c r="I1" s="5"/>
      <c r="J1" s="7"/>
      <c r="L1" s="5"/>
    </row>
    <row r="2" spans="9:12" ht="12.75">
      <c r="I2" s="5"/>
      <c r="J2" s="7"/>
      <c r="L2" s="5"/>
    </row>
    <row r="3" spans="9:12" ht="12.75">
      <c r="I3" s="5"/>
      <c r="J3" s="7"/>
      <c r="L3" s="5"/>
    </row>
    <row r="4" spans="9:12" ht="12.75">
      <c r="I4" s="5"/>
      <c r="J4" s="7"/>
      <c r="L4" s="5"/>
    </row>
    <row r="5" spans="2:12" ht="12.75">
      <c r="B5" s="4"/>
      <c r="I5" s="5"/>
      <c r="J5" s="7"/>
      <c r="L5" s="5"/>
    </row>
    <row r="6" spans="9:12" ht="12.75">
      <c r="I6" s="5"/>
      <c r="J6" s="7"/>
      <c r="L6" s="5"/>
    </row>
    <row r="7" spans="9:12" ht="12.75">
      <c r="I7" s="5"/>
      <c r="J7" s="7"/>
      <c r="L7" s="5"/>
    </row>
    <row r="8" spans="9:12" ht="12.75">
      <c r="I8" s="5"/>
      <c r="J8" s="7"/>
      <c r="L8" s="5"/>
    </row>
    <row r="9" spans="9:12" ht="12.75">
      <c r="I9" s="5"/>
      <c r="J9" s="7"/>
      <c r="L9" s="5"/>
    </row>
    <row r="10" spans="9:12" ht="12.75">
      <c r="I10" s="5"/>
      <c r="J10" s="7"/>
      <c r="L10" s="5"/>
    </row>
    <row r="11" spans="9:12" ht="12.75">
      <c r="I11" s="5"/>
      <c r="J11" s="7"/>
      <c r="L11" s="5"/>
    </row>
    <row r="12" spans="9:12" ht="12.75">
      <c r="I12" s="5"/>
      <c r="J12" s="7"/>
      <c r="L12" s="5"/>
    </row>
    <row r="13" spans="9:12" ht="12.75">
      <c r="I13" s="5"/>
      <c r="J13" s="7"/>
      <c r="L13" s="5"/>
    </row>
    <row r="14" spans="9:12" ht="12.75">
      <c r="I14" s="5"/>
      <c r="J14" s="7"/>
      <c r="L14" s="5"/>
    </row>
    <row r="15" spans="9:12" ht="12.75">
      <c r="I15" s="5"/>
      <c r="J15" s="7"/>
      <c r="L15" s="5"/>
    </row>
    <row r="16" spans="9:12" ht="12.75">
      <c r="I16" s="5"/>
      <c r="J16" s="7"/>
      <c r="L16" s="5"/>
    </row>
    <row r="17" spans="9:12" ht="12.75">
      <c r="I17" s="5"/>
      <c r="J17" s="7"/>
      <c r="L17" s="5"/>
    </row>
    <row r="18" spans="9:12" ht="12.75">
      <c r="I18" s="5"/>
      <c r="J18" s="7"/>
      <c r="L18" s="5"/>
    </row>
    <row r="19" spans="9:12" ht="12.75">
      <c r="I19" s="5"/>
      <c r="J19" s="7"/>
      <c r="L19" s="5"/>
    </row>
    <row r="20" spans="9:12" ht="12.75">
      <c r="I20" s="5"/>
      <c r="J20" s="7"/>
      <c r="L20" s="5"/>
    </row>
    <row r="21" spans="9:12" ht="12.75">
      <c r="I21" s="5"/>
      <c r="J21" s="7"/>
      <c r="L21" s="5"/>
    </row>
    <row r="22" spans="2:12" ht="12.75">
      <c r="B22" s="4"/>
      <c r="I22" s="5"/>
      <c r="J22" s="7"/>
      <c r="L22" s="5"/>
    </row>
    <row r="23" spans="9:12" ht="12.75">
      <c r="I23" s="5"/>
      <c r="J23" s="7"/>
      <c r="L23" s="5"/>
    </row>
    <row r="24" spans="9:12" ht="12.75">
      <c r="I24" s="5"/>
      <c r="J24" s="7"/>
      <c r="L24" s="5"/>
    </row>
    <row r="25" spans="9:12" ht="12.75">
      <c r="I25" s="5"/>
      <c r="J25" s="7"/>
      <c r="L25" s="5"/>
    </row>
    <row r="26" spans="9:12" ht="12.75">
      <c r="I26" s="5"/>
      <c r="J26" s="7"/>
      <c r="L26" s="5"/>
    </row>
    <row r="27" spans="9:12" ht="12.75">
      <c r="I27" s="5"/>
      <c r="J27" s="7"/>
      <c r="L27" s="5"/>
    </row>
    <row r="28" spans="9:12" ht="12.75">
      <c r="I28" s="5"/>
      <c r="J28" s="7"/>
      <c r="L28" s="5"/>
    </row>
    <row r="29" spans="9:12" ht="12.75">
      <c r="I29" s="5"/>
      <c r="J29" s="7"/>
      <c r="L29" s="5"/>
    </row>
    <row r="30" spans="9:12" ht="12.75">
      <c r="I30" s="5"/>
      <c r="J30" s="7"/>
      <c r="L30" s="5"/>
    </row>
    <row r="31" spans="9:12" ht="12.75">
      <c r="I31" s="5"/>
      <c r="J31" s="7"/>
      <c r="L31" s="5"/>
    </row>
    <row r="32" spans="9:12" ht="12.75">
      <c r="I32" s="5"/>
      <c r="J32" s="7"/>
      <c r="L32" s="5"/>
    </row>
    <row r="33" spans="9:12" ht="12.75">
      <c r="I33" s="5"/>
      <c r="J33" s="7"/>
      <c r="L33" s="5"/>
    </row>
    <row r="34" spans="9:12" ht="12.75">
      <c r="I34" s="5"/>
      <c r="J34" s="7"/>
      <c r="L34" s="5"/>
    </row>
    <row r="35" spans="9:12" ht="12.75">
      <c r="I35" s="5"/>
      <c r="J35" s="7"/>
      <c r="L35" s="5"/>
    </row>
    <row r="36" spans="9:12" ht="12.75">
      <c r="I36" s="5"/>
      <c r="J36" s="7"/>
      <c r="L36" s="5"/>
    </row>
    <row r="37" spans="9:12" ht="12.75">
      <c r="I37" s="5"/>
      <c r="J37" s="7"/>
      <c r="L37" s="5"/>
    </row>
    <row r="38" spans="9:12" ht="12.75">
      <c r="I38" s="5"/>
      <c r="J38" s="7"/>
      <c r="L38" s="5"/>
    </row>
    <row r="39" spans="9:12" ht="12.75">
      <c r="I39" s="5"/>
      <c r="J39" s="7"/>
      <c r="L39" s="5"/>
    </row>
    <row r="40" spans="9:12" ht="12.75">
      <c r="I40" s="5"/>
      <c r="J40" s="7"/>
      <c r="L40" s="5"/>
    </row>
    <row r="41" spans="9:12" ht="12.75">
      <c r="I41" s="5"/>
      <c r="J41" s="7"/>
      <c r="L41" s="5"/>
    </row>
    <row r="42" spans="9:12" ht="12.75">
      <c r="I42" s="5"/>
      <c r="J42" s="7"/>
      <c r="L42" s="5"/>
    </row>
    <row r="43" spans="9:12" ht="12.75">
      <c r="I43" s="5"/>
      <c r="J43" s="7"/>
      <c r="L43" s="5"/>
    </row>
    <row r="44" spans="9:12" ht="12.75">
      <c r="I44" s="5"/>
      <c r="J44" s="7"/>
      <c r="L44" s="5"/>
    </row>
    <row r="45" spans="9:12" ht="12.75">
      <c r="I45" s="5"/>
      <c r="J45" s="7"/>
      <c r="L45" s="5"/>
    </row>
    <row r="46" spans="9:12" ht="12.75">
      <c r="I46" s="5"/>
      <c r="J46" s="7"/>
      <c r="L46" s="5"/>
    </row>
    <row r="47" spans="9:12" ht="12.75">
      <c r="I47" s="5"/>
      <c r="J47" s="7"/>
      <c r="L47" s="5"/>
    </row>
    <row r="48" spans="9:12" ht="12.75">
      <c r="I48" s="5"/>
      <c r="J48" s="7"/>
      <c r="L48" s="5"/>
    </row>
    <row r="49" spans="9:12" ht="12.75">
      <c r="I49" s="5"/>
      <c r="J49" s="7"/>
      <c r="L49" s="5"/>
    </row>
    <row r="50" spans="9:12" ht="12.75">
      <c r="I50" s="5"/>
      <c r="J50" s="7"/>
      <c r="L50" s="5"/>
    </row>
    <row r="51" spans="3:12" ht="12.75">
      <c r="C51" s="6"/>
      <c r="I51" s="5"/>
      <c r="J51" s="7"/>
      <c r="L51" s="5"/>
    </row>
    <row r="52" spans="9:12" ht="12.75">
      <c r="I52" s="5"/>
      <c r="J52" s="7"/>
      <c r="L52" s="5"/>
    </row>
    <row r="53" spans="9:12" ht="12.75">
      <c r="I53" s="5"/>
      <c r="J53" s="7"/>
      <c r="L53" s="5"/>
    </row>
    <row r="54" spans="9:12" ht="12.75">
      <c r="I54" s="5"/>
      <c r="J54" s="7"/>
      <c r="L54" s="5"/>
    </row>
    <row r="55" spans="9:12" ht="12.75">
      <c r="I55" s="5"/>
      <c r="J55" s="7"/>
      <c r="L55" s="5"/>
    </row>
    <row r="56" spans="9:12" ht="12.75">
      <c r="I56" s="5"/>
      <c r="J56" s="7"/>
      <c r="L56" s="5"/>
    </row>
    <row r="57" spans="9:12" ht="12.75">
      <c r="I57" s="5"/>
      <c r="J57" s="7"/>
      <c r="L57" s="5"/>
    </row>
    <row r="58" spans="9:12" ht="12.75">
      <c r="I58" s="5"/>
      <c r="J58" s="7"/>
      <c r="L58" s="5"/>
    </row>
    <row r="59" spans="9:12" ht="12.75">
      <c r="I59" s="5"/>
      <c r="J59" s="7"/>
      <c r="L59" s="5"/>
    </row>
    <row r="60" spans="9:12" ht="12.75">
      <c r="I60" s="5"/>
      <c r="J60" s="7"/>
      <c r="L60" s="5"/>
    </row>
    <row r="61" spans="9:12" ht="12.75">
      <c r="I61" s="5"/>
      <c r="J61" s="7"/>
      <c r="L61" s="5"/>
    </row>
    <row r="62" spans="9:10" ht="12.75">
      <c r="I62" s="5"/>
      <c r="J62" s="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Yekaterina</dc:creator>
  <cp:keywords/>
  <dc:description/>
  <cp:lastModifiedBy>Yekaterina</cp:lastModifiedBy>
  <dcterms:created xsi:type="dcterms:W3CDTF">2014-08-08T05:09:09Z</dcterms:created>
  <dcterms:modified xsi:type="dcterms:W3CDTF">2015-02-07T03:42:49Z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