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'Заказы'!$A$1:$H$157</definedName>
  </definedNames>
  <calcPr fullCalcOnLoad="1" refMode="R1C1"/>
</workbook>
</file>

<file path=xl/sharedStrings.xml><?xml version="1.0" encoding="utf-8"?>
<sst xmlns="http://schemas.openxmlformats.org/spreadsheetml/2006/main" count="740" uniqueCount="319">
  <si>
    <t>артикул</t>
  </si>
  <si>
    <t>коллекция</t>
  </si>
  <si>
    <t>размер</t>
  </si>
  <si>
    <t>кол-во</t>
  </si>
  <si>
    <t>сумма</t>
  </si>
  <si>
    <t>сумма с орг</t>
  </si>
  <si>
    <t>уз</t>
  </si>
  <si>
    <t>с орг%  всего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</si>
  <si>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</si>
  <si>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</si>
  <si>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</si>
  <si>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</si>
  <si>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</si>
  <si>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</si>
  <si>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</si>
  <si>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всего</t>
  </si>
  <si>
    <t>viktoryS</t>
  </si>
  <si>
    <t>Пижама детская УНЖ501258 бордовый+серый</t>
  </si>
  <si>
    <t>Мотоклуб</t>
  </si>
  <si>
    <t>64-128</t>
  </si>
  <si>
    <t>Мультяшки</t>
  </si>
  <si>
    <t>62-122</t>
  </si>
  <si>
    <t>Пижама детская УНЖ501258 желтый+голубой</t>
  </si>
  <si>
    <t>Trevira</t>
  </si>
  <si>
    <t>Olga_86</t>
  </si>
  <si>
    <t>Летний блюз</t>
  </si>
  <si>
    <t>Цветочные узоры</t>
  </si>
  <si>
    <t>ликвидация</t>
  </si>
  <si>
    <t>Сарафан для девочки ДПС522001н ромашки и горошки на темно-синем+оранжевый</t>
  </si>
  <si>
    <t>Бриджи для мальчика ПБР557800</t>
  </si>
  <si>
    <t>Спрут</t>
  </si>
  <si>
    <t>56-110</t>
  </si>
  <si>
    <t>ликвидация по акции</t>
  </si>
  <si>
    <t>не по акции</t>
  </si>
  <si>
    <t>Moi</t>
  </si>
  <si>
    <t>Джемпер для мальчика ПДБ53900 коричневый</t>
  </si>
  <si>
    <t>Гран-при</t>
  </si>
  <si>
    <t>Франт</t>
  </si>
  <si>
    <t>52-98</t>
  </si>
  <si>
    <t>ранетка87</t>
  </si>
  <si>
    <t>Брюки для мальчика ПБМ141258</t>
  </si>
  <si>
    <t>Гарнитур для мальчика ПНГ173001н Комиксы 1</t>
  </si>
  <si>
    <t>Комиксы</t>
  </si>
  <si>
    <t>54-104</t>
  </si>
  <si>
    <t>Халат для девочки ДХД637641 Розовый роза вышивка</t>
  </si>
  <si>
    <t>Халаты</t>
  </si>
  <si>
    <t>68-134</t>
  </si>
  <si>
    <t>Комплект нательный детск. УНК630029 светло-серый</t>
  </si>
  <si>
    <t>Ollena</t>
  </si>
  <si>
    <t>Джемпер для девочки ДДБ052820 серый</t>
  </si>
  <si>
    <t>Свидание в Париже</t>
  </si>
  <si>
    <t>Брюки для девочки ДББ438258</t>
  </si>
  <si>
    <t>Штучный</t>
  </si>
  <si>
    <t>Волшебная радуга</t>
  </si>
  <si>
    <t>Комплект нательный детск. ПНК629025 морская волна</t>
  </si>
  <si>
    <t>80-152</t>
  </si>
  <si>
    <t>mashuk11</t>
  </si>
  <si>
    <t>Джемпер для мальчика ПДД996800 бежевый</t>
  </si>
  <si>
    <t>цена с допскидкой 33%,45%</t>
  </si>
  <si>
    <t>Куртка для мальчика ПДД300258 темно-синий</t>
  </si>
  <si>
    <t>Стройтехника</t>
  </si>
  <si>
    <t>Neeva</t>
  </si>
  <si>
    <t>оплачено ранее</t>
  </si>
  <si>
    <t>Халат мужск. МХД845653 василек</t>
  </si>
  <si>
    <t>Халаты. Отдых в тепле</t>
  </si>
  <si>
    <t>Трусы для девочки ДНТ034001 оранжевый / - / Кролик малый</t>
  </si>
  <si>
    <t>Зайчата</t>
  </si>
  <si>
    <t>Трусы для девочки ДНТ034001 белый / - / Мышка с цветами</t>
  </si>
  <si>
    <t>Лакомка</t>
  </si>
  <si>
    <t>Трусы для девочки ДНТ034001н - / полоска василек</t>
  </si>
  <si>
    <t>Первый приз</t>
  </si>
  <si>
    <t>Трусы для девочки ДНТ034001 сирень / - / Две вишенки</t>
  </si>
  <si>
    <t>Сладкие сны</t>
  </si>
  <si>
    <t>Oksana0302</t>
  </si>
  <si>
    <t>Джемпер для мальчика ПДД701067 сливки</t>
  </si>
  <si>
    <t>Джипы в разрезе</t>
  </si>
  <si>
    <t>72-140</t>
  </si>
  <si>
    <t>Ustin1975</t>
  </si>
  <si>
    <t>ВовинаМама</t>
  </si>
  <si>
    <t>Джемпер детск. УДД217070 полоска розовый+бирюза</t>
  </si>
  <si>
    <t>Шорты для мальчика ПШК547001 синий</t>
  </si>
  <si>
    <t>Гарнитур для девочки ДНГ562001</t>
  </si>
  <si>
    <t>Белая</t>
  </si>
  <si>
    <t>Anney</t>
  </si>
  <si>
    <t>Трусы для девочки ДНТ034001 белый / - / Бантик розовый</t>
  </si>
  <si>
    <t>Веселая компания</t>
  </si>
  <si>
    <t>60-116</t>
  </si>
  <si>
    <t>Гарнитур для девочки ДНГ684001</t>
  </si>
  <si>
    <t>Малышка</t>
  </si>
  <si>
    <t>Майка для девочки ДНМ973001 белый / - / Цветок и два бутона</t>
  </si>
  <si>
    <t>Майка для девочки ДНМ120001 белый / - / Восемь сов</t>
  </si>
  <si>
    <t>Совы</t>
  </si>
  <si>
    <t>Джемпер для мальчика ПДД385067 бежевый</t>
  </si>
  <si>
    <t>Славна</t>
  </si>
  <si>
    <t>Кальсоны для мальчика ПНЛ573069 черный+серый</t>
  </si>
  <si>
    <t>Merino Wool</t>
  </si>
  <si>
    <t>Носки утепленные мужские светло-серый</t>
  </si>
  <si>
    <t>Джемпер для мальчика ПДД137067 серый+желтый/Гидравлика</t>
  </si>
  <si>
    <t>Гарнитур для мальчика ПНГ173001 темно-серый / - / Царь зверей</t>
  </si>
  <si>
    <t>Клуб зверей</t>
  </si>
  <si>
    <t>Брюки детск. УБМ463258н волны василек</t>
  </si>
  <si>
    <t>Волны</t>
  </si>
  <si>
    <t>48-74</t>
  </si>
  <si>
    <t>Джемпер для мальчика ЮДБ26800</t>
  </si>
  <si>
    <t>Речное путешествие</t>
  </si>
  <si>
    <t>Комплект нательный детск. ПНК629025 черный</t>
  </si>
  <si>
    <t>lady_una</t>
  </si>
  <si>
    <t>Btata</t>
  </si>
  <si>
    <t>Кальсоны мужск. МНЛ575069 черный+серый</t>
  </si>
  <si>
    <t>98/108-188</t>
  </si>
  <si>
    <t>Джемпер для мальчика ПДБ151001н оранжевый+клинопись оранжевый</t>
  </si>
  <si>
    <t>Мексика</t>
  </si>
  <si>
    <t>Джемпер для мальчика ПДБ008002 серый</t>
  </si>
  <si>
    <t>Джемпер для мальчика ПДБ151001н серо-коричневый+клинопись светло-коричневый</t>
  </si>
  <si>
    <t>Комплект нательный детск. УНК630025 оранжевый</t>
  </si>
  <si>
    <t>Fila</t>
  </si>
  <si>
    <t>Брюки для мальчика ПББ175258</t>
  </si>
  <si>
    <t>Федерация гольфа</t>
  </si>
  <si>
    <t>Джемпер для мальчика ПДД438070 желтый</t>
  </si>
  <si>
    <t>Славянская вышивка</t>
  </si>
  <si>
    <t>frumic</t>
  </si>
  <si>
    <t>павлиное перо</t>
  </si>
  <si>
    <t>2 агитки</t>
  </si>
  <si>
    <t>52-86</t>
  </si>
  <si>
    <t>50-92</t>
  </si>
  <si>
    <t>Юбка для девочки ДЮК091001н завиток красный</t>
  </si>
  <si>
    <t>Кружевница</t>
  </si>
  <si>
    <t>Гарнитур бельевой для мальчика ПН4859001н полоска тедди коричневый+коричневый</t>
  </si>
  <si>
    <t>Белье</t>
  </si>
  <si>
    <t>Трусы для девочки ДНТ034001н малина / сердечки</t>
  </si>
  <si>
    <t>Трусы для девочки ДНТ034001н сирень / мультик</t>
  </si>
  <si>
    <t>84-164</t>
  </si>
  <si>
    <t>Гарнитур для мальчика ПНГ474051 полоска бежево-коричневый+коричневый / Автогонки</t>
  </si>
  <si>
    <t>Автогонки</t>
  </si>
  <si>
    <t>Майка для девочки ДНМ973001</t>
  </si>
  <si>
    <t>84-158</t>
  </si>
  <si>
    <t>Майка для девочки ДНМ665001 белый / - / Вышитый цветок</t>
  </si>
  <si>
    <t>Носки утепленные детск. УТТ544025 белый</t>
  </si>
  <si>
    <t>skazka_tim</t>
  </si>
  <si>
    <t>Париж</t>
  </si>
  <si>
    <t>Майка для девочки ДНМ973001 мимоза/ Парижанка</t>
  </si>
  <si>
    <t>Майка для девочки ДНМ154001н</t>
  </si>
  <si>
    <t>Звезды</t>
  </si>
  <si>
    <t>Бриллиант</t>
  </si>
  <si>
    <t>Джемпер для девочки ДДД770820 бирюза</t>
  </si>
  <si>
    <t>Рейтузы для девочки ДРЛ894800н горошки ассорти на ментоле</t>
  </si>
  <si>
    <t>Джемпер для девочки ДДБ509001н белый+клетка зеленый</t>
  </si>
  <si>
    <t>Вышивка гладью</t>
  </si>
  <si>
    <t>Гжель</t>
  </si>
  <si>
    <t>Сарафан для девочки ДПС070804н цветы гжель</t>
  </si>
  <si>
    <t>Джемпер для девочки ДДБ876809 серый</t>
  </si>
  <si>
    <t>Кеды</t>
  </si>
  <si>
    <t>Джемпер для девочки ДДБ153820 розовый</t>
  </si>
  <si>
    <t>Королева танца</t>
  </si>
  <si>
    <t>Джемпер для девочки ДДБ151001 бирюза</t>
  </si>
  <si>
    <t>Мой герой</t>
  </si>
  <si>
    <t>Головной убор-панама для мальчика ЮГП888001 терракот</t>
  </si>
  <si>
    <t>Минимонстры</t>
  </si>
  <si>
    <t>Джемпер для мальчика ПДБ532001 беж</t>
  </si>
  <si>
    <t>Фотоаппарат</t>
  </si>
  <si>
    <t>Жилет для мальчика ПДБ127258</t>
  </si>
  <si>
    <t>Рыболов</t>
  </si>
  <si>
    <t>48-86</t>
  </si>
  <si>
    <t>Джемпер для девочки ДДД414067 белый</t>
  </si>
  <si>
    <t>Комплект нательный детск. ПНК629028 морская волна</t>
  </si>
  <si>
    <t>Комплект нательный детск. УНК630025 красный</t>
  </si>
  <si>
    <t>96-176</t>
  </si>
  <si>
    <t>Khodyreva</t>
  </si>
  <si>
    <t>Полукомбинезон ясельн. ЮЗБ538024 темно-голубой / - / Прятки</t>
  </si>
  <si>
    <t>Песочница</t>
  </si>
  <si>
    <t>54-92</t>
  </si>
  <si>
    <t>Полукомбинезон ясельн. ЮЗБ538024 голубой / - / Рыбки</t>
  </si>
  <si>
    <t>Боди для мальчика ЮЗК676001 салат / - / Тигренок и буква</t>
  </si>
  <si>
    <t>Тигренок</t>
  </si>
  <si>
    <t>Головной убор детск. УГШ100028 морская волна</t>
  </si>
  <si>
    <t>Головной убор-подшлемник мужск. УГШ036025 черный</t>
  </si>
  <si>
    <t>Irena777</t>
  </si>
  <si>
    <t>Платье для девочки ДПД183067 светлая сирень</t>
  </si>
  <si>
    <t>Ушастые истории</t>
  </si>
  <si>
    <t>50-80</t>
  </si>
  <si>
    <t>Рейтузы для девочки ДРЛ184067 светлая сирень</t>
  </si>
  <si>
    <t>Майка для девочки ДНМ120001 белый+горошек на ярко-розовом / Кошка</t>
  </si>
  <si>
    <t>Зверушки</t>
  </si>
  <si>
    <t>104-182</t>
  </si>
  <si>
    <t>Комплект нательный детск. УНК630028 светло-серый</t>
  </si>
  <si>
    <t>Рейтузы для девочки ДРЛ050820 мимоза</t>
  </si>
  <si>
    <t>Пляж</t>
  </si>
  <si>
    <t>Шорты для девочки ДШК476800 фиолетовый</t>
  </si>
  <si>
    <t>Пиши мне в аську</t>
  </si>
  <si>
    <t>ВОДА</t>
  </si>
  <si>
    <t>Рейтузы для девочки ДРЛ894804 ярко-розовый</t>
  </si>
  <si>
    <t>Романтика</t>
  </si>
  <si>
    <t>Рейтузы для девочки ДРЛ894800н белые сердечки на красном</t>
  </si>
  <si>
    <t>Комплект мужск. МНК161025 синий</t>
  </si>
  <si>
    <t>НАСА</t>
  </si>
  <si>
    <t>Кальсоны для мальчика ПНЛ627028 черный</t>
  </si>
  <si>
    <t>88-164</t>
  </si>
  <si>
    <t>Носки утепленные детск. УТТ544025 розовый</t>
  </si>
  <si>
    <t>Зайчик</t>
  </si>
  <si>
    <t>Ползунки ясельн. ЯПК061024 серо-коричневый</t>
  </si>
  <si>
    <t>nirifka</t>
  </si>
  <si>
    <t>Комплект ясельный ясельн. ЯН2765067 малина+синий / - / Две рапиры+Эмблема</t>
  </si>
  <si>
    <t>Комплект ясельный ясельн. ЯН2765067 бежевый+синий / - / Гольфист+Две рапиры</t>
  </si>
  <si>
    <t>Головной убор ясельн. ЮГШ108067</t>
  </si>
  <si>
    <t>Медведь-фермер</t>
  </si>
  <si>
    <t>Верный друг</t>
  </si>
  <si>
    <t>Ползунки ясельн. ЯПК085067 серый / - / Штамп</t>
  </si>
  <si>
    <t>плутовка</t>
  </si>
  <si>
    <t>Jonna</t>
  </si>
  <si>
    <t>Гарнитур бельевой для девочки ДН3651001н сирень сон</t>
  </si>
  <si>
    <t>Трусы для девочки ДНТ435001</t>
  </si>
  <si>
    <t>агитка</t>
  </si>
  <si>
    <t>Ползунки ясельн. ЯПК061067 коричневый / - / Штамп</t>
  </si>
  <si>
    <t>Юллианна</t>
  </si>
  <si>
    <t>Джемпер для мальчика ПДБ549001 оливковый / - / Аэродром</t>
  </si>
  <si>
    <t>Высота</t>
  </si>
  <si>
    <t>Брюки детск. ЮБМ128067 бирюза</t>
  </si>
  <si>
    <t>76-146</t>
  </si>
  <si>
    <t>anna9om</t>
  </si>
  <si>
    <t>Майка для девочки ДНМ154001н белый / - / Крестик розовый</t>
  </si>
  <si>
    <t>Трусы для девочки ДНТ334001н салат</t>
  </si>
  <si>
    <t>Весеннее настроение</t>
  </si>
  <si>
    <t>Майка для девочки ДНМ852001н серый / - / Звезды в центре</t>
  </si>
  <si>
    <t>Комплект для девочки ДНГ340001н салат</t>
  </si>
  <si>
    <t>Комплект для девочки ДНГ521001н салат</t>
  </si>
  <si>
    <t>Цветочная поляна</t>
  </si>
  <si>
    <t>Комплект для девочки ДНГ453001 розовый+вишня</t>
  </si>
  <si>
    <t>Ролики</t>
  </si>
  <si>
    <t>Джемпер для девочки ДДД528067 желтый</t>
  </si>
  <si>
    <t>Маленькие звезды</t>
  </si>
  <si>
    <t>Комплект для девочки ДНГ453001н розовый / клетка</t>
  </si>
  <si>
    <t>Поиграем</t>
  </si>
  <si>
    <t>Комплект для девочки ДНГ553001н розовый / полоска / Котенок и следы</t>
  </si>
  <si>
    <t>Земляничка</t>
  </si>
  <si>
    <t xml:space="preserve">Комплект для мальчика УНЖ201067 сливки+морская волна </t>
  </si>
  <si>
    <t>Йети</t>
  </si>
  <si>
    <t>Комплект для мальчика ПНГ434001 голубой+синий</t>
  </si>
  <si>
    <t>Комплект для мальчика ПНГ434001 беж+коричневый</t>
  </si>
  <si>
    <t>осень@03</t>
  </si>
  <si>
    <t>Майка для девочки ДНМ120001н сирень / сон</t>
  </si>
  <si>
    <t>Майка для девочки ДНМ154001н белый / - / Крестик бирюзовый</t>
  </si>
  <si>
    <t>Майка для девочки ДНМ154001н белый / - / Крестик ярко-розовый</t>
  </si>
  <si>
    <t>Майка для девочки ДНМ973001н красный/ апрель</t>
  </si>
  <si>
    <t>Комплект для девочки ДНГ681001 сливки+вишня / - / Девочка с косичками</t>
  </si>
  <si>
    <t>Подружка</t>
  </si>
  <si>
    <t>Майка для девочки ДНМ120001 сливки+вишня / - / Девочка с косичками</t>
  </si>
  <si>
    <t>Комплект для мальчика ПНГ173001 белый+синий</t>
  </si>
  <si>
    <t>Контраст</t>
  </si>
  <si>
    <t>Майка для мальчика ПНМ408001 оранжевый+оливковый</t>
  </si>
  <si>
    <t>Майка для мальчика ПНМ009001 бирюза+морская волна</t>
  </si>
  <si>
    <t>Комплект для мальчика ПНГ173001 бирюза+морская волна</t>
  </si>
  <si>
    <t>Майка для мальчика ПНМ455001 голубой / - / Севастополь</t>
  </si>
  <si>
    <t>Флот</t>
  </si>
  <si>
    <t>Джемпер для мальчика ПДБ456001 голубой / - / Броненосец</t>
  </si>
  <si>
    <t>Майка для мальчика ПНМ009001 белый+терракот / - / Комиксы 1</t>
  </si>
  <si>
    <t>Майка для мальчика ПНМ009001 - / белый+самолеты синий / Самолет</t>
  </si>
  <si>
    <t>Самолеты</t>
  </si>
  <si>
    <t>Джемпер для девочки ДДБ716001 белый+бирюза / - / Ялта</t>
  </si>
  <si>
    <t>Едем в Крым</t>
  </si>
  <si>
    <t>Надюлька</t>
  </si>
  <si>
    <t>Комплект для девочки ДНГ453001н белый / - / Земляничка</t>
  </si>
  <si>
    <t>Гарнитур для мальчика ПНГ173001н черный+камуфляж цифра ночь / Аэродром</t>
  </si>
  <si>
    <t>Гарнитур для мальчика ПНГ173001н черный+камуфляж цифра ночь / Шестиугольник</t>
  </si>
  <si>
    <t xml:space="preserve">Гарнитур для мальчика ПНГ173001 белый+антрацит / - / Комиксы 1 </t>
  </si>
  <si>
    <t>Головной убор детск. УГШ100025 вода</t>
  </si>
  <si>
    <t>Jani</t>
  </si>
  <si>
    <t>Гольф-клуб</t>
  </si>
  <si>
    <t>Джемпер ясельн. ЮДД750067 зеленый / - / Герб клуба</t>
  </si>
  <si>
    <t>Комбинезон ясельн. ЯЗД159067 желтый+зеленый / - / Роял-клуб</t>
  </si>
  <si>
    <t>Платье для девочки ДПД420067 коралл / - / Сова на ветке</t>
  </si>
  <si>
    <t>Дефиле</t>
  </si>
  <si>
    <t>Комбинезон ясельн. ЯЗД900067н - / ромбы+синий / Герб</t>
  </si>
  <si>
    <t>Комплект ясельный ясельн. ЯН2765067н - / сливки+космические звери+коричневый / Зверек+Собака и Луна</t>
  </si>
  <si>
    <t>Юные астронавты</t>
  </si>
  <si>
    <t>Ползунки ясельн. ЯПК061067н панда голубой+светло-коричневый</t>
  </si>
  <si>
    <t>Ползунки ясельн. ЯПК061067н полоска голубой+полоска василек</t>
  </si>
  <si>
    <t>Куртка ясельн. ЮДД233720 темная бирюза / - / Мышь на шаре</t>
  </si>
  <si>
    <t>Зайчик в космосе</t>
  </si>
  <si>
    <t>Джемпер для мальчика ПДД002001 бирюза</t>
  </si>
  <si>
    <t>Бриджи детск. ЮБР277001 салат</t>
  </si>
  <si>
    <t>Комплект для мальчика ПНГ434051 полоска синий+сине-серый</t>
  </si>
  <si>
    <t>Сумочка для девочки ДСР132438 джинс</t>
  </si>
  <si>
    <t>*</t>
  </si>
  <si>
    <t>325+308</t>
  </si>
  <si>
    <t>убрали из заказа из-за брака</t>
  </si>
  <si>
    <t>1600+1346</t>
  </si>
  <si>
    <t>4167+84</t>
  </si>
  <si>
    <t>недоплата учтена в тр.</t>
  </si>
  <si>
    <t>переплата учтена в тр.</t>
  </si>
  <si>
    <t>3 агитки, переплата учтена в тр.</t>
  </si>
  <si>
    <t>49 р. депозит с КП-29, переплата учтена в тр.</t>
  </si>
  <si>
    <r>
      <t xml:space="preserve">убрали одну позицию из-за брака, </t>
    </r>
    <r>
      <rPr>
        <b/>
        <sz val="10"/>
        <color indexed="10"/>
        <rFont val="Arial Cyr"/>
        <family val="0"/>
      </rPr>
      <t>175 р. на депозит.</t>
    </r>
  </si>
  <si>
    <t>пл.Ленина</t>
  </si>
  <si>
    <t>РЦРА</t>
  </si>
  <si>
    <t>Меркурий</t>
  </si>
  <si>
    <t>Щ</t>
  </si>
  <si>
    <t>Нива</t>
  </si>
  <si>
    <r>
      <t>Перебросы по четвергам из РЦРЩ в РЦР</t>
    </r>
    <r>
      <rPr>
        <sz val="10"/>
        <color indexed="18"/>
        <rFont val="Arial Cyr"/>
        <family val="0"/>
      </rPr>
      <t>: Заельцовский, Калинина, Нива, Первомайка, Учительская, НИКА, МЖК.</t>
    </r>
  </si>
  <si>
    <r>
      <t>Перебросы по четвергам из РЦРА в РЦР</t>
    </r>
    <r>
      <rPr>
        <sz val="10"/>
        <color indexed="18"/>
        <rFont val="Arial Cyr"/>
        <family val="0"/>
      </rPr>
      <t>: Горский, пл.Ленина (ч/з Горский), Н-скГлавный (ч/з Горский), Волна, Телецентр, Кольцово, Западный</t>
    </r>
  </si>
  <si>
    <r>
      <t>Переброс в пятницу из РЦРА</t>
    </r>
    <r>
      <rPr>
        <sz val="10"/>
        <color indexed="18"/>
        <rFont val="Arial Cyr"/>
        <family val="0"/>
      </rPr>
      <t xml:space="preserve"> в Добрый (через изъятие)!</t>
    </r>
  </si>
  <si>
    <t>ВЗ</t>
  </si>
  <si>
    <t>Учительская</t>
  </si>
  <si>
    <t>Раздача Речной</t>
  </si>
  <si>
    <t>Телецентр</t>
  </si>
  <si>
    <t>из дома</t>
  </si>
  <si>
    <t xml:space="preserve">Барнаул, ЦРП Балтийский </t>
  </si>
  <si>
    <t>в заказ Ustin1975</t>
  </si>
  <si>
    <t>объединить с заказом Anney</t>
  </si>
  <si>
    <t>10 и отправка</t>
  </si>
  <si>
    <t>Калинина</t>
  </si>
  <si>
    <t>Ёлка (Линёво)</t>
  </si>
  <si>
    <t>Родники</t>
  </si>
  <si>
    <t>Бердск</t>
  </si>
  <si>
    <t>Затулинка</t>
  </si>
  <si>
    <t>Экватор</t>
  </si>
  <si>
    <t>НИКА</t>
  </si>
  <si>
    <t>РЦРЩ</t>
  </si>
  <si>
    <t>тр.=S*0,022198</t>
  </si>
  <si>
    <t>долг тр.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</si>
</sst>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color indexed="12"/>
      <name val="Arial Cyr"/>
      <family val="0"/>
    </font>
    <font>
      <u val="single"/>
      <sz val="11"/>
      <color indexed="30"/>
      <name val="Calibri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color indexed="10"/>
      <name val="Arial Cyr"/>
      <family val="0"/>
    </font>
    <font>
      <sz val="11"/>
      <name val="Calibri"/>
      <family val="2"/>
    </font>
    <font>
      <sz val="10"/>
      <name val="Arial"/>
      <family val="2"/>
    </font>
    <font>
      <sz val="10"/>
      <color indexed="18"/>
      <name val="Arial Cyr"/>
      <family val="0"/>
    </font>
    <font>
      <u val="single"/>
      <sz val="10"/>
      <color indexed="1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5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left"/>
    </xf>
    <xf numFmtId="0" fontId="0" fillId="4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pane ySplit="1" topLeftCell="BM98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44.625" style="0" customWidth="1"/>
    <col min="2" max="2" width="20.375" style="0" customWidth="1"/>
    <col min="3" max="3" width="11.625" style="0" customWidth="1"/>
    <col min="4" max="4" width="13.25390625" style="0" customWidth="1"/>
    <col min="5" max="5" width="5.75390625" style="0" customWidth="1"/>
    <col min="7" max="7" width="11.875" style="0" customWidth="1"/>
    <col min="8" max="8" width="16.875" style="13" customWidth="1"/>
  </cols>
  <sheetData>
    <row r="1" spans="1:8" s="1" customFormat="1" ht="38.25">
      <c r="A1" s="1" t="s">
        <v>0</v>
      </c>
      <c r="B1" s="1" t="s">
        <v>1</v>
      </c>
      <c r="C1" s="1" t="s">
        <v>2</v>
      </c>
      <c r="D1" s="2" t="s">
        <v>58</v>
      </c>
      <c r="E1" s="1" t="s">
        <v>3</v>
      </c>
      <c r="F1" s="1" t="s">
        <v>4</v>
      </c>
      <c r="G1" s="1" t="s">
        <v>5</v>
      </c>
      <c r="H1" s="2" t="s">
        <v>6</v>
      </c>
    </row>
    <row r="2" spans="1:8" ht="12.75">
      <c r="A2" t="s">
        <v>220</v>
      </c>
      <c r="B2" t="s">
        <v>221</v>
      </c>
      <c r="C2" s="33" t="s">
        <v>21</v>
      </c>
      <c r="D2" s="20">
        <v>32</v>
      </c>
      <c r="E2" s="3">
        <v>1</v>
      </c>
      <c r="F2" s="3">
        <f>D2*E2</f>
        <v>32</v>
      </c>
      <c r="G2" s="24">
        <f>F2*1.01</f>
        <v>32.32</v>
      </c>
      <c r="H2" s="13" t="s">
        <v>218</v>
      </c>
    </row>
    <row r="3" spans="1:8" ht="12.75">
      <c r="A3" t="s">
        <v>228</v>
      </c>
      <c r="B3" t="s">
        <v>229</v>
      </c>
      <c r="C3" s="33" t="s">
        <v>19</v>
      </c>
      <c r="D3" s="20">
        <v>118</v>
      </c>
      <c r="E3" s="3">
        <v>1</v>
      </c>
      <c r="F3" s="3">
        <f>D3*E3</f>
        <v>118</v>
      </c>
      <c r="G3" s="3">
        <f>F3*1.15</f>
        <v>135.7</v>
      </c>
      <c r="H3" s="18" t="s">
        <v>218</v>
      </c>
    </row>
    <row r="4" spans="1:8" ht="12.75">
      <c r="A4" t="s">
        <v>226</v>
      </c>
      <c r="B4" t="s">
        <v>227</v>
      </c>
      <c r="C4" s="33" t="s">
        <v>19</v>
      </c>
      <c r="D4" s="20">
        <v>72</v>
      </c>
      <c r="E4" s="3">
        <v>1</v>
      </c>
      <c r="F4" s="3">
        <f>D4*E4</f>
        <v>72</v>
      </c>
      <c r="G4" s="3">
        <f>F4*1.15</f>
        <v>82.8</v>
      </c>
      <c r="H4" s="18" t="s">
        <v>218</v>
      </c>
    </row>
    <row r="5" spans="1:8" ht="13.5" thickBot="1">
      <c r="A5" t="s">
        <v>224</v>
      </c>
      <c r="B5" t="s">
        <v>225</v>
      </c>
      <c r="C5" s="33" t="s">
        <v>21</v>
      </c>
      <c r="D5" s="20">
        <v>83</v>
      </c>
      <c r="E5" s="3">
        <v>1</v>
      </c>
      <c r="F5" s="3">
        <f>D5*E5</f>
        <v>83</v>
      </c>
      <c r="G5" s="3">
        <f>F5*1.15</f>
        <v>95.44999999999999</v>
      </c>
      <c r="H5" s="18" t="s">
        <v>218</v>
      </c>
    </row>
    <row r="6" spans="1:8" ht="12.75">
      <c r="A6" s="41" t="s">
        <v>81</v>
      </c>
      <c r="B6" s="41" t="s">
        <v>82</v>
      </c>
      <c r="C6" s="42" t="s">
        <v>21</v>
      </c>
      <c r="D6" s="41">
        <v>137</v>
      </c>
      <c r="E6" s="43">
        <v>1</v>
      </c>
      <c r="F6" s="43">
        <f>D6*E6</f>
        <v>137</v>
      </c>
      <c r="G6" s="43">
        <f>F6*1.12</f>
        <v>153.44000000000003</v>
      </c>
      <c r="H6" s="44" t="s">
        <v>83</v>
      </c>
    </row>
    <row r="7" spans="1:8" ht="12.75">
      <c r="A7" t="s">
        <v>84</v>
      </c>
      <c r="B7" t="s">
        <v>85</v>
      </c>
      <c r="C7" s="33" t="s">
        <v>31</v>
      </c>
      <c r="D7">
        <v>50</v>
      </c>
      <c r="E7" s="3">
        <v>1</v>
      </c>
      <c r="F7" s="3">
        <f>D7*E7</f>
        <v>50</v>
      </c>
      <c r="G7" s="3">
        <f>F7*1.12</f>
        <v>56.00000000000001</v>
      </c>
      <c r="H7" s="13" t="s">
        <v>83</v>
      </c>
    </row>
    <row r="8" spans="1:8" ht="12.75">
      <c r="A8" t="s">
        <v>181</v>
      </c>
      <c r="B8" t="s">
        <v>182</v>
      </c>
      <c r="C8" s="33" t="s">
        <v>86</v>
      </c>
      <c r="D8" s="13">
        <v>94</v>
      </c>
      <c r="E8" s="3">
        <v>1</v>
      </c>
      <c r="F8" s="3">
        <f>D8*E8</f>
        <v>94</v>
      </c>
      <c r="G8" s="3">
        <f>F8*1.12</f>
        <v>105.28000000000002</v>
      </c>
      <c r="H8" s="18" t="s">
        <v>83</v>
      </c>
    </row>
    <row r="9" spans="1:8" ht="12.75">
      <c r="A9" t="s">
        <v>67</v>
      </c>
      <c r="B9" t="s">
        <v>68</v>
      </c>
      <c r="C9" s="33" t="s">
        <v>86</v>
      </c>
      <c r="D9">
        <v>57</v>
      </c>
      <c r="E9" s="3">
        <v>1</v>
      </c>
      <c r="F9" s="3">
        <f>D9*E9</f>
        <v>57</v>
      </c>
      <c r="G9" s="3">
        <f>F9*1.12</f>
        <v>63.84</v>
      </c>
      <c r="H9" s="13" t="s">
        <v>83</v>
      </c>
    </row>
    <row r="10" spans="1:8" ht="12.75">
      <c r="A10" t="s">
        <v>87</v>
      </c>
      <c r="B10" t="s">
        <v>88</v>
      </c>
      <c r="C10" s="33" t="s">
        <v>86</v>
      </c>
      <c r="D10">
        <v>137</v>
      </c>
      <c r="E10" s="3">
        <v>1</v>
      </c>
      <c r="F10" s="3">
        <f>D10*E10</f>
        <v>137</v>
      </c>
      <c r="G10" s="3">
        <f>F10*1.12</f>
        <v>153.44000000000003</v>
      </c>
      <c r="H10" s="13" t="s">
        <v>83</v>
      </c>
    </row>
    <row r="11" spans="1:8" ht="12.75">
      <c r="A11" t="s">
        <v>89</v>
      </c>
      <c r="B11" t="s">
        <v>119</v>
      </c>
      <c r="C11" s="33" t="s">
        <v>21</v>
      </c>
      <c r="D11">
        <v>90</v>
      </c>
      <c r="E11" s="3">
        <v>1</v>
      </c>
      <c r="F11" s="3">
        <f>D11*E11</f>
        <v>90</v>
      </c>
      <c r="G11" s="3">
        <f>F11*1.15</f>
        <v>103.49999999999999</v>
      </c>
      <c r="H11" s="13" t="s">
        <v>83</v>
      </c>
    </row>
    <row r="12" spans="1:8" ht="13.5" thickBot="1">
      <c r="A12" t="s">
        <v>90</v>
      </c>
      <c r="B12" t="s">
        <v>91</v>
      </c>
      <c r="C12" s="33" t="s">
        <v>21</v>
      </c>
      <c r="D12">
        <v>87</v>
      </c>
      <c r="E12" s="3">
        <v>1</v>
      </c>
      <c r="F12" s="3">
        <f>D12*E12</f>
        <v>87</v>
      </c>
      <c r="G12" s="3">
        <f>F12*1.12</f>
        <v>97.44000000000001</v>
      </c>
      <c r="H12" s="13" t="s">
        <v>83</v>
      </c>
    </row>
    <row r="13" spans="1:8" ht="13.5" thickBot="1">
      <c r="A13" s="41" t="s">
        <v>108</v>
      </c>
      <c r="B13" s="41" t="s">
        <v>95</v>
      </c>
      <c r="C13" s="42" t="s">
        <v>109</v>
      </c>
      <c r="D13" s="41">
        <v>737</v>
      </c>
      <c r="E13" s="43">
        <v>1</v>
      </c>
      <c r="F13" s="43">
        <f>D13*E13</f>
        <v>737</v>
      </c>
      <c r="G13" s="43">
        <f>F13*1.15</f>
        <v>847.55</v>
      </c>
      <c r="H13" s="45" t="s">
        <v>107</v>
      </c>
    </row>
    <row r="14" spans="1:8" ht="12.75">
      <c r="A14" s="41" t="s">
        <v>116</v>
      </c>
      <c r="B14" s="41" t="s">
        <v>117</v>
      </c>
      <c r="C14" s="42" t="s">
        <v>43</v>
      </c>
      <c r="D14" s="41">
        <v>277</v>
      </c>
      <c r="E14" s="43">
        <v>1</v>
      </c>
      <c r="F14" s="43">
        <f>D14*E14</f>
        <v>277</v>
      </c>
      <c r="G14" s="43">
        <f>F14*1.12</f>
        <v>310.24</v>
      </c>
      <c r="H14" s="44" t="s">
        <v>115</v>
      </c>
    </row>
    <row r="15" spans="1:8" ht="13.5" thickBot="1">
      <c r="A15" t="s">
        <v>40</v>
      </c>
      <c r="B15" t="s">
        <v>37</v>
      </c>
      <c r="C15" s="33" t="s">
        <v>43</v>
      </c>
      <c r="D15">
        <v>302</v>
      </c>
      <c r="E15" s="3">
        <v>2</v>
      </c>
      <c r="F15" s="3">
        <f>D15*E15</f>
        <v>604</v>
      </c>
      <c r="G15" s="3">
        <f>F15*1.12</f>
        <v>676.48</v>
      </c>
      <c r="H15" s="25" t="s">
        <v>115</v>
      </c>
    </row>
    <row r="16" spans="1:8" ht="13.5" thickBot="1">
      <c r="A16" s="41" t="s">
        <v>114</v>
      </c>
      <c r="B16" s="41" t="s">
        <v>23</v>
      </c>
      <c r="C16" s="42" t="s">
        <v>21</v>
      </c>
      <c r="D16" s="41">
        <v>563</v>
      </c>
      <c r="E16" s="43">
        <v>1</v>
      </c>
      <c r="F16" s="43">
        <f>D16*E16</f>
        <v>563</v>
      </c>
      <c r="G16" s="43">
        <f>F16*1.15</f>
        <v>647.4499999999999</v>
      </c>
      <c r="H16" s="45" t="s">
        <v>120</v>
      </c>
    </row>
    <row r="17" spans="1:8" ht="12.75">
      <c r="A17" s="41" t="s">
        <v>177</v>
      </c>
      <c r="B17" s="41" t="s">
        <v>178</v>
      </c>
      <c r="C17" s="42" t="s">
        <v>179</v>
      </c>
      <c r="D17" s="41">
        <v>369</v>
      </c>
      <c r="E17" s="43">
        <v>1</v>
      </c>
      <c r="F17" s="43">
        <f>D17*E17</f>
        <v>369</v>
      </c>
      <c r="G17" s="43">
        <f>F17*1.15</f>
        <v>424.34999999999997</v>
      </c>
      <c r="H17" s="44" t="s">
        <v>176</v>
      </c>
    </row>
    <row r="18" spans="1:8" ht="13.5" thickBot="1">
      <c r="A18" t="s">
        <v>180</v>
      </c>
      <c r="B18" t="s">
        <v>178</v>
      </c>
      <c r="C18" s="33" t="s">
        <v>179</v>
      </c>
      <c r="D18">
        <v>127</v>
      </c>
      <c r="E18" s="3">
        <v>1</v>
      </c>
      <c r="F18" s="3">
        <f>D18*E18</f>
        <v>127</v>
      </c>
      <c r="G18" s="3">
        <f>F18*1.15</f>
        <v>146.04999999999998</v>
      </c>
      <c r="H18" s="25" t="s">
        <v>176</v>
      </c>
    </row>
    <row r="19" spans="1:8" ht="13.5" thickBot="1">
      <c r="A19" s="41" t="s">
        <v>274</v>
      </c>
      <c r="B19" s="45" t="s">
        <v>53</v>
      </c>
      <c r="C19" s="42" t="s">
        <v>179</v>
      </c>
      <c r="D19" s="45">
        <v>101</v>
      </c>
      <c r="E19" s="46">
        <v>2</v>
      </c>
      <c r="F19" s="46">
        <f>D19*E19</f>
        <v>202</v>
      </c>
      <c r="G19" s="46">
        <f>F19*1.12</f>
        <v>226.24</v>
      </c>
      <c r="H19" s="47" t="s">
        <v>265</v>
      </c>
    </row>
    <row r="20" spans="1:8" ht="12.75">
      <c r="A20" s="41" t="s">
        <v>275</v>
      </c>
      <c r="B20" s="45" t="s">
        <v>53</v>
      </c>
      <c r="C20" s="33" t="s">
        <v>123</v>
      </c>
      <c r="D20" s="13">
        <v>101</v>
      </c>
      <c r="E20" s="26">
        <v>2</v>
      </c>
      <c r="F20" s="26">
        <f>D20*E20</f>
        <v>202</v>
      </c>
      <c r="G20" s="26">
        <f>F20*1.12</f>
        <v>226.24</v>
      </c>
      <c r="H20" s="29" t="s">
        <v>265</v>
      </c>
    </row>
    <row r="21" spans="1:8" ht="12.75">
      <c r="A21" s="53" t="s">
        <v>267</v>
      </c>
      <c r="B21" s="53" t="s">
        <v>266</v>
      </c>
      <c r="C21" s="33" t="s">
        <v>123</v>
      </c>
      <c r="D21" s="22">
        <v>172</v>
      </c>
      <c r="E21" s="3">
        <v>1</v>
      </c>
      <c r="F21" s="3">
        <f>D21*E21</f>
        <v>172</v>
      </c>
      <c r="G21" s="3">
        <f>F21*1.12</f>
        <v>192.64000000000001</v>
      </c>
      <c r="H21" s="13" t="s">
        <v>265</v>
      </c>
    </row>
    <row r="22" spans="1:8" ht="12.75">
      <c r="A22" t="s">
        <v>268</v>
      </c>
      <c r="B22" t="s">
        <v>266</v>
      </c>
      <c r="C22" s="33" t="s">
        <v>123</v>
      </c>
      <c r="D22" s="22">
        <v>326</v>
      </c>
      <c r="E22" s="3">
        <v>1</v>
      </c>
      <c r="F22" s="3">
        <f>D22*E22</f>
        <v>326</v>
      </c>
      <c r="G22" s="3">
        <f>F22*1.12</f>
        <v>365.12000000000006</v>
      </c>
      <c r="H22" s="13" t="s">
        <v>265</v>
      </c>
    </row>
    <row r="23" spans="1:10" s="13" customFormat="1" ht="12.75">
      <c r="A23" s="32" t="s">
        <v>269</v>
      </c>
      <c r="B23" t="s">
        <v>270</v>
      </c>
      <c r="C23" s="33" t="s">
        <v>43</v>
      </c>
      <c r="D23" s="22">
        <v>326</v>
      </c>
      <c r="E23" s="3">
        <v>1</v>
      </c>
      <c r="F23" s="3">
        <f>D23*E23</f>
        <v>326</v>
      </c>
      <c r="G23" s="3">
        <f>F23*1.12</f>
        <v>365.12000000000006</v>
      </c>
      <c r="H23" s="13" t="s">
        <v>265</v>
      </c>
      <c r="I23"/>
      <c r="J23"/>
    </row>
    <row r="24" spans="1:8" ht="12.75">
      <c r="A24" t="s">
        <v>276</v>
      </c>
      <c r="B24" t="s">
        <v>277</v>
      </c>
      <c r="C24" s="33" t="s">
        <v>123</v>
      </c>
      <c r="D24" s="30">
        <v>302</v>
      </c>
      <c r="E24" s="3">
        <v>1</v>
      </c>
      <c r="F24" s="3">
        <f>D24*E24</f>
        <v>302</v>
      </c>
      <c r="G24" s="3">
        <f>F24*1.12</f>
        <v>338.24</v>
      </c>
      <c r="H24" s="13" t="s">
        <v>265</v>
      </c>
    </row>
    <row r="25" spans="1:8" ht="12.75">
      <c r="A25" t="s">
        <v>271</v>
      </c>
      <c r="B25" t="s">
        <v>37</v>
      </c>
      <c r="C25" s="33" t="s">
        <v>123</v>
      </c>
      <c r="D25" s="22">
        <v>415</v>
      </c>
      <c r="E25" s="3">
        <v>1</v>
      </c>
      <c r="F25" s="3">
        <f>D25*E25</f>
        <v>415</v>
      </c>
      <c r="G25" s="3">
        <f>F25*1.12</f>
        <v>464.80000000000007</v>
      </c>
      <c r="H25" s="13" t="s">
        <v>265</v>
      </c>
    </row>
    <row r="26" spans="1:8" ht="12.75">
      <c r="A26" t="s">
        <v>202</v>
      </c>
      <c r="B26" t="s">
        <v>37</v>
      </c>
      <c r="C26" s="33" t="s">
        <v>179</v>
      </c>
      <c r="D26" s="22">
        <v>343</v>
      </c>
      <c r="E26" s="3">
        <v>1</v>
      </c>
      <c r="F26" s="3">
        <f>D26*E26</f>
        <v>343</v>
      </c>
      <c r="G26" s="3">
        <f>F26*1.12</f>
        <v>384.16</v>
      </c>
      <c r="H26" s="13" t="s">
        <v>265</v>
      </c>
    </row>
    <row r="27" spans="1:8" ht="13.5" thickBot="1">
      <c r="A27" t="s">
        <v>272</v>
      </c>
      <c r="B27" t="s">
        <v>273</v>
      </c>
      <c r="C27" s="33" t="s">
        <v>123</v>
      </c>
      <c r="D27" s="22">
        <v>343</v>
      </c>
      <c r="E27" s="3">
        <v>1</v>
      </c>
      <c r="F27" s="3">
        <f>D27*E27</f>
        <v>343</v>
      </c>
      <c r="G27" s="3">
        <f>F27*1.12</f>
        <v>384.16</v>
      </c>
      <c r="H27" s="13" t="s">
        <v>265</v>
      </c>
    </row>
    <row r="28" spans="1:8" ht="12.75">
      <c r="A28" s="41" t="s">
        <v>165</v>
      </c>
      <c r="B28" s="41" t="s">
        <v>23</v>
      </c>
      <c r="C28" s="42" t="s">
        <v>31</v>
      </c>
      <c r="D28" s="41">
        <v>513</v>
      </c>
      <c r="E28" s="43">
        <v>1</v>
      </c>
      <c r="F28" s="43">
        <f>D28*E28</f>
        <v>513</v>
      </c>
      <c r="G28" s="43">
        <f>F28*1.15</f>
        <v>589.9499999999999</v>
      </c>
      <c r="H28" s="45" t="s">
        <v>208</v>
      </c>
    </row>
    <row r="29" spans="1:8" ht="13.5" thickBot="1">
      <c r="A29" t="s">
        <v>197</v>
      </c>
      <c r="B29" t="s">
        <v>23</v>
      </c>
      <c r="C29" s="33">
        <v>20</v>
      </c>
      <c r="D29">
        <v>113</v>
      </c>
      <c r="E29" s="3">
        <v>1</v>
      </c>
      <c r="F29" s="3">
        <f>D29*E29</f>
        <v>113</v>
      </c>
      <c r="G29" s="3">
        <f>F29*1.15</f>
        <v>129.95</v>
      </c>
      <c r="H29" s="13" t="s">
        <v>208</v>
      </c>
    </row>
    <row r="30" spans="1:10" s="13" customFormat="1" ht="12.75">
      <c r="A30" s="41" t="s">
        <v>171</v>
      </c>
      <c r="B30" s="41" t="s">
        <v>169</v>
      </c>
      <c r="C30" s="42" t="s">
        <v>123</v>
      </c>
      <c r="D30" s="41">
        <v>168</v>
      </c>
      <c r="E30" s="43">
        <v>1</v>
      </c>
      <c r="F30" s="43">
        <f>D30*E30</f>
        <v>168</v>
      </c>
      <c r="G30" s="43">
        <f>F30*1.15</f>
        <v>193.2</v>
      </c>
      <c r="H30" s="44" t="s">
        <v>167</v>
      </c>
      <c r="I30"/>
      <c r="J30"/>
    </row>
    <row r="31" spans="1:8" ht="12.75">
      <c r="A31" t="s">
        <v>168</v>
      </c>
      <c r="B31" t="s">
        <v>169</v>
      </c>
      <c r="C31" s="33" t="s">
        <v>170</v>
      </c>
      <c r="D31">
        <v>168</v>
      </c>
      <c r="E31" s="3">
        <v>1</v>
      </c>
      <c r="F31" s="3">
        <f>D31*E31</f>
        <v>168</v>
      </c>
      <c r="G31" s="3">
        <f>F31*1.15</f>
        <v>193.2</v>
      </c>
      <c r="H31" s="25" t="s">
        <v>167</v>
      </c>
    </row>
    <row r="32" spans="1:8" ht="13.5" thickBot="1">
      <c r="A32" t="s">
        <v>172</v>
      </c>
      <c r="B32" t="s">
        <v>173</v>
      </c>
      <c r="C32" s="33" t="s">
        <v>123</v>
      </c>
      <c r="D32">
        <v>127</v>
      </c>
      <c r="E32" s="3">
        <v>1</v>
      </c>
      <c r="F32" s="3">
        <f>D32*E32</f>
        <v>127</v>
      </c>
      <c r="G32" s="3">
        <f>F32*1.15</f>
        <v>146.04999999999998</v>
      </c>
      <c r="H32" s="25" t="s">
        <v>167</v>
      </c>
    </row>
    <row r="33" spans="1:8" ht="13.5" thickBot="1">
      <c r="A33" s="41" t="s">
        <v>165</v>
      </c>
      <c r="B33" s="41" t="s">
        <v>23</v>
      </c>
      <c r="C33" s="42" t="s">
        <v>21</v>
      </c>
      <c r="D33" s="41">
        <v>563</v>
      </c>
      <c r="E33" s="43">
        <v>1</v>
      </c>
      <c r="F33" s="43">
        <f>D33*E33</f>
        <v>563</v>
      </c>
      <c r="G33" s="43">
        <f>F33*1.15</f>
        <v>647.4499999999999</v>
      </c>
      <c r="H33" s="45" t="s">
        <v>106</v>
      </c>
    </row>
    <row r="34" spans="1:8" ht="12.75">
      <c r="A34" s="41" t="s">
        <v>57</v>
      </c>
      <c r="B34" s="41" t="s">
        <v>36</v>
      </c>
      <c r="C34" s="42" t="s">
        <v>21</v>
      </c>
      <c r="D34" s="41">
        <v>184</v>
      </c>
      <c r="E34" s="43">
        <v>1</v>
      </c>
      <c r="F34" s="43">
        <f>D34*E34</f>
        <v>184</v>
      </c>
      <c r="G34" s="43">
        <f>F34*1.12</f>
        <v>206.08</v>
      </c>
      <c r="H34" s="44" t="s">
        <v>56</v>
      </c>
    </row>
    <row r="35" spans="1:8" ht="13.5" thickBot="1">
      <c r="A35" t="s">
        <v>59</v>
      </c>
      <c r="B35" t="s">
        <v>60</v>
      </c>
      <c r="C35" s="33" t="s">
        <v>21</v>
      </c>
      <c r="D35">
        <v>503</v>
      </c>
      <c r="E35" s="3">
        <v>1</v>
      </c>
      <c r="F35" s="3">
        <f>D35*E35</f>
        <v>503</v>
      </c>
      <c r="G35" s="3">
        <f>F35*1.12</f>
        <v>563.36</v>
      </c>
      <c r="H35" s="13" t="s">
        <v>56</v>
      </c>
    </row>
    <row r="36" spans="1:10" ht="12.75">
      <c r="A36" s="41" t="s">
        <v>35</v>
      </c>
      <c r="B36" s="41" t="s">
        <v>36</v>
      </c>
      <c r="C36" s="48" t="s">
        <v>31</v>
      </c>
      <c r="D36" s="48">
        <v>161</v>
      </c>
      <c r="E36" s="49">
        <v>0</v>
      </c>
      <c r="F36" s="49">
        <f>D36*E36</f>
        <v>0</v>
      </c>
      <c r="G36" s="49">
        <f>F36*1.12</f>
        <v>0</v>
      </c>
      <c r="H36" s="50" t="s">
        <v>34</v>
      </c>
      <c r="I36" s="34" t="s">
        <v>284</v>
      </c>
      <c r="J36" s="34"/>
    </row>
    <row r="37" spans="1:8" ht="12.75">
      <c r="A37" t="s">
        <v>41</v>
      </c>
      <c r="B37" t="s">
        <v>42</v>
      </c>
      <c r="C37" s="33" t="s">
        <v>43</v>
      </c>
      <c r="D37" s="20">
        <v>116</v>
      </c>
      <c r="E37" s="3">
        <v>1</v>
      </c>
      <c r="F37" s="3">
        <f>D37*E37</f>
        <v>116</v>
      </c>
      <c r="G37" s="3">
        <f>F37*1.12</f>
        <v>129.92000000000002</v>
      </c>
      <c r="H37" s="18" t="s">
        <v>34</v>
      </c>
    </row>
    <row r="38" spans="1:8" ht="12.75">
      <c r="A38" t="s">
        <v>29</v>
      </c>
      <c r="B38" t="s">
        <v>30</v>
      </c>
      <c r="C38" s="33" t="s">
        <v>31</v>
      </c>
      <c r="D38" s="20">
        <v>151</v>
      </c>
      <c r="E38" s="3">
        <v>1</v>
      </c>
      <c r="F38" s="3">
        <f>D38*E38</f>
        <v>151</v>
      </c>
      <c r="G38" s="3">
        <f>F38*1.12</f>
        <v>169.12</v>
      </c>
      <c r="H38" s="18" t="s">
        <v>34</v>
      </c>
    </row>
    <row r="39" spans="1:8" ht="12.75">
      <c r="A39" t="s">
        <v>97</v>
      </c>
      <c r="B39" t="s">
        <v>60</v>
      </c>
      <c r="C39" s="33" t="s">
        <v>31</v>
      </c>
      <c r="D39" s="13">
        <v>208</v>
      </c>
      <c r="E39" s="3">
        <v>1</v>
      </c>
      <c r="F39" s="3">
        <f>D39*E39</f>
        <v>208</v>
      </c>
      <c r="G39" s="3">
        <f>F39*1.12</f>
        <v>232.96000000000004</v>
      </c>
      <c r="H39" s="18" t="s">
        <v>34</v>
      </c>
    </row>
    <row r="40" spans="1:8" ht="13.5" thickBot="1">
      <c r="A40" t="s">
        <v>80</v>
      </c>
      <c r="B40" t="s">
        <v>52</v>
      </c>
      <c r="C40" s="33" t="s">
        <v>31</v>
      </c>
      <c r="D40" s="13">
        <v>107</v>
      </c>
      <c r="E40" s="3">
        <v>1</v>
      </c>
      <c r="F40" s="3">
        <f>D40*E40</f>
        <v>107</v>
      </c>
      <c r="G40" s="3">
        <f>F40*1.12</f>
        <v>119.84000000000002</v>
      </c>
      <c r="H40" s="13" t="s">
        <v>34</v>
      </c>
    </row>
    <row r="41" spans="1:8" ht="12.75">
      <c r="A41" s="41" t="s">
        <v>65</v>
      </c>
      <c r="B41" s="41" t="s">
        <v>66</v>
      </c>
      <c r="C41" s="42" t="s">
        <v>38</v>
      </c>
      <c r="D41" s="41">
        <v>50</v>
      </c>
      <c r="E41" s="43">
        <v>1</v>
      </c>
      <c r="F41" s="43">
        <f>D41*E41</f>
        <v>50</v>
      </c>
      <c r="G41" s="43">
        <f>F41*1.1</f>
        <v>55.00000000000001</v>
      </c>
      <c r="H41" s="44" t="s">
        <v>61</v>
      </c>
    </row>
    <row r="42" spans="1:8" ht="12.75">
      <c r="A42" t="s">
        <v>67</v>
      </c>
      <c r="B42" t="s">
        <v>68</v>
      </c>
      <c r="C42" s="33" t="s">
        <v>38</v>
      </c>
      <c r="D42">
        <v>50</v>
      </c>
      <c r="E42" s="3">
        <v>1</v>
      </c>
      <c r="F42" s="3">
        <f>D42*E42</f>
        <v>50</v>
      </c>
      <c r="G42" s="3">
        <f>F42*1.1</f>
        <v>55.00000000000001</v>
      </c>
      <c r="H42" s="13" t="s">
        <v>61</v>
      </c>
    </row>
    <row r="43" spans="1:8" ht="12.75">
      <c r="A43" t="s">
        <v>69</v>
      </c>
      <c r="B43" t="s">
        <v>70</v>
      </c>
      <c r="C43" s="33" t="s">
        <v>43</v>
      </c>
      <c r="D43">
        <v>50</v>
      </c>
      <c r="E43" s="3">
        <v>1</v>
      </c>
      <c r="F43" s="3">
        <f>D43*E43</f>
        <v>50</v>
      </c>
      <c r="G43" s="3">
        <f>F43*1.1</f>
        <v>55.00000000000001</v>
      </c>
      <c r="H43" s="13" t="s">
        <v>61</v>
      </c>
    </row>
    <row r="44" spans="1:8" ht="12.75">
      <c r="A44" t="s">
        <v>71</v>
      </c>
      <c r="B44" t="s">
        <v>72</v>
      </c>
      <c r="C44" s="33" t="s">
        <v>43</v>
      </c>
      <c r="D44">
        <v>50</v>
      </c>
      <c r="E44" s="3">
        <v>1</v>
      </c>
      <c r="F44" s="3">
        <f>D44*E44</f>
        <v>50</v>
      </c>
      <c r="G44" s="3">
        <f>F44*1.1</f>
        <v>55.00000000000001</v>
      </c>
      <c r="H44" s="13" t="s">
        <v>61</v>
      </c>
    </row>
    <row r="45" spans="1:8" ht="13.5" thickBot="1">
      <c r="A45" t="s">
        <v>63</v>
      </c>
      <c r="B45" t="s">
        <v>64</v>
      </c>
      <c r="C45" s="33" t="s">
        <v>166</v>
      </c>
      <c r="D45">
        <v>1294</v>
      </c>
      <c r="E45" s="3">
        <v>1</v>
      </c>
      <c r="F45" s="3">
        <f>D45*E45</f>
        <v>1294</v>
      </c>
      <c r="G45" s="3">
        <f>F45*1.1</f>
        <v>1423.4</v>
      </c>
      <c r="H45" s="18" t="s">
        <v>61</v>
      </c>
    </row>
    <row r="46" spans="1:8" ht="12.75">
      <c r="A46" s="41" t="s">
        <v>203</v>
      </c>
      <c r="B46" s="41" t="s">
        <v>37</v>
      </c>
      <c r="C46" s="42">
        <v>48</v>
      </c>
      <c r="D46" s="51">
        <v>99</v>
      </c>
      <c r="E46" s="43">
        <v>1</v>
      </c>
      <c r="F46" s="43">
        <f>D46*E46</f>
        <v>99</v>
      </c>
      <c r="G46" s="43">
        <f>F46*1.15</f>
        <v>113.85</v>
      </c>
      <c r="H46" s="45" t="s">
        <v>200</v>
      </c>
    </row>
    <row r="47" spans="1:8" ht="12.75">
      <c r="A47" t="s">
        <v>202</v>
      </c>
      <c r="B47" t="s">
        <v>37</v>
      </c>
      <c r="C47" s="33" t="s">
        <v>123</v>
      </c>
      <c r="D47" s="22">
        <v>343</v>
      </c>
      <c r="E47" s="3">
        <v>1</v>
      </c>
      <c r="F47" s="3">
        <f>D47*E47</f>
        <v>343</v>
      </c>
      <c r="G47" s="3">
        <f>F47*1.15</f>
        <v>394.45</v>
      </c>
      <c r="H47" s="13" t="s">
        <v>200</v>
      </c>
    </row>
    <row r="48" spans="1:8" ht="13.5" thickBot="1">
      <c r="A48" t="s">
        <v>201</v>
      </c>
      <c r="B48" t="s">
        <v>37</v>
      </c>
      <c r="C48" s="33" t="s">
        <v>123</v>
      </c>
      <c r="D48" s="22">
        <v>343</v>
      </c>
      <c r="E48" s="3">
        <v>1</v>
      </c>
      <c r="F48" s="3">
        <f>D48*E48</f>
        <v>343</v>
      </c>
      <c r="G48" s="3">
        <f>F48*1.15</f>
        <v>394.45</v>
      </c>
      <c r="H48" s="13" t="s">
        <v>200</v>
      </c>
    </row>
    <row r="49" spans="1:8" ht="12.75">
      <c r="A49" s="41" t="s">
        <v>110</v>
      </c>
      <c r="B49" s="41" t="s">
        <v>111</v>
      </c>
      <c r="C49" s="42" t="s">
        <v>38</v>
      </c>
      <c r="D49" s="52">
        <v>132</v>
      </c>
      <c r="E49" s="43">
        <v>1</v>
      </c>
      <c r="F49" s="43">
        <f>D49*E49</f>
        <v>132</v>
      </c>
      <c r="G49" s="43">
        <f>F49*1.12</f>
        <v>147.84</v>
      </c>
      <c r="H49" s="45" t="s">
        <v>73</v>
      </c>
    </row>
    <row r="50" spans="1:8" ht="13.5" thickBot="1">
      <c r="A50" t="s">
        <v>112</v>
      </c>
      <c r="B50" t="s">
        <v>60</v>
      </c>
      <c r="C50" s="33" t="s">
        <v>38</v>
      </c>
      <c r="D50" s="13">
        <v>147</v>
      </c>
      <c r="E50" s="3">
        <v>1</v>
      </c>
      <c r="F50" s="3">
        <f>D50*E50</f>
        <v>147</v>
      </c>
      <c r="G50" s="3">
        <f>F50*1.12</f>
        <v>164.64000000000001</v>
      </c>
      <c r="H50" s="13" t="s">
        <v>73</v>
      </c>
    </row>
    <row r="51" spans="1:8" ht="12.75">
      <c r="A51" s="41" t="s">
        <v>264</v>
      </c>
      <c r="B51" s="41" t="s">
        <v>23</v>
      </c>
      <c r="C51" s="42">
        <v>52</v>
      </c>
      <c r="D51" s="41">
        <v>178</v>
      </c>
      <c r="E51" s="43">
        <v>1</v>
      </c>
      <c r="F51" s="43">
        <f>D51*E51</f>
        <v>178</v>
      </c>
      <c r="G51" s="43">
        <f>F51*1.15</f>
        <v>204.7</v>
      </c>
      <c r="H51" s="45" t="s">
        <v>24</v>
      </c>
    </row>
    <row r="52" spans="1:8" ht="12.75">
      <c r="A52" t="s">
        <v>47</v>
      </c>
      <c r="B52" t="s">
        <v>23</v>
      </c>
      <c r="C52" s="33" t="s">
        <v>19</v>
      </c>
      <c r="D52">
        <v>563</v>
      </c>
      <c r="E52" s="3">
        <v>1</v>
      </c>
      <c r="F52" s="3">
        <f>D52*E52</f>
        <v>563</v>
      </c>
      <c r="G52" s="3">
        <f>F52*1.12</f>
        <v>630.5600000000001</v>
      </c>
      <c r="H52" s="13" t="s">
        <v>24</v>
      </c>
    </row>
    <row r="53" spans="1:8" ht="12.75">
      <c r="A53" t="s">
        <v>28</v>
      </c>
      <c r="B53" t="s">
        <v>25</v>
      </c>
      <c r="C53" s="33" t="s">
        <v>19</v>
      </c>
      <c r="D53" s="19">
        <v>217</v>
      </c>
      <c r="E53" s="3">
        <v>1</v>
      </c>
      <c r="F53" s="3">
        <f>D53*E53</f>
        <v>217</v>
      </c>
      <c r="G53" s="3">
        <f>F53*1.12</f>
        <v>243.04000000000002</v>
      </c>
      <c r="H53" s="13" t="s">
        <v>24</v>
      </c>
    </row>
    <row r="54" spans="1:8" ht="12.75">
      <c r="A54" t="s">
        <v>49</v>
      </c>
      <c r="B54" t="s">
        <v>50</v>
      </c>
      <c r="C54" s="33" t="s">
        <v>46</v>
      </c>
      <c r="D54" s="20">
        <v>138</v>
      </c>
      <c r="E54" s="3">
        <v>1</v>
      </c>
      <c r="F54" s="3">
        <f>D54*E54</f>
        <v>138</v>
      </c>
      <c r="G54" s="3">
        <f>F54*1.12</f>
        <v>154.56</v>
      </c>
      <c r="H54" s="13" t="s">
        <v>24</v>
      </c>
    </row>
    <row r="55" spans="1:8" ht="12.75">
      <c r="A55" t="s">
        <v>44</v>
      </c>
      <c r="B55" t="s">
        <v>45</v>
      </c>
      <c r="C55" s="33" t="s">
        <v>46</v>
      </c>
      <c r="D55">
        <v>503</v>
      </c>
      <c r="E55" s="3">
        <v>1</v>
      </c>
      <c r="F55" s="3">
        <f>D55*E55</f>
        <v>503</v>
      </c>
      <c r="G55" s="3">
        <f>F55*1.12</f>
        <v>563.36</v>
      </c>
      <c r="H55" s="13" t="s">
        <v>24</v>
      </c>
    </row>
    <row r="56" spans="1:8" ht="12.75">
      <c r="A56" t="s">
        <v>51</v>
      </c>
      <c r="B56" t="s">
        <v>26</v>
      </c>
      <c r="C56" s="33" t="s">
        <v>19</v>
      </c>
      <c r="D56" s="20">
        <v>138</v>
      </c>
      <c r="E56" s="3">
        <v>1</v>
      </c>
      <c r="F56" s="3">
        <f>D56*E56</f>
        <v>138</v>
      </c>
      <c r="G56" s="3">
        <f>F56*1.12</f>
        <v>154.56</v>
      </c>
      <c r="H56" s="13" t="s">
        <v>24</v>
      </c>
    </row>
    <row r="57" spans="1:8" ht="12.75">
      <c r="A57" t="s">
        <v>163</v>
      </c>
      <c r="B57" t="s">
        <v>26</v>
      </c>
      <c r="C57" s="33" t="s">
        <v>19</v>
      </c>
      <c r="D57" s="19">
        <v>196</v>
      </c>
      <c r="E57" s="3">
        <v>1</v>
      </c>
      <c r="F57" s="3">
        <f>D57*E57</f>
        <v>196</v>
      </c>
      <c r="G57" s="3">
        <f>F57*1.12</f>
        <v>219.52</v>
      </c>
      <c r="H57" s="13" t="s">
        <v>24</v>
      </c>
    </row>
    <row r="58" spans="1:8" ht="13.5" thickBot="1">
      <c r="A58" t="s">
        <v>79</v>
      </c>
      <c r="B58" t="s">
        <v>52</v>
      </c>
      <c r="C58" s="33" t="s">
        <v>19</v>
      </c>
      <c r="D58" s="20">
        <v>98</v>
      </c>
      <c r="E58" s="3">
        <v>1</v>
      </c>
      <c r="F58" s="3">
        <f>D58*E58</f>
        <v>98</v>
      </c>
      <c r="G58" s="3">
        <f>F58*1.12</f>
        <v>109.76</v>
      </c>
      <c r="H58" s="13" t="s">
        <v>24</v>
      </c>
    </row>
    <row r="59" spans="1:8" ht="12.75">
      <c r="A59" s="41" t="s">
        <v>54</v>
      </c>
      <c r="B59" s="41" t="s">
        <v>23</v>
      </c>
      <c r="C59" s="42" t="s">
        <v>19</v>
      </c>
      <c r="D59" s="41">
        <v>563</v>
      </c>
      <c r="E59" s="43">
        <v>1</v>
      </c>
      <c r="F59" s="43">
        <f>D59*E59</f>
        <v>563</v>
      </c>
      <c r="G59" s="46">
        <f>F59*1.01</f>
        <v>568.63</v>
      </c>
      <c r="H59" s="45" t="s">
        <v>48</v>
      </c>
    </row>
    <row r="60" spans="1:8" ht="12.75">
      <c r="A60" t="s">
        <v>105</v>
      </c>
      <c r="B60" t="s">
        <v>23</v>
      </c>
      <c r="C60" s="33" t="s">
        <v>55</v>
      </c>
      <c r="D60">
        <v>677</v>
      </c>
      <c r="E60" s="3">
        <v>1</v>
      </c>
      <c r="F60" s="3">
        <f>D60*E60</f>
        <v>677</v>
      </c>
      <c r="G60" s="24">
        <f>F60*1.01</f>
        <v>683.77</v>
      </c>
      <c r="H60" s="13" t="s">
        <v>48</v>
      </c>
    </row>
    <row r="61" spans="1:8" ht="12.75">
      <c r="A61" t="s">
        <v>184</v>
      </c>
      <c r="B61" t="s">
        <v>23</v>
      </c>
      <c r="C61" s="33" t="s">
        <v>19</v>
      </c>
      <c r="D61">
        <v>563</v>
      </c>
      <c r="E61" s="3">
        <v>1</v>
      </c>
      <c r="F61" s="3">
        <f>D61*E61</f>
        <v>563</v>
      </c>
      <c r="G61" s="24">
        <f>F61*1.01</f>
        <v>568.63</v>
      </c>
      <c r="H61" s="13" t="s">
        <v>48</v>
      </c>
    </row>
    <row r="62" spans="1:8" ht="12.75">
      <c r="A62" t="s">
        <v>197</v>
      </c>
      <c r="B62" t="s">
        <v>23</v>
      </c>
      <c r="C62" s="33">
        <v>22</v>
      </c>
      <c r="D62">
        <v>113</v>
      </c>
      <c r="E62" s="3">
        <v>1</v>
      </c>
      <c r="F62" s="3">
        <f>D62*E62</f>
        <v>113</v>
      </c>
      <c r="G62" s="24">
        <f>F62*1.01</f>
        <v>114.13</v>
      </c>
      <c r="H62" s="13" t="s">
        <v>48</v>
      </c>
    </row>
    <row r="63" spans="1:8" ht="12.75">
      <c r="A63" t="s">
        <v>134</v>
      </c>
      <c r="B63" t="s">
        <v>82</v>
      </c>
      <c r="C63" s="33" t="s">
        <v>135</v>
      </c>
      <c r="D63">
        <v>94</v>
      </c>
      <c r="E63" s="3">
        <v>1</v>
      </c>
      <c r="F63" s="3">
        <f>D63*E63</f>
        <v>94</v>
      </c>
      <c r="G63" s="24">
        <f>F63*1.01</f>
        <v>94.94</v>
      </c>
      <c r="H63" s="25" t="s">
        <v>48</v>
      </c>
    </row>
    <row r="64" spans="1:8" ht="12.75">
      <c r="A64" t="s">
        <v>210</v>
      </c>
      <c r="B64" t="s">
        <v>82</v>
      </c>
      <c r="C64" s="33" t="s">
        <v>76</v>
      </c>
      <c r="D64">
        <v>54</v>
      </c>
      <c r="E64" s="3">
        <v>1</v>
      </c>
      <c r="F64" s="3">
        <f>D64*E64</f>
        <v>54</v>
      </c>
      <c r="G64" s="24">
        <f>F64*1.01</f>
        <v>54.54</v>
      </c>
      <c r="H64" s="25" t="s">
        <v>48</v>
      </c>
    </row>
    <row r="65" spans="1:8" ht="12.75">
      <c r="A65" t="s">
        <v>210</v>
      </c>
      <c r="B65" t="s">
        <v>82</v>
      </c>
      <c r="C65" s="33" t="s">
        <v>217</v>
      </c>
      <c r="D65">
        <v>57</v>
      </c>
      <c r="E65" s="3">
        <v>1</v>
      </c>
      <c r="F65" s="3">
        <f>D65*E65</f>
        <v>57</v>
      </c>
      <c r="G65" s="24">
        <f>F65*1.01</f>
        <v>57.57</v>
      </c>
      <c r="H65" s="25" t="s">
        <v>48</v>
      </c>
    </row>
    <row r="66" spans="1:8" ht="12.75">
      <c r="A66" t="s">
        <v>210</v>
      </c>
      <c r="B66" t="s">
        <v>82</v>
      </c>
      <c r="C66" s="33" t="s">
        <v>135</v>
      </c>
      <c r="D66">
        <v>57</v>
      </c>
      <c r="E66" s="3">
        <v>1</v>
      </c>
      <c r="F66" s="3">
        <f>D66*E66</f>
        <v>57</v>
      </c>
      <c r="G66" s="24">
        <f>F66*1.01</f>
        <v>57.57</v>
      </c>
      <c r="H66" s="25" t="s">
        <v>48</v>
      </c>
    </row>
    <row r="67" spans="1:8" ht="12.75">
      <c r="A67" t="s">
        <v>219</v>
      </c>
      <c r="B67" t="s">
        <v>128</v>
      </c>
      <c r="C67" s="33" t="s">
        <v>135</v>
      </c>
      <c r="D67" s="20">
        <v>41</v>
      </c>
      <c r="E67" s="3">
        <v>1</v>
      </c>
      <c r="F67" s="3">
        <f>D67*E67</f>
        <v>41</v>
      </c>
      <c r="G67" s="24">
        <f>F67*1.01</f>
        <v>41.410000000000004</v>
      </c>
      <c r="H67" s="25" t="s">
        <v>48</v>
      </c>
    </row>
    <row r="68" spans="1:8" ht="12.75">
      <c r="A68" t="s">
        <v>129</v>
      </c>
      <c r="B68" t="s">
        <v>128</v>
      </c>
      <c r="C68" s="33" t="s">
        <v>131</v>
      </c>
      <c r="D68">
        <v>30</v>
      </c>
      <c r="E68" s="3">
        <v>4</v>
      </c>
      <c r="F68" s="3">
        <f>D68*E68</f>
        <v>120</v>
      </c>
      <c r="G68" s="24">
        <f>F68*1.01</f>
        <v>121.2</v>
      </c>
      <c r="H68" s="25" t="s">
        <v>48</v>
      </c>
    </row>
    <row r="69" spans="1:8" ht="12.75">
      <c r="A69" t="s">
        <v>130</v>
      </c>
      <c r="B69" t="s">
        <v>128</v>
      </c>
      <c r="C69" s="33" t="s">
        <v>131</v>
      </c>
      <c r="D69">
        <v>30</v>
      </c>
      <c r="E69" s="3">
        <v>4</v>
      </c>
      <c r="F69" s="3">
        <f>D69*E69</f>
        <v>120</v>
      </c>
      <c r="G69" s="24">
        <f>F69*1.01</f>
        <v>121.2</v>
      </c>
      <c r="H69" s="25" t="s">
        <v>48</v>
      </c>
    </row>
    <row r="70" spans="1:8" ht="12.75">
      <c r="A70" t="s">
        <v>223</v>
      </c>
      <c r="B70" t="s">
        <v>221</v>
      </c>
      <c r="C70" s="33" t="s">
        <v>135</v>
      </c>
      <c r="D70" s="20">
        <v>83</v>
      </c>
      <c r="E70" s="3">
        <v>1</v>
      </c>
      <c r="F70" s="3">
        <f>D70*E70</f>
        <v>83</v>
      </c>
      <c r="G70" s="24">
        <f>F70*1.01</f>
        <v>83.83</v>
      </c>
      <c r="H70" s="25" t="s">
        <v>48</v>
      </c>
    </row>
    <row r="71" spans="1:8" ht="12.75">
      <c r="A71" t="s">
        <v>214</v>
      </c>
      <c r="B71" t="s">
        <v>215</v>
      </c>
      <c r="C71" s="33" t="s">
        <v>217</v>
      </c>
      <c r="D71" s="13">
        <v>96</v>
      </c>
      <c r="E71" s="3">
        <v>1</v>
      </c>
      <c r="F71" s="3">
        <f>D71*E71</f>
        <v>96</v>
      </c>
      <c r="G71" s="24">
        <f>F71*1.01</f>
        <v>96.96000000000001</v>
      </c>
      <c r="H71" s="13" t="s">
        <v>48</v>
      </c>
    </row>
    <row r="72" spans="1:8" ht="12.75">
      <c r="A72" t="s">
        <v>141</v>
      </c>
      <c r="B72" t="s">
        <v>142</v>
      </c>
      <c r="C72" s="33" t="s">
        <v>135</v>
      </c>
      <c r="D72" s="20">
        <v>44</v>
      </c>
      <c r="E72" s="3">
        <v>1</v>
      </c>
      <c r="F72" s="3">
        <f>D72*E72</f>
        <v>44</v>
      </c>
      <c r="G72" s="24">
        <f>F72*1.01</f>
        <v>44.44</v>
      </c>
      <c r="H72" s="18" t="s">
        <v>48</v>
      </c>
    </row>
    <row r="73" spans="1:8" ht="12.75">
      <c r="A73" t="s">
        <v>222</v>
      </c>
      <c r="B73" t="s">
        <v>142</v>
      </c>
      <c r="C73" s="33" t="s">
        <v>131</v>
      </c>
      <c r="D73" s="20">
        <v>50</v>
      </c>
      <c r="E73" s="3">
        <v>2</v>
      </c>
      <c r="F73" s="3">
        <f>D73*E73</f>
        <v>100</v>
      </c>
      <c r="G73" s="24">
        <f>F73*1.01</f>
        <v>101</v>
      </c>
      <c r="H73" s="18" t="s">
        <v>48</v>
      </c>
    </row>
    <row r="74" spans="1:8" ht="12.75">
      <c r="A74" t="s">
        <v>237</v>
      </c>
      <c r="B74" t="s">
        <v>235</v>
      </c>
      <c r="C74" s="33" t="s">
        <v>19</v>
      </c>
      <c r="D74" s="20">
        <v>94</v>
      </c>
      <c r="E74" s="3">
        <v>1</v>
      </c>
      <c r="F74" s="3">
        <f>D74*E74</f>
        <v>94</v>
      </c>
      <c r="G74" s="24">
        <f>F74*1.01</f>
        <v>94.94</v>
      </c>
      <c r="H74" s="18" t="s">
        <v>48</v>
      </c>
    </row>
    <row r="75" spans="1:8" ht="12.75">
      <c r="A75" t="s">
        <v>236</v>
      </c>
      <c r="B75" t="s">
        <v>235</v>
      </c>
      <c r="C75" s="33" t="s">
        <v>19</v>
      </c>
      <c r="D75" s="20">
        <v>94</v>
      </c>
      <c r="E75" s="3">
        <v>1</v>
      </c>
      <c r="F75" s="3">
        <f>D75*E75</f>
        <v>94</v>
      </c>
      <c r="G75" s="24">
        <f>F75*1.01</f>
        <v>94.94</v>
      </c>
      <c r="H75" s="18" t="s">
        <v>48</v>
      </c>
    </row>
    <row r="76" spans="1:8" ht="12.75">
      <c r="A76" t="s">
        <v>234</v>
      </c>
      <c r="B76" t="s">
        <v>235</v>
      </c>
      <c r="C76" s="33" t="s">
        <v>21</v>
      </c>
      <c r="D76" s="20">
        <v>176</v>
      </c>
      <c r="E76" s="3">
        <v>1</v>
      </c>
      <c r="F76" s="3">
        <f>D76*E76</f>
        <v>176</v>
      </c>
      <c r="G76" s="24">
        <f>F76*1.01</f>
        <v>177.76</v>
      </c>
      <c r="H76" s="18" t="s">
        <v>48</v>
      </c>
    </row>
    <row r="77" spans="1:8" ht="12.75">
      <c r="A77" t="s">
        <v>187</v>
      </c>
      <c r="B77" t="s">
        <v>188</v>
      </c>
      <c r="C77" s="33" t="s">
        <v>55</v>
      </c>
      <c r="D77">
        <v>113</v>
      </c>
      <c r="E77" s="3">
        <v>1</v>
      </c>
      <c r="F77" s="3">
        <f>D77*E77</f>
        <v>113</v>
      </c>
      <c r="G77" s="24">
        <f>F77*1.01</f>
        <v>114.13</v>
      </c>
      <c r="H77" s="25" t="s">
        <v>48</v>
      </c>
    </row>
    <row r="78" spans="1:8" ht="12.75">
      <c r="A78" t="s">
        <v>118</v>
      </c>
      <c r="B78" t="s">
        <v>60</v>
      </c>
      <c r="C78" s="33" t="s">
        <v>19</v>
      </c>
      <c r="D78" s="13">
        <v>221</v>
      </c>
      <c r="E78" s="3">
        <v>1</v>
      </c>
      <c r="F78" s="3">
        <f>D78*E78</f>
        <v>221</v>
      </c>
      <c r="G78" s="24">
        <f>F78*1.01</f>
        <v>223.21</v>
      </c>
      <c r="H78" s="18" t="s">
        <v>48</v>
      </c>
    </row>
    <row r="79" spans="1:8" ht="12.75">
      <c r="A79" t="s">
        <v>253</v>
      </c>
      <c r="B79" t="s">
        <v>252</v>
      </c>
      <c r="C79" s="33" t="s">
        <v>217</v>
      </c>
      <c r="D79">
        <v>121</v>
      </c>
      <c r="E79" s="3">
        <v>1</v>
      </c>
      <c r="F79" s="3">
        <f>D79*E79</f>
        <v>121</v>
      </c>
      <c r="G79" s="24">
        <f>F79*1.01</f>
        <v>122.21000000000001</v>
      </c>
      <c r="H79" s="18" t="s">
        <v>48</v>
      </c>
    </row>
    <row r="80" spans="1:8" ht="13.5" thickBot="1">
      <c r="A80" t="s">
        <v>40</v>
      </c>
      <c r="B80" t="s">
        <v>37</v>
      </c>
      <c r="C80" s="33" t="s">
        <v>21</v>
      </c>
      <c r="D80">
        <v>302</v>
      </c>
      <c r="E80" s="3">
        <v>1</v>
      </c>
      <c r="F80" s="3">
        <f>D80*E80</f>
        <v>302</v>
      </c>
      <c r="G80" s="24">
        <f>F80*1.01</f>
        <v>305.02</v>
      </c>
      <c r="H80" s="25" t="s">
        <v>48</v>
      </c>
    </row>
    <row r="81" spans="1:8" ht="12.75">
      <c r="A81" s="41" t="s">
        <v>144</v>
      </c>
      <c r="B81" s="41" t="s">
        <v>143</v>
      </c>
      <c r="C81" s="42" t="s">
        <v>21</v>
      </c>
      <c r="D81" s="52">
        <v>138</v>
      </c>
      <c r="E81" s="43">
        <v>1</v>
      </c>
      <c r="F81" s="43">
        <f>D81*E81</f>
        <v>138</v>
      </c>
      <c r="G81" s="43">
        <f>F81*1.07</f>
        <v>147.66</v>
      </c>
      <c r="H81" s="44" t="s">
        <v>138</v>
      </c>
    </row>
    <row r="82" spans="1:8" ht="12.75">
      <c r="A82" t="s">
        <v>145</v>
      </c>
      <c r="B82" t="s">
        <v>53</v>
      </c>
      <c r="C82" s="33" t="s">
        <v>38</v>
      </c>
      <c r="D82" s="20">
        <v>132</v>
      </c>
      <c r="E82" s="3">
        <v>1</v>
      </c>
      <c r="F82" s="3">
        <f>D82*E82</f>
        <v>132</v>
      </c>
      <c r="G82" s="3">
        <f>F82*1.07</f>
        <v>141.24</v>
      </c>
      <c r="H82" s="13" t="s">
        <v>138</v>
      </c>
    </row>
    <row r="83" spans="1:8" ht="12.75">
      <c r="A83" t="s">
        <v>146</v>
      </c>
      <c r="B83" t="s">
        <v>147</v>
      </c>
      <c r="C83" s="33" t="s">
        <v>124</v>
      </c>
      <c r="D83" s="20">
        <v>121</v>
      </c>
      <c r="E83" s="3">
        <v>1</v>
      </c>
      <c r="F83" s="3">
        <f>D83*E83</f>
        <v>121</v>
      </c>
      <c r="G83" s="3">
        <f>F83*1.07</f>
        <v>129.47</v>
      </c>
      <c r="H83" s="13" t="s">
        <v>138</v>
      </c>
    </row>
    <row r="84" spans="1:8" ht="12.75">
      <c r="A84" t="s">
        <v>149</v>
      </c>
      <c r="B84" t="s">
        <v>148</v>
      </c>
      <c r="C84" s="33" t="s">
        <v>86</v>
      </c>
      <c r="D84" s="20">
        <v>157</v>
      </c>
      <c r="E84" s="3">
        <v>1</v>
      </c>
      <c r="F84" s="3">
        <f>D84*E84</f>
        <v>157</v>
      </c>
      <c r="G84" s="3">
        <f>F84*1.07</f>
        <v>167.99</v>
      </c>
      <c r="H84" s="25" t="s">
        <v>138</v>
      </c>
    </row>
    <row r="85" spans="1:8" ht="12.75">
      <c r="A85" t="s">
        <v>141</v>
      </c>
      <c r="B85" t="s">
        <v>142</v>
      </c>
      <c r="C85" s="33" t="s">
        <v>135</v>
      </c>
      <c r="D85" s="20">
        <v>44</v>
      </c>
      <c r="E85" s="3">
        <v>10</v>
      </c>
      <c r="F85" s="3">
        <f>D85*E85</f>
        <v>440</v>
      </c>
      <c r="G85" s="3">
        <f>F85*1.07</f>
        <v>470.8</v>
      </c>
      <c r="H85" s="18" t="s">
        <v>138</v>
      </c>
    </row>
    <row r="86" spans="1:8" ht="12.75">
      <c r="A86" t="s">
        <v>150</v>
      </c>
      <c r="B86" t="s">
        <v>151</v>
      </c>
      <c r="C86" s="33" t="s">
        <v>38</v>
      </c>
      <c r="D86" s="28">
        <v>120</v>
      </c>
      <c r="E86" s="3">
        <v>1</v>
      </c>
      <c r="F86" s="3">
        <f>D86*E86</f>
        <v>120</v>
      </c>
      <c r="G86" s="3">
        <f>F86*1.07</f>
        <v>128.4</v>
      </c>
      <c r="H86" s="25" t="s">
        <v>138</v>
      </c>
    </row>
    <row r="87" spans="1:8" ht="12.75">
      <c r="A87" t="s">
        <v>152</v>
      </c>
      <c r="B87" t="s">
        <v>153</v>
      </c>
      <c r="C87" s="33" t="s">
        <v>31</v>
      </c>
      <c r="D87" s="20">
        <v>109</v>
      </c>
      <c r="E87" s="3">
        <v>1</v>
      </c>
      <c r="F87" s="3">
        <f>D87*E87</f>
        <v>109</v>
      </c>
      <c r="G87" s="3">
        <f>F87*1.07</f>
        <v>116.63000000000001</v>
      </c>
      <c r="H87" s="25" t="s">
        <v>138</v>
      </c>
    </row>
    <row r="88" spans="1:8" ht="12.75">
      <c r="A88" t="s">
        <v>152</v>
      </c>
      <c r="B88" t="s">
        <v>153</v>
      </c>
      <c r="C88" s="33" t="s">
        <v>86</v>
      </c>
      <c r="D88" s="20">
        <v>109</v>
      </c>
      <c r="E88" s="3">
        <v>1</v>
      </c>
      <c r="F88" s="3">
        <f>D88*E88</f>
        <v>109</v>
      </c>
      <c r="G88" s="3">
        <f>F88*1.07</f>
        <v>116.63000000000001</v>
      </c>
      <c r="H88" s="25" t="s">
        <v>138</v>
      </c>
    </row>
    <row r="89" spans="1:8" ht="12.75">
      <c r="A89" t="s">
        <v>154</v>
      </c>
      <c r="B89" t="s">
        <v>155</v>
      </c>
      <c r="C89" s="33" t="s">
        <v>86</v>
      </c>
      <c r="D89" s="20">
        <v>107</v>
      </c>
      <c r="E89" s="3">
        <v>1</v>
      </c>
      <c r="F89" s="3">
        <f>D89*E89</f>
        <v>107</v>
      </c>
      <c r="G89" s="3">
        <f>F89*1.07</f>
        <v>114.49000000000001</v>
      </c>
      <c r="H89" s="25" t="s">
        <v>138</v>
      </c>
    </row>
    <row r="90" spans="1:8" ht="13.5" thickBot="1">
      <c r="A90" t="s">
        <v>140</v>
      </c>
      <c r="B90" t="s">
        <v>139</v>
      </c>
      <c r="C90" s="33" t="s">
        <v>86</v>
      </c>
      <c r="D90" s="20">
        <v>54</v>
      </c>
      <c r="E90" s="3">
        <v>3</v>
      </c>
      <c r="F90" s="3">
        <f>D90*E90</f>
        <v>162</v>
      </c>
      <c r="G90" s="3">
        <f>F90*1.07</f>
        <v>173.34</v>
      </c>
      <c r="H90" s="13" t="s">
        <v>138</v>
      </c>
    </row>
    <row r="91" spans="1:8" ht="12.75">
      <c r="A91" s="41" t="s">
        <v>132</v>
      </c>
      <c r="B91" s="41" t="s">
        <v>133</v>
      </c>
      <c r="C91" s="42" t="s">
        <v>76</v>
      </c>
      <c r="D91" s="41">
        <v>150</v>
      </c>
      <c r="E91" s="43">
        <v>1</v>
      </c>
      <c r="F91" s="43">
        <f>D91*E91</f>
        <v>150</v>
      </c>
      <c r="G91" s="43">
        <f>F91*1.12</f>
        <v>168.00000000000003</v>
      </c>
      <c r="H91" s="45" t="s">
        <v>77</v>
      </c>
    </row>
    <row r="92" spans="1:8" ht="12.75">
      <c r="A92" t="s">
        <v>127</v>
      </c>
      <c r="B92" t="s">
        <v>128</v>
      </c>
      <c r="C92" s="33" t="s">
        <v>55</v>
      </c>
      <c r="D92">
        <v>157</v>
      </c>
      <c r="E92" s="3">
        <v>1</v>
      </c>
      <c r="F92" s="3">
        <f>D92*E92</f>
        <v>157</v>
      </c>
      <c r="G92" s="3">
        <f>F92*1.12</f>
        <v>175.84</v>
      </c>
      <c r="H92" s="18" t="s">
        <v>77</v>
      </c>
    </row>
    <row r="93" spans="1:8" ht="12.75">
      <c r="A93" t="s">
        <v>74</v>
      </c>
      <c r="B93" t="s">
        <v>75</v>
      </c>
      <c r="C93" s="33" t="s">
        <v>76</v>
      </c>
      <c r="D93" s="20">
        <v>141</v>
      </c>
      <c r="E93" s="3">
        <v>1</v>
      </c>
      <c r="F93" s="3">
        <f>D93*E93</f>
        <v>141</v>
      </c>
      <c r="G93" s="3">
        <f>F93*1.12</f>
        <v>157.92000000000002</v>
      </c>
      <c r="H93" s="18" t="s">
        <v>77</v>
      </c>
    </row>
    <row r="94" spans="1:8" ht="13.5" thickBot="1">
      <c r="A94" t="s">
        <v>136</v>
      </c>
      <c r="B94" t="s">
        <v>119</v>
      </c>
      <c r="C94" s="33" t="s">
        <v>31</v>
      </c>
      <c r="D94" s="13">
        <v>80</v>
      </c>
      <c r="E94" s="3">
        <v>1</v>
      </c>
      <c r="F94" s="3">
        <f>D94*E94</f>
        <v>80</v>
      </c>
      <c r="G94" s="3">
        <f>F94*1.12</f>
        <v>89.60000000000001</v>
      </c>
      <c r="H94" s="18" t="s">
        <v>77</v>
      </c>
    </row>
    <row r="95" spans="1:8" ht="12.75">
      <c r="A95" s="41" t="s">
        <v>17</v>
      </c>
      <c r="B95" s="41" t="s">
        <v>18</v>
      </c>
      <c r="C95" s="42" t="s">
        <v>19</v>
      </c>
      <c r="D95" s="41">
        <v>342</v>
      </c>
      <c r="E95" s="43">
        <v>1</v>
      </c>
      <c r="F95" s="43">
        <f>D95*E95</f>
        <v>342</v>
      </c>
      <c r="G95" s="43">
        <f>F95*1.15</f>
        <v>393.29999999999995</v>
      </c>
      <c r="H95" s="45" t="s">
        <v>16</v>
      </c>
    </row>
    <row r="96" spans="1:8" ht="13.5" thickBot="1">
      <c r="A96" t="s">
        <v>22</v>
      </c>
      <c r="B96" t="s">
        <v>20</v>
      </c>
      <c r="C96" s="33" t="s">
        <v>21</v>
      </c>
      <c r="D96" s="21">
        <v>418</v>
      </c>
      <c r="E96" s="3">
        <v>1</v>
      </c>
      <c r="F96" s="3">
        <f>D96*E96</f>
        <v>418</v>
      </c>
      <c r="G96" s="3">
        <f>F96*1.15</f>
        <v>480.7</v>
      </c>
      <c r="H96" s="13" t="s">
        <v>16</v>
      </c>
    </row>
    <row r="97" spans="1:8" ht="12.75">
      <c r="A97" s="41" t="s">
        <v>174</v>
      </c>
      <c r="B97" s="41" t="s">
        <v>23</v>
      </c>
      <c r="C97" s="42">
        <v>54</v>
      </c>
      <c r="D97" s="41">
        <v>178</v>
      </c>
      <c r="E97" s="43">
        <v>1</v>
      </c>
      <c r="F97" s="43">
        <f>D97*E97</f>
        <v>178</v>
      </c>
      <c r="G97" s="43">
        <f>F97*1.15</f>
        <v>204.7</v>
      </c>
      <c r="H97" s="45" t="s">
        <v>78</v>
      </c>
    </row>
    <row r="98" spans="1:8" ht="12.75">
      <c r="A98" t="s">
        <v>193</v>
      </c>
      <c r="B98" t="s">
        <v>23</v>
      </c>
      <c r="C98" s="33" t="s">
        <v>183</v>
      </c>
      <c r="D98">
        <v>1018</v>
      </c>
      <c r="E98" s="3">
        <v>1</v>
      </c>
      <c r="F98" s="3">
        <f>D98*E98</f>
        <v>1018</v>
      </c>
      <c r="G98" s="24">
        <f>F98*1.15</f>
        <v>1170.6999999999998</v>
      </c>
      <c r="H98" s="13" t="s">
        <v>78</v>
      </c>
    </row>
    <row r="99" spans="1:8" ht="12.75">
      <c r="A99" t="s">
        <v>164</v>
      </c>
      <c r="B99" t="s">
        <v>23</v>
      </c>
      <c r="C99" s="33" t="s">
        <v>19</v>
      </c>
      <c r="D99">
        <v>563</v>
      </c>
      <c r="E99" s="3">
        <v>1</v>
      </c>
      <c r="F99" s="3">
        <f>D99*E99</f>
        <v>563</v>
      </c>
      <c r="G99" s="24">
        <f>F99*1.15</f>
        <v>647.4499999999999</v>
      </c>
      <c r="H99" s="13" t="s">
        <v>78</v>
      </c>
    </row>
    <row r="100" spans="1:8" ht="12.75">
      <c r="A100" t="s">
        <v>137</v>
      </c>
      <c r="B100" t="s">
        <v>23</v>
      </c>
      <c r="C100" s="33">
        <v>20</v>
      </c>
      <c r="D100">
        <v>113</v>
      </c>
      <c r="E100" s="3">
        <v>1</v>
      </c>
      <c r="F100" s="3">
        <f>D100*E100</f>
        <v>113</v>
      </c>
      <c r="G100" s="3">
        <f>F100*1.15</f>
        <v>129.95</v>
      </c>
      <c r="H100" s="13" t="s">
        <v>78</v>
      </c>
    </row>
    <row r="101" spans="1:8" ht="12.75">
      <c r="A101" t="s">
        <v>137</v>
      </c>
      <c r="B101" t="s">
        <v>23</v>
      </c>
      <c r="C101" s="33">
        <v>22</v>
      </c>
      <c r="D101">
        <v>113</v>
      </c>
      <c r="E101" s="3">
        <v>1</v>
      </c>
      <c r="F101" s="3">
        <f>D101*E101</f>
        <v>113</v>
      </c>
      <c r="G101" s="3">
        <f>F101*1.15</f>
        <v>129.95</v>
      </c>
      <c r="H101" s="13" t="s">
        <v>78</v>
      </c>
    </row>
    <row r="102" spans="1:8" ht="12.75">
      <c r="A102" t="s">
        <v>280</v>
      </c>
      <c r="B102" t="s">
        <v>128</v>
      </c>
      <c r="C102" s="33" t="s">
        <v>46</v>
      </c>
      <c r="D102" s="20">
        <v>75</v>
      </c>
      <c r="E102" s="3">
        <v>1</v>
      </c>
      <c r="F102" s="3">
        <f>D102*E102</f>
        <v>75</v>
      </c>
      <c r="G102" s="3">
        <f>F102*1.12</f>
        <v>84.00000000000001</v>
      </c>
      <c r="H102" s="13" t="s">
        <v>78</v>
      </c>
    </row>
    <row r="103" spans="1:8" ht="12.75">
      <c r="A103" t="s">
        <v>212</v>
      </c>
      <c r="B103" s="13" t="s">
        <v>205</v>
      </c>
      <c r="C103" s="33" t="s">
        <v>123</v>
      </c>
      <c r="D103" s="13">
        <v>114</v>
      </c>
      <c r="E103" s="26">
        <v>1</v>
      </c>
      <c r="F103" s="26">
        <f>D103*E103</f>
        <v>114</v>
      </c>
      <c r="G103" s="3">
        <f>F103*1.12</f>
        <v>127.68</v>
      </c>
      <c r="H103" s="13" t="s">
        <v>78</v>
      </c>
    </row>
    <row r="104" spans="1:10" ht="12.75">
      <c r="A104" s="13" t="s">
        <v>206</v>
      </c>
      <c r="B104" s="13" t="s">
        <v>205</v>
      </c>
      <c r="C104" s="33" t="s">
        <v>179</v>
      </c>
      <c r="D104" s="13">
        <v>114</v>
      </c>
      <c r="E104" s="26">
        <v>1</v>
      </c>
      <c r="F104" s="26">
        <f>D104*E104</f>
        <v>114</v>
      </c>
      <c r="G104" s="3">
        <f>F104*1.12</f>
        <v>127.68</v>
      </c>
      <c r="H104" s="13" t="s">
        <v>78</v>
      </c>
      <c r="I104" s="13"/>
      <c r="J104" s="13"/>
    </row>
    <row r="105" spans="1:8" ht="12.75">
      <c r="A105" t="s">
        <v>100</v>
      </c>
      <c r="B105" t="s">
        <v>101</v>
      </c>
      <c r="C105" s="33" t="s">
        <v>102</v>
      </c>
      <c r="D105" s="20">
        <v>160</v>
      </c>
      <c r="E105" s="3">
        <v>1</v>
      </c>
      <c r="F105" s="3">
        <f>D105*E105</f>
        <v>160</v>
      </c>
      <c r="G105" s="3">
        <f>F105*1.12</f>
        <v>179.20000000000002</v>
      </c>
      <c r="H105" s="13" t="s">
        <v>78</v>
      </c>
    </row>
    <row r="106" spans="1:10" ht="12.75">
      <c r="A106" s="13" t="s">
        <v>199</v>
      </c>
      <c r="B106" s="13" t="s">
        <v>53</v>
      </c>
      <c r="C106" s="33" t="s">
        <v>179</v>
      </c>
      <c r="D106" s="13">
        <v>101</v>
      </c>
      <c r="E106" s="26">
        <v>1</v>
      </c>
      <c r="F106" s="26">
        <f>D106*E106</f>
        <v>101</v>
      </c>
      <c r="G106" s="26">
        <f>F106*1.12</f>
        <v>113.12</v>
      </c>
      <c r="H106" s="13" t="s">
        <v>78</v>
      </c>
      <c r="I106" s="13"/>
      <c r="J106" s="13"/>
    </row>
    <row r="107" spans="1:8" ht="12.75">
      <c r="A107" t="s">
        <v>214</v>
      </c>
      <c r="B107" t="s">
        <v>215</v>
      </c>
      <c r="C107" s="33" t="s">
        <v>76</v>
      </c>
      <c r="D107" s="13">
        <v>96</v>
      </c>
      <c r="E107" s="3">
        <v>1</v>
      </c>
      <c r="F107" s="3">
        <f>D107*E107</f>
        <v>96</v>
      </c>
      <c r="G107" s="3">
        <f>F107*1.12</f>
        <v>107.52000000000001</v>
      </c>
      <c r="H107" s="13" t="s">
        <v>78</v>
      </c>
    </row>
    <row r="108" spans="1:8" ht="12.75">
      <c r="A108" t="s">
        <v>279</v>
      </c>
      <c r="B108" t="s">
        <v>198</v>
      </c>
      <c r="C108" s="33" t="s">
        <v>170</v>
      </c>
      <c r="D108" s="28">
        <v>73</v>
      </c>
      <c r="E108" s="3">
        <v>1</v>
      </c>
      <c r="F108" s="3">
        <f>D108*E108</f>
        <v>73</v>
      </c>
      <c r="G108" s="3">
        <f>F108*1.15</f>
        <v>83.94999999999999</v>
      </c>
      <c r="H108" s="13" t="s">
        <v>78</v>
      </c>
    </row>
    <row r="109" spans="1:8" ht="12.75">
      <c r="A109" t="s">
        <v>98</v>
      </c>
      <c r="B109" t="s">
        <v>99</v>
      </c>
      <c r="C109" s="33" t="s">
        <v>21</v>
      </c>
      <c r="D109">
        <v>149</v>
      </c>
      <c r="E109" s="3">
        <v>1</v>
      </c>
      <c r="F109" s="3">
        <f>D109*E109</f>
        <v>149</v>
      </c>
      <c r="G109" s="24">
        <f>F109*1.14</f>
        <v>169.85999999999999</v>
      </c>
      <c r="H109" s="13" t="s">
        <v>78</v>
      </c>
    </row>
    <row r="110" spans="1:8" ht="12.75">
      <c r="A110" t="s">
        <v>216</v>
      </c>
      <c r="B110" t="s">
        <v>204</v>
      </c>
      <c r="C110" s="33" t="s">
        <v>162</v>
      </c>
      <c r="D110" s="20">
        <v>116</v>
      </c>
      <c r="E110" s="3">
        <v>1</v>
      </c>
      <c r="F110" s="3">
        <f>D110*E110</f>
        <v>116</v>
      </c>
      <c r="G110" s="3">
        <f>F110*1.12</f>
        <v>129.92000000000002</v>
      </c>
      <c r="H110" s="13" t="s">
        <v>78</v>
      </c>
    </row>
    <row r="111" spans="1:8" ht="12.75">
      <c r="A111" t="s">
        <v>110</v>
      </c>
      <c r="B111" t="s">
        <v>111</v>
      </c>
      <c r="C111" s="33" t="s">
        <v>38</v>
      </c>
      <c r="D111" s="20">
        <v>132</v>
      </c>
      <c r="E111" s="3">
        <v>1</v>
      </c>
      <c r="F111" s="3">
        <f>D111*E111</f>
        <v>132</v>
      </c>
      <c r="G111" s="3">
        <f>F111*1.12</f>
        <v>147.84</v>
      </c>
      <c r="H111" s="13" t="s">
        <v>78</v>
      </c>
    </row>
    <row r="112" spans="1:8" ht="12.75">
      <c r="A112" t="s">
        <v>113</v>
      </c>
      <c r="B112" t="s">
        <v>111</v>
      </c>
      <c r="C112" s="33" t="s">
        <v>86</v>
      </c>
      <c r="D112" s="13">
        <v>161</v>
      </c>
      <c r="E112" s="3">
        <v>1</v>
      </c>
      <c r="F112" s="3">
        <f>D112*E112</f>
        <v>161</v>
      </c>
      <c r="G112" s="24">
        <f>F112*1.14</f>
        <v>183.54</v>
      </c>
      <c r="H112" s="13" t="s">
        <v>78</v>
      </c>
    </row>
    <row r="113" spans="1:8" ht="12.75">
      <c r="A113" t="s">
        <v>156</v>
      </c>
      <c r="B113" t="s">
        <v>157</v>
      </c>
      <c r="C113" s="33">
        <v>48</v>
      </c>
      <c r="D113" s="20">
        <v>118</v>
      </c>
      <c r="E113" s="3">
        <v>1</v>
      </c>
      <c r="F113" s="3">
        <f>D113*E113</f>
        <v>118</v>
      </c>
      <c r="G113" s="3">
        <f>F113*1.13</f>
        <v>133.33999999999997</v>
      </c>
      <c r="H113" s="31" t="s">
        <v>78</v>
      </c>
    </row>
    <row r="114" spans="1:8" ht="12.75">
      <c r="A114" t="s">
        <v>103</v>
      </c>
      <c r="B114" t="s">
        <v>104</v>
      </c>
      <c r="C114" s="33" t="s">
        <v>102</v>
      </c>
      <c r="D114" s="20">
        <v>118</v>
      </c>
      <c r="E114" s="3">
        <v>1</v>
      </c>
      <c r="F114" s="3">
        <f>D114*E114</f>
        <v>118</v>
      </c>
      <c r="G114" s="3">
        <f>F114*1.12</f>
        <v>132.16000000000003</v>
      </c>
      <c r="H114" s="13" t="s">
        <v>78</v>
      </c>
    </row>
    <row r="115" spans="1:8" ht="12.75">
      <c r="A115" t="s">
        <v>160</v>
      </c>
      <c r="B115" t="s">
        <v>161</v>
      </c>
      <c r="C115" s="33" t="s">
        <v>162</v>
      </c>
      <c r="D115" s="20">
        <v>173</v>
      </c>
      <c r="E115" s="3">
        <v>1</v>
      </c>
      <c r="F115" s="3">
        <f>D115*E115</f>
        <v>173</v>
      </c>
      <c r="G115" s="3">
        <f>F115*1.13</f>
        <v>195.48999999999998</v>
      </c>
      <c r="H115" s="13" t="s">
        <v>78</v>
      </c>
    </row>
    <row r="116" spans="1:8" ht="13.5" thickBot="1">
      <c r="A116" t="s">
        <v>158</v>
      </c>
      <c r="B116" t="s">
        <v>159</v>
      </c>
      <c r="C116" s="33" t="s">
        <v>21</v>
      </c>
      <c r="D116" s="20">
        <v>109</v>
      </c>
      <c r="E116" s="3">
        <v>1</v>
      </c>
      <c r="F116" s="3">
        <f>D116*E116</f>
        <v>109</v>
      </c>
      <c r="G116" s="3">
        <f>F116*1.13</f>
        <v>123.16999999999999</v>
      </c>
      <c r="H116" s="13" t="s">
        <v>78</v>
      </c>
    </row>
    <row r="117" spans="1:8" ht="12.75">
      <c r="A117" s="41" t="s">
        <v>192</v>
      </c>
      <c r="B117" s="41" t="s">
        <v>53</v>
      </c>
      <c r="C117" s="42" t="s">
        <v>19</v>
      </c>
      <c r="D117" s="45">
        <v>161</v>
      </c>
      <c r="E117" s="43">
        <v>1</v>
      </c>
      <c r="F117" s="43">
        <f>D117*E117</f>
        <v>161</v>
      </c>
      <c r="G117" s="43">
        <f>F117*1.15</f>
        <v>185.14999999999998</v>
      </c>
      <c r="H117" s="45" t="s">
        <v>189</v>
      </c>
    </row>
    <row r="118" spans="1:8" ht="12.75">
      <c r="A118" s="53" t="s">
        <v>187</v>
      </c>
      <c r="B118" s="53" t="s">
        <v>188</v>
      </c>
      <c r="C118" s="54" t="s">
        <v>46</v>
      </c>
      <c r="D118" s="53">
        <v>113</v>
      </c>
      <c r="E118" s="27">
        <v>1</v>
      </c>
      <c r="F118" s="27">
        <f>D118*E118</f>
        <v>113</v>
      </c>
      <c r="G118" s="27">
        <f>F118*1.15</f>
        <v>129.95</v>
      </c>
      <c r="H118" s="55" t="s">
        <v>189</v>
      </c>
    </row>
    <row r="119" spans="1:8" ht="12.75">
      <c r="A119" t="s">
        <v>185</v>
      </c>
      <c r="B119" t="s">
        <v>186</v>
      </c>
      <c r="C119" s="33" t="s">
        <v>19</v>
      </c>
      <c r="D119" s="20">
        <v>119</v>
      </c>
      <c r="E119" s="3">
        <v>1</v>
      </c>
      <c r="F119" s="3">
        <f>D119*E119</f>
        <v>119</v>
      </c>
      <c r="G119" s="3">
        <f>F119*1.15</f>
        <v>136.85</v>
      </c>
      <c r="H119" s="29" t="s">
        <v>189</v>
      </c>
    </row>
    <row r="120" spans="1:8" ht="13.5" thickBot="1">
      <c r="A120" t="s">
        <v>190</v>
      </c>
      <c r="B120" t="s">
        <v>191</v>
      </c>
      <c r="C120" s="33" t="s">
        <v>46</v>
      </c>
      <c r="D120" s="13">
        <v>168</v>
      </c>
      <c r="E120" s="3">
        <v>1</v>
      </c>
      <c r="F120" s="3">
        <f>D120*E120</f>
        <v>168</v>
      </c>
      <c r="G120" s="3">
        <f>F120*1.15</f>
        <v>193.2</v>
      </c>
      <c r="H120" s="13" t="s">
        <v>189</v>
      </c>
    </row>
    <row r="121" spans="1:8" ht="12.75">
      <c r="A121" s="41" t="s">
        <v>261</v>
      </c>
      <c r="B121" s="41" t="s">
        <v>215</v>
      </c>
      <c r="C121" s="42" t="s">
        <v>46</v>
      </c>
      <c r="D121" s="45">
        <v>154</v>
      </c>
      <c r="E121" s="43">
        <v>1</v>
      </c>
      <c r="F121" s="43">
        <f>D121*E121</f>
        <v>154</v>
      </c>
      <c r="G121" s="46">
        <f>F121*1.12</f>
        <v>172.48000000000002</v>
      </c>
      <c r="H121" s="45" t="s">
        <v>259</v>
      </c>
    </row>
    <row r="122" spans="1:8" ht="12.75">
      <c r="A122" t="s">
        <v>262</v>
      </c>
      <c r="B122" t="s">
        <v>215</v>
      </c>
      <c r="C122" s="33" t="s">
        <v>46</v>
      </c>
      <c r="D122" s="13">
        <v>154</v>
      </c>
      <c r="E122" s="3">
        <v>1</v>
      </c>
      <c r="F122" s="3">
        <f>D122*E122</f>
        <v>154</v>
      </c>
      <c r="G122" s="26">
        <f>F122*1.12</f>
        <v>172.48000000000002</v>
      </c>
      <c r="H122" s="13" t="s">
        <v>259</v>
      </c>
    </row>
    <row r="123" spans="1:8" ht="12.75">
      <c r="A123" t="s">
        <v>260</v>
      </c>
      <c r="B123" t="s">
        <v>233</v>
      </c>
      <c r="C123" s="33" t="s">
        <v>124</v>
      </c>
      <c r="D123" s="20">
        <v>66</v>
      </c>
      <c r="E123" s="3">
        <v>1</v>
      </c>
      <c r="F123" s="3">
        <f>D123*E123</f>
        <v>66</v>
      </c>
      <c r="G123" s="3">
        <f>F123*1.12</f>
        <v>73.92</v>
      </c>
      <c r="H123" s="18" t="s">
        <v>259</v>
      </c>
    </row>
    <row r="124" spans="1:8" ht="12.75">
      <c r="A124" t="s">
        <v>263</v>
      </c>
      <c r="B124" t="s">
        <v>42</v>
      </c>
      <c r="C124" s="33" t="s">
        <v>46</v>
      </c>
      <c r="D124" s="13">
        <v>154</v>
      </c>
      <c r="E124" s="3">
        <v>1</v>
      </c>
      <c r="F124" s="3">
        <f>D124*E124</f>
        <v>154</v>
      </c>
      <c r="G124" s="26">
        <f>F124*1.12</f>
        <v>172.48000000000002</v>
      </c>
      <c r="H124" s="13" t="s">
        <v>259</v>
      </c>
    </row>
    <row r="125" spans="1:8" ht="12.75">
      <c r="A125" t="s">
        <v>230</v>
      </c>
      <c r="B125" t="s">
        <v>231</v>
      </c>
      <c r="C125" s="33" t="s">
        <v>124</v>
      </c>
      <c r="D125" s="20">
        <v>66</v>
      </c>
      <c r="E125" s="3">
        <v>1</v>
      </c>
      <c r="F125" s="3">
        <f>D125*E125</f>
        <v>66</v>
      </c>
      <c r="G125" s="3">
        <f>F125*1.12</f>
        <v>73.92</v>
      </c>
      <c r="H125" s="18" t="s">
        <v>259</v>
      </c>
    </row>
    <row r="126" spans="1:8" ht="13.5" thickBot="1">
      <c r="A126" t="s">
        <v>278</v>
      </c>
      <c r="B126" t="s">
        <v>52</v>
      </c>
      <c r="C126" s="33" t="s">
        <v>46</v>
      </c>
      <c r="D126" s="20">
        <v>109</v>
      </c>
      <c r="E126" s="3">
        <v>1</v>
      </c>
      <c r="F126" s="3">
        <f>D126*E126</f>
        <v>109</v>
      </c>
      <c r="G126" s="3">
        <f>F126*1.12</f>
        <v>122.08000000000001</v>
      </c>
      <c r="H126" s="13" t="s">
        <v>259</v>
      </c>
    </row>
    <row r="127" spans="1:8" ht="12.75">
      <c r="A127" s="45" t="s">
        <v>175</v>
      </c>
      <c r="B127" s="45" t="s">
        <v>23</v>
      </c>
      <c r="C127" s="42">
        <v>54</v>
      </c>
      <c r="D127" s="45">
        <v>157</v>
      </c>
      <c r="E127" s="46">
        <v>1</v>
      </c>
      <c r="F127" s="46">
        <f>D127*E127</f>
        <v>157</v>
      </c>
      <c r="G127" s="46">
        <f>F127*1.15</f>
        <v>180.54999999999998</v>
      </c>
      <c r="H127" s="45" t="s">
        <v>194</v>
      </c>
    </row>
    <row r="128" spans="1:10" ht="13.5" thickBot="1">
      <c r="A128" s="13" t="s">
        <v>195</v>
      </c>
      <c r="B128" s="13" t="s">
        <v>23</v>
      </c>
      <c r="C128" s="33" t="s">
        <v>196</v>
      </c>
      <c r="D128" s="13">
        <v>385</v>
      </c>
      <c r="E128" s="26">
        <v>1</v>
      </c>
      <c r="F128" s="26">
        <f>D128*E128</f>
        <v>385</v>
      </c>
      <c r="G128" s="26">
        <f>F128*1.15</f>
        <v>442.74999999999994</v>
      </c>
      <c r="H128" s="13" t="s">
        <v>194</v>
      </c>
      <c r="I128" s="13"/>
      <c r="J128" s="13"/>
    </row>
    <row r="129" spans="1:8" ht="12.75">
      <c r="A129" s="41" t="s">
        <v>134</v>
      </c>
      <c r="B129" s="41" t="s">
        <v>82</v>
      </c>
      <c r="C129" s="42" t="s">
        <v>55</v>
      </c>
      <c r="D129" s="41">
        <v>94</v>
      </c>
      <c r="E129" s="43">
        <v>1</v>
      </c>
      <c r="F129" s="43">
        <f>D129*E129</f>
        <v>94</v>
      </c>
      <c r="G129" s="43">
        <f>F129*1.12</f>
        <v>105.28000000000002</v>
      </c>
      <c r="H129" s="44" t="s">
        <v>238</v>
      </c>
    </row>
    <row r="130" spans="1:8" ht="12.75">
      <c r="A130" t="s">
        <v>239</v>
      </c>
      <c r="B130" t="s">
        <v>128</v>
      </c>
      <c r="C130" s="33" t="s">
        <v>55</v>
      </c>
      <c r="D130" s="20">
        <v>41</v>
      </c>
      <c r="E130" s="3">
        <v>1</v>
      </c>
      <c r="F130" s="3">
        <f>D130*E130</f>
        <v>41</v>
      </c>
      <c r="G130" s="3">
        <f>F130*1.12</f>
        <v>45.92</v>
      </c>
      <c r="H130" s="18" t="s">
        <v>238</v>
      </c>
    </row>
    <row r="131" spans="1:8" ht="12.75">
      <c r="A131" t="s">
        <v>240</v>
      </c>
      <c r="B131" t="s">
        <v>128</v>
      </c>
      <c r="C131" s="33" t="s">
        <v>55</v>
      </c>
      <c r="D131" s="20">
        <v>41</v>
      </c>
      <c r="E131" s="3">
        <v>1</v>
      </c>
      <c r="F131" s="3">
        <f>D131*E131</f>
        <v>41</v>
      </c>
      <c r="G131" s="3">
        <f>F131*1.12</f>
        <v>45.92</v>
      </c>
      <c r="H131" s="18" t="s">
        <v>238</v>
      </c>
    </row>
    <row r="132" spans="1:8" ht="12.75">
      <c r="A132" t="s">
        <v>241</v>
      </c>
      <c r="B132" t="s">
        <v>128</v>
      </c>
      <c r="C132" s="33" t="s">
        <v>55</v>
      </c>
      <c r="D132" s="20">
        <v>41</v>
      </c>
      <c r="E132" s="3">
        <v>1</v>
      </c>
      <c r="F132" s="3">
        <f>D132*E132</f>
        <v>41</v>
      </c>
      <c r="G132" s="3">
        <f>F132*1.12</f>
        <v>45.92</v>
      </c>
      <c r="H132" s="18" t="s">
        <v>238</v>
      </c>
    </row>
    <row r="133" spans="1:8" ht="12.75">
      <c r="A133" t="s">
        <v>242</v>
      </c>
      <c r="B133" t="s">
        <v>128</v>
      </c>
      <c r="C133" s="33" t="s">
        <v>55</v>
      </c>
      <c r="D133" s="20">
        <v>41</v>
      </c>
      <c r="E133" s="3">
        <v>1</v>
      </c>
      <c r="F133" s="3">
        <f>D133*E133</f>
        <v>41</v>
      </c>
      <c r="G133" s="3">
        <f>F133*1.12</f>
        <v>45.92</v>
      </c>
      <c r="H133" s="18" t="s">
        <v>238</v>
      </c>
    </row>
    <row r="134" spans="1:8" ht="12.75">
      <c r="A134" t="s">
        <v>257</v>
      </c>
      <c r="B134" t="s">
        <v>258</v>
      </c>
      <c r="C134" s="33" t="s">
        <v>55</v>
      </c>
      <c r="D134" s="13">
        <v>117</v>
      </c>
      <c r="E134" s="3">
        <v>1</v>
      </c>
      <c r="F134" s="3">
        <f>D134*E134</f>
        <v>117</v>
      </c>
      <c r="G134" s="3">
        <f>F134*1.12</f>
        <v>131.04000000000002</v>
      </c>
      <c r="H134" s="18" t="s">
        <v>238</v>
      </c>
    </row>
    <row r="135" spans="1:8" ht="12.75">
      <c r="A135" t="s">
        <v>250</v>
      </c>
      <c r="B135" t="s">
        <v>235</v>
      </c>
      <c r="C135" s="33" t="s">
        <v>21</v>
      </c>
      <c r="D135" s="20">
        <v>88</v>
      </c>
      <c r="E135" s="3">
        <v>1</v>
      </c>
      <c r="F135" s="3">
        <f>D135*E135</f>
        <v>88</v>
      </c>
      <c r="G135" s="3">
        <f>F135*1.12</f>
        <v>98.56</v>
      </c>
      <c r="H135" s="18" t="s">
        <v>238</v>
      </c>
    </row>
    <row r="136" spans="1:8" ht="12.75">
      <c r="A136" t="s">
        <v>249</v>
      </c>
      <c r="B136" t="s">
        <v>235</v>
      </c>
      <c r="C136" s="33" t="s">
        <v>21</v>
      </c>
      <c r="D136" s="20">
        <v>44</v>
      </c>
      <c r="E136" s="3">
        <v>1</v>
      </c>
      <c r="F136" s="3">
        <f>D136*E136</f>
        <v>44</v>
      </c>
      <c r="G136" s="3">
        <f>F136*1.12</f>
        <v>49.28</v>
      </c>
      <c r="H136" s="18" t="s">
        <v>238</v>
      </c>
    </row>
    <row r="137" spans="1:8" ht="12.75">
      <c r="A137" t="s">
        <v>248</v>
      </c>
      <c r="B137" t="s">
        <v>235</v>
      </c>
      <c r="C137" s="33" t="s">
        <v>21</v>
      </c>
      <c r="D137" s="20">
        <v>44</v>
      </c>
      <c r="E137" s="3">
        <v>1</v>
      </c>
      <c r="F137" s="3">
        <f>D137*E137</f>
        <v>44</v>
      </c>
      <c r="G137" s="3">
        <f>F137*1.12</f>
        <v>49.28</v>
      </c>
      <c r="H137" s="18" t="s">
        <v>238</v>
      </c>
    </row>
    <row r="138" spans="1:8" ht="12.75">
      <c r="A138" t="s">
        <v>254</v>
      </c>
      <c r="B138" t="s">
        <v>42</v>
      </c>
      <c r="C138" s="33" t="s">
        <v>21</v>
      </c>
      <c r="D138" s="13">
        <v>87</v>
      </c>
      <c r="E138" s="3">
        <v>1</v>
      </c>
      <c r="F138" s="3">
        <f>D138*E138</f>
        <v>87</v>
      </c>
      <c r="G138" s="3">
        <f>F138*1.12</f>
        <v>97.44000000000001</v>
      </c>
      <c r="H138" s="18" t="s">
        <v>238</v>
      </c>
    </row>
    <row r="139" spans="1:8" ht="12.75">
      <c r="A139" t="s">
        <v>246</v>
      </c>
      <c r="B139" t="s">
        <v>247</v>
      </c>
      <c r="C139" s="33" t="s">
        <v>19</v>
      </c>
      <c r="D139" s="20">
        <v>88</v>
      </c>
      <c r="E139" s="3">
        <v>1</v>
      </c>
      <c r="F139" s="3">
        <f>D139*E139</f>
        <v>88</v>
      </c>
      <c r="G139" s="3">
        <f>F139*1.12</f>
        <v>98.56</v>
      </c>
      <c r="H139" s="18" t="s">
        <v>238</v>
      </c>
    </row>
    <row r="140" spans="1:8" ht="12.75">
      <c r="A140" t="s">
        <v>243</v>
      </c>
      <c r="B140" t="s">
        <v>244</v>
      </c>
      <c r="C140" s="33" t="s">
        <v>55</v>
      </c>
      <c r="D140" s="20">
        <v>72</v>
      </c>
      <c r="E140" s="3">
        <v>1</v>
      </c>
      <c r="F140" s="3">
        <f>D140*E140</f>
        <v>72</v>
      </c>
      <c r="G140" s="3">
        <f>F140*1.12</f>
        <v>80.64000000000001</v>
      </c>
      <c r="H140" s="18" t="s">
        <v>238</v>
      </c>
    </row>
    <row r="141" spans="1:10" s="13" customFormat="1" ht="12.75">
      <c r="A141" t="s">
        <v>245</v>
      </c>
      <c r="B141" t="s">
        <v>244</v>
      </c>
      <c r="C141" s="33" t="s">
        <v>55</v>
      </c>
      <c r="D141" s="20">
        <v>44</v>
      </c>
      <c r="E141" s="3">
        <v>1</v>
      </c>
      <c r="F141" s="3">
        <f>D141*E141</f>
        <v>44</v>
      </c>
      <c r="G141" s="3">
        <f>F141*1.12</f>
        <v>49.28</v>
      </c>
      <c r="H141" s="18" t="s">
        <v>238</v>
      </c>
      <c r="I141"/>
      <c r="J141"/>
    </row>
    <row r="142" spans="1:8" ht="12.75">
      <c r="A142" t="s">
        <v>255</v>
      </c>
      <c r="B142" t="s">
        <v>256</v>
      </c>
      <c r="C142" s="33" t="s">
        <v>19</v>
      </c>
      <c r="D142" s="22">
        <v>107</v>
      </c>
      <c r="E142" s="3">
        <v>1</v>
      </c>
      <c r="F142" s="3">
        <f>D142*E142</f>
        <v>107</v>
      </c>
      <c r="G142" s="3">
        <f>F142*1.12</f>
        <v>119.84000000000002</v>
      </c>
      <c r="H142" s="18" t="s">
        <v>238</v>
      </c>
    </row>
    <row r="143" spans="1:8" ht="13.5" thickBot="1">
      <c r="A143" t="s">
        <v>251</v>
      </c>
      <c r="B143" t="s">
        <v>252</v>
      </c>
      <c r="C143" s="33" t="s">
        <v>21</v>
      </c>
      <c r="D143">
        <v>111</v>
      </c>
      <c r="E143" s="3">
        <v>1</v>
      </c>
      <c r="F143" s="3">
        <f>D143*E143</f>
        <v>111</v>
      </c>
      <c r="G143" s="3">
        <f>F143*1.12</f>
        <v>124.32000000000001</v>
      </c>
      <c r="H143" s="18" t="s">
        <v>238</v>
      </c>
    </row>
    <row r="144" spans="1:8" ht="12.75">
      <c r="A144" s="41" t="s">
        <v>146</v>
      </c>
      <c r="B144" s="41" t="s">
        <v>147</v>
      </c>
      <c r="C144" s="42" t="s">
        <v>124</v>
      </c>
      <c r="D144" s="52">
        <v>121</v>
      </c>
      <c r="E144" s="43">
        <v>1</v>
      </c>
      <c r="F144" s="43">
        <f>D144*E144</f>
        <v>121</v>
      </c>
      <c r="G144" s="43">
        <f>F144*1.14</f>
        <v>137.94</v>
      </c>
      <c r="H144" s="45" t="s">
        <v>121</v>
      </c>
    </row>
    <row r="145" spans="1:8" ht="12.75">
      <c r="A145" t="s">
        <v>125</v>
      </c>
      <c r="B145" t="s">
        <v>126</v>
      </c>
      <c r="C145" s="33" t="s">
        <v>124</v>
      </c>
      <c r="D145" s="20">
        <v>164</v>
      </c>
      <c r="E145" s="3">
        <v>1</v>
      </c>
      <c r="F145" s="3">
        <f>D145*E145</f>
        <v>164</v>
      </c>
      <c r="G145" s="3">
        <f>F145*1.14</f>
        <v>186.95999999999998</v>
      </c>
      <c r="H145" s="18" t="s">
        <v>121</v>
      </c>
    </row>
    <row r="146" spans="1:8" ht="12.75">
      <c r="A146" t="s">
        <v>230</v>
      </c>
      <c r="B146" t="s">
        <v>231</v>
      </c>
      <c r="C146" s="33" t="s">
        <v>38</v>
      </c>
      <c r="D146" s="20">
        <v>66</v>
      </c>
      <c r="E146" s="3">
        <v>3</v>
      </c>
      <c r="F146" s="3">
        <f>D146*E146</f>
        <v>198</v>
      </c>
      <c r="G146" s="3">
        <f>F146*1.14</f>
        <v>225.71999999999997</v>
      </c>
      <c r="H146" s="18" t="s">
        <v>121</v>
      </c>
    </row>
    <row r="147" spans="1:8" ht="13.5" thickBot="1">
      <c r="A147" t="s">
        <v>232</v>
      </c>
      <c r="B147" t="s">
        <v>231</v>
      </c>
      <c r="C147" s="33" t="s">
        <v>38</v>
      </c>
      <c r="D147" s="20">
        <v>72</v>
      </c>
      <c r="E147" s="3">
        <v>1</v>
      </c>
      <c r="F147" s="3">
        <f>D147*E147</f>
        <v>72</v>
      </c>
      <c r="G147" s="3">
        <f>F147*1.14</f>
        <v>82.08</v>
      </c>
      <c r="H147" s="18" t="s">
        <v>121</v>
      </c>
    </row>
    <row r="148" spans="1:8" ht="12.75">
      <c r="A148" s="41" t="s">
        <v>134</v>
      </c>
      <c r="B148" s="41" t="s">
        <v>82</v>
      </c>
      <c r="C148" s="42" t="s">
        <v>19</v>
      </c>
      <c r="D148" s="41">
        <v>84</v>
      </c>
      <c r="E148" s="43">
        <v>1</v>
      </c>
      <c r="F148" s="43">
        <f>D148*E148</f>
        <v>84</v>
      </c>
      <c r="G148" s="43">
        <f>F148*1.12</f>
        <v>94.08000000000001</v>
      </c>
      <c r="H148" s="44" t="s">
        <v>207</v>
      </c>
    </row>
    <row r="149" spans="1:8" ht="12.75">
      <c r="A149" t="s">
        <v>210</v>
      </c>
      <c r="B149" t="s">
        <v>82</v>
      </c>
      <c r="C149" s="33" t="s">
        <v>19</v>
      </c>
      <c r="D149">
        <v>54</v>
      </c>
      <c r="E149" s="3">
        <v>1</v>
      </c>
      <c r="F149" s="3">
        <f>D149*E149</f>
        <v>54</v>
      </c>
      <c r="G149" s="3">
        <f>F149*1.12</f>
        <v>60.480000000000004</v>
      </c>
      <c r="H149" s="18" t="s">
        <v>207</v>
      </c>
    </row>
    <row r="150" spans="1:8" ht="13.5" thickBot="1">
      <c r="A150" t="s">
        <v>209</v>
      </c>
      <c r="B150" t="s">
        <v>128</v>
      </c>
      <c r="C150" s="33" t="s">
        <v>19</v>
      </c>
      <c r="D150">
        <v>80</v>
      </c>
      <c r="E150" s="3">
        <v>1</v>
      </c>
      <c r="F150" s="3">
        <f>D150*E150</f>
        <v>80</v>
      </c>
      <c r="G150" s="3">
        <f>F150*1.12</f>
        <v>89.60000000000001</v>
      </c>
      <c r="H150" s="18" t="s">
        <v>207</v>
      </c>
    </row>
    <row r="151" spans="1:8" ht="12.75">
      <c r="A151" s="41" t="s">
        <v>40</v>
      </c>
      <c r="B151" s="41" t="s">
        <v>37</v>
      </c>
      <c r="C151" s="42" t="s">
        <v>38</v>
      </c>
      <c r="D151" s="41">
        <v>302</v>
      </c>
      <c r="E151" s="43">
        <v>1</v>
      </c>
      <c r="F151" s="43">
        <f>D151*E151</f>
        <v>302</v>
      </c>
      <c r="G151" s="43">
        <f>F151*1.12</f>
        <v>338.24</v>
      </c>
      <c r="H151" s="45" t="s">
        <v>39</v>
      </c>
    </row>
    <row r="152" spans="1:8" ht="13.5" thickBot="1">
      <c r="A152" t="s">
        <v>92</v>
      </c>
      <c r="B152" t="s">
        <v>37</v>
      </c>
      <c r="C152" s="33" t="s">
        <v>38</v>
      </c>
      <c r="D152">
        <v>267</v>
      </c>
      <c r="E152" s="3">
        <v>1</v>
      </c>
      <c r="F152" s="3">
        <f>D152*E152</f>
        <v>267</v>
      </c>
      <c r="G152" s="3">
        <f>F152*1.12</f>
        <v>299.04</v>
      </c>
      <c r="H152" s="13" t="s">
        <v>39</v>
      </c>
    </row>
    <row r="153" spans="1:8" ht="12.75">
      <c r="A153" s="41" t="s">
        <v>94</v>
      </c>
      <c r="B153" s="41" t="s">
        <v>95</v>
      </c>
      <c r="C153" s="42" t="s">
        <v>46</v>
      </c>
      <c r="D153" s="41">
        <v>459</v>
      </c>
      <c r="E153" s="43">
        <v>1</v>
      </c>
      <c r="F153" s="43">
        <f>D153*E153</f>
        <v>459</v>
      </c>
      <c r="G153" s="43">
        <f>F153*1.15</f>
        <v>527.8499999999999</v>
      </c>
      <c r="H153" s="44" t="s">
        <v>93</v>
      </c>
    </row>
    <row r="154" spans="1:8" ht="13.5" thickBot="1">
      <c r="A154" t="s">
        <v>96</v>
      </c>
      <c r="B154" t="s">
        <v>23</v>
      </c>
      <c r="C154" s="33">
        <v>23</v>
      </c>
      <c r="D154">
        <v>131</v>
      </c>
      <c r="E154" s="3">
        <v>1</v>
      </c>
      <c r="F154" s="3">
        <f>D154*E154</f>
        <v>131</v>
      </c>
      <c r="G154" s="3">
        <f>F154*1.15</f>
        <v>150.64999999999998</v>
      </c>
      <c r="H154" s="13" t="s">
        <v>93</v>
      </c>
    </row>
    <row r="155" spans="1:8" ht="12.75">
      <c r="A155" s="41" t="s">
        <v>281</v>
      </c>
      <c r="B155" s="41" t="s">
        <v>178</v>
      </c>
      <c r="C155" s="42" t="s">
        <v>282</v>
      </c>
      <c r="D155" s="41">
        <v>133</v>
      </c>
      <c r="E155" s="43">
        <v>1</v>
      </c>
      <c r="F155" s="43">
        <f>D155*E155</f>
        <v>133</v>
      </c>
      <c r="G155" s="43">
        <f>F155*1.12</f>
        <v>148.96</v>
      </c>
      <c r="H155" s="44" t="s">
        <v>213</v>
      </c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61" ht="12.75">
      <c r="A161" s="20" t="s">
        <v>32</v>
      </c>
    </row>
    <row r="162" ht="12.75">
      <c r="A162" s="19" t="s">
        <v>27</v>
      </c>
    </row>
    <row r="163" ht="12.75">
      <c r="A163" s="22" t="s">
        <v>33</v>
      </c>
    </row>
  </sheetData>
  <autoFilter ref="A1:H15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35" sqref="J35"/>
    </sheetView>
  </sheetViews>
  <sheetFormatPr defaultColWidth="9.00390625" defaultRowHeight="12.75"/>
  <cols>
    <col min="1" max="1" width="27.375" style="0" customWidth="1"/>
    <col min="3" max="3" width="13.125" style="0" customWidth="1"/>
    <col min="4" max="4" width="12.25390625" style="0" customWidth="1"/>
    <col min="5" max="5" width="10.25390625" style="0" customWidth="1"/>
    <col min="6" max="6" width="12.00390625" style="0" customWidth="1"/>
    <col min="7" max="7" width="13.625" style="0" customWidth="1"/>
    <col min="9" max="9" width="11.625" style="0" customWidth="1"/>
    <col min="10" max="10" width="32.125" style="0" customWidth="1"/>
  </cols>
  <sheetData>
    <row r="1" spans="1:9" s="5" customFormat="1" ht="30">
      <c r="A1" s="4"/>
      <c r="B1" s="5" t="s">
        <v>15</v>
      </c>
      <c r="C1" s="4" t="s">
        <v>7</v>
      </c>
      <c r="D1" s="5" t="s">
        <v>62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</row>
    <row r="2" spans="1:8" ht="12.75">
      <c r="A2" s="13" t="s">
        <v>218</v>
      </c>
      <c r="B2">
        <v>305</v>
      </c>
      <c r="C2" s="3">
        <f>B2*1.15</f>
        <v>350.75</v>
      </c>
      <c r="D2" s="30">
        <v>0</v>
      </c>
      <c r="E2" s="14">
        <f aca="true" t="shared" si="0" ref="E2:E31">SUM(C2,-D2)</f>
        <v>350.75</v>
      </c>
      <c r="F2" s="15">
        <v>351</v>
      </c>
      <c r="G2" s="16"/>
      <c r="H2" s="36">
        <f>B2*0.022198</f>
        <v>6.77039</v>
      </c>
    </row>
    <row r="3" spans="1:10" ht="12.75">
      <c r="A3" s="23" t="s">
        <v>83</v>
      </c>
      <c r="B3">
        <v>652</v>
      </c>
      <c r="C3" s="3">
        <f>B3*1.12</f>
        <v>730.2400000000001</v>
      </c>
      <c r="D3" s="30">
        <v>0</v>
      </c>
      <c r="E3" s="14">
        <f t="shared" si="0"/>
        <v>730.2400000000001</v>
      </c>
      <c r="F3" s="15">
        <v>729</v>
      </c>
      <c r="G3" s="30">
        <v>-1</v>
      </c>
      <c r="H3" s="36">
        <f aca="true" t="shared" si="1" ref="H3:H31">B3*0.022198</f>
        <v>14.473096</v>
      </c>
      <c r="J3" t="s">
        <v>287</v>
      </c>
    </row>
    <row r="4" spans="1:8" ht="12.75">
      <c r="A4" s="13" t="s">
        <v>107</v>
      </c>
      <c r="B4">
        <v>737</v>
      </c>
      <c r="C4" s="3">
        <f>B4*1.15</f>
        <v>847.55</v>
      </c>
      <c r="D4" s="30">
        <v>0</v>
      </c>
      <c r="E4" s="14">
        <f t="shared" si="0"/>
        <v>847.55</v>
      </c>
      <c r="F4" s="15">
        <v>848</v>
      </c>
      <c r="G4" s="16"/>
      <c r="H4" s="36">
        <f t="shared" si="1"/>
        <v>16.359925999999998</v>
      </c>
    </row>
    <row r="5" spans="1:10" ht="12.75">
      <c r="A5" s="25" t="s">
        <v>115</v>
      </c>
      <c r="B5">
        <v>881</v>
      </c>
      <c r="C5" s="3">
        <f>B5*1.12</f>
        <v>986.7200000000001</v>
      </c>
      <c r="D5" s="30">
        <v>0</v>
      </c>
      <c r="E5" s="14">
        <f t="shared" si="0"/>
        <v>986.7200000000001</v>
      </c>
      <c r="F5" s="15">
        <v>986</v>
      </c>
      <c r="G5" s="30">
        <v>-1</v>
      </c>
      <c r="H5" s="36">
        <f t="shared" si="1"/>
        <v>19.556438</v>
      </c>
      <c r="J5" t="s">
        <v>287</v>
      </c>
    </row>
    <row r="6" spans="1:8" ht="12.75">
      <c r="A6" s="13" t="s">
        <v>120</v>
      </c>
      <c r="B6">
        <v>563</v>
      </c>
      <c r="C6" s="3">
        <f>B6*1.15</f>
        <v>647.4499999999999</v>
      </c>
      <c r="D6" s="30">
        <v>0</v>
      </c>
      <c r="E6" s="14">
        <f t="shared" si="0"/>
        <v>647.4499999999999</v>
      </c>
      <c r="F6" s="15">
        <v>647</v>
      </c>
      <c r="G6" s="16"/>
      <c r="H6" s="36">
        <f t="shared" si="1"/>
        <v>12.497473999999999</v>
      </c>
    </row>
    <row r="7" spans="1:8" ht="12.75">
      <c r="A7" s="31" t="s">
        <v>176</v>
      </c>
      <c r="B7">
        <v>496</v>
      </c>
      <c r="C7" s="3">
        <f>B7*1.15</f>
        <v>570.4</v>
      </c>
      <c r="D7" s="30">
        <v>0</v>
      </c>
      <c r="E7" s="14">
        <f t="shared" si="0"/>
        <v>570.4</v>
      </c>
      <c r="F7" s="15">
        <v>570</v>
      </c>
      <c r="G7" s="16"/>
      <c r="H7" s="36">
        <f t="shared" si="1"/>
        <v>11.010207999999999</v>
      </c>
    </row>
    <row r="8" spans="1:11" ht="12.75">
      <c r="A8" s="31" t="s">
        <v>265</v>
      </c>
      <c r="B8">
        <v>2631</v>
      </c>
      <c r="C8" s="3">
        <f>B8*1.12</f>
        <v>2946.7200000000003</v>
      </c>
      <c r="D8" s="30">
        <v>0</v>
      </c>
      <c r="E8" s="14">
        <f t="shared" si="0"/>
        <v>2946.7200000000003</v>
      </c>
      <c r="F8" s="15">
        <v>2946</v>
      </c>
      <c r="G8" s="30">
        <v>-1</v>
      </c>
      <c r="H8" s="36">
        <f t="shared" si="1"/>
        <v>58.402938</v>
      </c>
      <c r="J8" t="s">
        <v>287</v>
      </c>
      <c r="K8" t="s">
        <v>285</v>
      </c>
    </row>
    <row r="9" spans="1:8" ht="12.75">
      <c r="A9" s="13" t="s">
        <v>208</v>
      </c>
      <c r="B9">
        <v>626</v>
      </c>
      <c r="C9" s="3">
        <f>B9*1.15</f>
        <v>719.9</v>
      </c>
      <c r="D9" s="30">
        <v>0</v>
      </c>
      <c r="E9" s="14">
        <f t="shared" si="0"/>
        <v>719.9</v>
      </c>
      <c r="F9" s="15">
        <v>720</v>
      </c>
      <c r="G9" s="16"/>
      <c r="H9" s="36">
        <f t="shared" si="1"/>
        <v>13.895947999999999</v>
      </c>
    </row>
    <row r="10" spans="1:8" ht="12.75">
      <c r="A10" s="23" t="s">
        <v>167</v>
      </c>
      <c r="B10">
        <v>463</v>
      </c>
      <c r="C10" s="3">
        <f>B10*1.15</f>
        <v>532.4499999999999</v>
      </c>
      <c r="D10" s="30">
        <v>0</v>
      </c>
      <c r="E10" s="14">
        <f t="shared" si="0"/>
        <v>532.4499999999999</v>
      </c>
      <c r="F10" s="15">
        <v>532</v>
      </c>
      <c r="G10" s="16"/>
      <c r="H10" s="36">
        <f t="shared" si="1"/>
        <v>10.277674</v>
      </c>
    </row>
    <row r="11" spans="1:8" ht="12.75">
      <c r="A11" s="13" t="s">
        <v>106</v>
      </c>
      <c r="B11">
        <v>563</v>
      </c>
      <c r="C11" s="3">
        <f>B11*1.15</f>
        <v>647.4499999999999</v>
      </c>
      <c r="D11" s="30">
        <v>0</v>
      </c>
      <c r="E11" s="14">
        <f t="shared" si="0"/>
        <v>647.4499999999999</v>
      </c>
      <c r="F11" s="15">
        <v>647</v>
      </c>
      <c r="G11" s="16"/>
      <c r="H11" s="36">
        <f t="shared" si="1"/>
        <v>12.497473999999999</v>
      </c>
    </row>
    <row r="12" spans="1:8" ht="12.75">
      <c r="A12" s="25" t="s">
        <v>56</v>
      </c>
      <c r="B12">
        <v>687</v>
      </c>
      <c r="C12" s="3">
        <f>B12*1.12</f>
        <v>769.44</v>
      </c>
      <c r="D12" s="30">
        <v>0</v>
      </c>
      <c r="E12" s="14">
        <f t="shared" si="0"/>
        <v>769.44</v>
      </c>
      <c r="F12" s="15">
        <v>769</v>
      </c>
      <c r="G12" s="16"/>
      <c r="H12" s="36">
        <f t="shared" si="1"/>
        <v>15.250026</v>
      </c>
    </row>
    <row r="13" spans="1:10" ht="12.75">
      <c r="A13" s="18" t="s">
        <v>34</v>
      </c>
      <c r="B13">
        <v>582</v>
      </c>
      <c r="C13" s="3">
        <f>B13*1.12</f>
        <v>651.84</v>
      </c>
      <c r="D13" s="30">
        <v>0</v>
      </c>
      <c r="E13" s="14">
        <f t="shared" si="0"/>
        <v>651.84</v>
      </c>
      <c r="F13" s="15">
        <v>840</v>
      </c>
      <c r="G13" s="30">
        <v>188</v>
      </c>
      <c r="H13" s="36">
        <f t="shared" si="1"/>
        <v>12.919236</v>
      </c>
      <c r="I13">
        <v>175</v>
      </c>
      <c r="J13" t="s">
        <v>291</v>
      </c>
    </row>
    <row r="14" spans="1:10" ht="12.75">
      <c r="A14" s="25" t="s">
        <v>61</v>
      </c>
      <c r="B14">
        <v>1494</v>
      </c>
      <c r="C14" s="3">
        <f>B14*1.1</f>
        <v>1643.4</v>
      </c>
      <c r="D14" s="30">
        <v>0</v>
      </c>
      <c r="E14" s="14">
        <f t="shared" si="0"/>
        <v>1643.4</v>
      </c>
      <c r="F14" s="15">
        <v>1643</v>
      </c>
      <c r="G14" s="16"/>
      <c r="H14" s="36">
        <f t="shared" si="1"/>
        <v>33.163812</v>
      </c>
      <c r="J14" t="s">
        <v>122</v>
      </c>
    </row>
    <row r="15" spans="1:10" ht="12.75">
      <c r="A15" s="13" t="s">
        <v>200</v>
      </c>
      <c r="B15">
        <v>785</v>
      </c>
      <c r="C15" s="3">
        <f>B15*1.15</f>
        <v>902.7499999999999</v>
      </c>
      <c r="D15" s="30">
        <v>0</v>
      </c>
      <c r="E15" s="14">
        <f t="shared" si="0"/>
        <v>902.7499999999999</v>
      </c>
      <c r="F15" s="15">
        <v>902</v>
      </c>
      <c r="G15" s="30">
        <v>-1</v>
      </c>
      <c r="H15" s="36">
        <f t="shared" si="1"/>
        <v>17.42543</v>
      </c>
      <c r="J15" t="s">
        <v>287</v>
      </c>
    </row>
    <row r="16" spans="1:10" ht="12.75">
      <c r="A16" s="13" t="s">
        <v>73</v>
      </c>
      <c r="B16">
        <v>279</v>
      </c>
      <c r="C16" s="3">
        <f>B16*1.12</f>
        <v>312.48</v>
      </c>
      <c r="D16" s="30">
        <v>0</v>
      </c>
      <c r="E16" s="14">
        <f t="shared" si="0"/>
        <v>312.48</v>
      </c>
      <c r="F16" s="15">
        <v>313</v>
      </c>
      <c r="G16" s="30">
        <v>1</v>
      </c>
      <c r="H16" s="36">
        <f t="shared" si="1"/>
        <v>6.193242</v>
      </c>
      <c r="J16" t="s">
        <v>288</v>
      </c>
    </row>
    <row r="17" spans="1:10" ht="12.75">
      <c r="A17" s="13" t="s">
        <v>24</v>
      </c>
      <c r="B17">
        <v>1853</v>
      </c>
      <c r="C17" s="3">
        <f>B17*1.12</f>
        <v>2075.36</v>
      </c>
      <c r="D17" s="30">
        <v>49</v>
      </c>
      <c r="E17" s="14">
        <f t="shared" si="0"/>
        <v>2026.3600000000001</v>
      </c>
      <c r="F17" s="15">
        <v>2077</v>
      </c>
      <c r="G17" s="30">
        <v>51</v>
      </c>
      <c r="H17" s="36">
        <f t="shared" si="1"/>
        <v>41.132894</v>
      </c>
      <c r="I17">
        <v>10</v>
      </c>
      <c r="J17" t="s">
        <v>290</v>
      </c>
    </row>
    <row r="18" spans="1:8" ht="12.75">
      <c r="A18" s="13" t="s">
        <v>48</v>
      </c>
      <c r="B18">
        <v>3903</v>
      </c>
      <c r="C18" s="3">
        <f>B18*1.01</f>
        <v>3942.03</v>
      </c>
      <c r="D18" s="30">
        <v>0</v>
      </c>
      <c r="E18" s="14">
        <f t="shared" si="0"/>
        <v>3942.03</v>
      </c>
      <c r="F18" s="15">
        <v>3942</v>
      </c>
      <c r="G18" s="16"/>
      <c r="H18" s="36">
        <f t="shared" si="1"/>
        <v>86.63879399999999</v>
      </c>
    </row>
    <row r="19" spans="1:10" ht="12.75">
      <c r="A19" s="13" t="s">
        <v>138</v>
      </c>
      <c r="B19">
        <v>1595</v>
      </c>
      <c r="C19" s="3">
        <f>B19*1.07</f>
        <v>1706.65</v>
      </c>
      <c r="D19" s="30">
        <v>0</v>
      </c>
      <c r="E19" s="14">
        <f t="shared" si="0"/>
        <v>1706.65</v>
      </c>
      <c r="F19" s="15">
        <v>1706</v>
      </c>
      <c r="G19" s="30">
        <v>-1</v>
      </c>
      <c r="H19" s="36">
        <f t="shared" si="1"/>
        <v>35.405809999999995</v>
      </c>
      <c r="J19" t="s">
        <v>287</v>
      </c>
    </row>
    <row r="20" spans="1:10" ht="12.75">
      <c r="A20" s="25" t="s">
        <v>77</v>
      </c>
      <c r="B20">
        <v>528</v>
      </c>
      <c r="C20" s="3">
        <f>B20*1.12</f>
        <v>591.36</v>
      </c>
      <c r="D20" s="30">
        <v>0</v>
      </c>
      <c r="E20" s="14">
        <f t="shared" si="0"/>
        <v>591.36</v>
      </c>
      <c r="F20" s="15">
        <v>592</v>
      </c>
      <c r="G20" s="30">
        <v>1</v>
      </c>
      <c r="H20" s="36">
        <f t="shared" si="1"/>
        <v>11.720544</v>
      </c>
      <c r="J20" t="s">
        <v>288</v>
      </c>
    </row>
    <row r="21" spans="1:8" ht="12.75">
      <c r="A21" s="13" t="s">
        <v>16</v>
      </c>
      <c r="B21">
        <v>760</v>
      </c>
      <c r="C21" s="3">
        <f>B21*1.15</f>
        <v>873.9999999999999</v>
      </c>
      <c r="D21" s="30">
        <v>0</v>
      </c>
      <c r="E21" s="14">
        <f t="shared" si="0"/>
        <v>873.9999999999999</v>
      </c>
      <c r="F21" s="15">
        <v>874</v>
      </c>
      <c r="G21" s="16"/>
      <c r="H21" s="36">
        <f t="shared" si="1"/>
        <v>16.87048</v>
      </c>
    </row>
    <row r="22" spans="1:11" ht="12.75">
      <c r="A22" s="13" t="s">
        <v>78</v>
      </c>
      <c r="B22">
        <v>3794</v>
      </c>
      <c r="C22" s="3">
        <f>B22*1.12</f>
        <v>4249.280000000001</v>
      </c>
      <c r="D22" s="30">
        <v>0</v>
      </c>
      <c r="E22" s="14">
        <f t="shared" si="0"/>
        <v>4249.280000000001</v>
      </c>
      <c r="F22" s="15">
        <v>4251</v>
      </c>
      <c r="G22" s="30">
        <v>2</v>
      </c>
      <c r="H22" s="36">
        <f t="shared" si="1"/>
        <v>84.219212</v>
      </c>
      <c r="J22" t="s">
        <v>289</v>
      </c>
      <c r="K22" t="s">
        <v>286</v>
      </c>
    </row>
    <row r="23" spans="1:8" ht="12.75">
      <c r="A23" s="13" t="s">
        <v>189</v>
      </c>
      <c r="B23">
        <v>561</v>
      </c>
      <c r="C23" s="3">
        <f>B23*1.15</f>
        <v>645.15</v>
      </c>
      <c r="D23" s="30">
        <v>0</v>
      </c>
      <c r="E23" s="14">
        <f t="shared" si="0"/>
        <v>645.15</v>
      </c>
      <c r="F23" s="15">
        <v>645</v>
      </c>
      <c r="G23" s="16"/>
      <c r="H23" s="36">
        <f t="shared" si="1"/>
        <v>12.453078</v>
      </c>
    </row>
    <row r="24" spans="1:10" ht="12.75">
      <c r="A24" s="25" t="s">
        <v>259</v>
      </c>
      <c r="B24">
        <v>703</v>
      </c>
      <c r="C24" s="3">
        <f>B24*1.12</f>
        <v>787.3600000000001</v>
      </c>
      <c r="D24" s="30">
        <v>0</v>
      </c>
      <c r="E24" s="14">
        <f t="shared" si="0"/>
        <v>787.3600000000001</v>
      </c>
      <c r="F24" s="15">
        <v>786</v>
      </c>
      <c r="G24" s="30">
        <v>-1</v>
      </c>
      <c r="H24" s="36">
        <f t="shared" si="1"/>
        <v>15.605194</v>
      </c>
      <c r="J24" t="s">
        <v>287</v>
      </c>
    </row>
    <row r="25" spans="1:10" ht="12.75">
      <c r="A25" s="13" t="s">
        <v>194</v>
      </c>
      <c r="B25">
        <v>542</v>
      </c>
      <c r="C25" s="3">
        <f>B25*1.15</f>
        <v>623.3</v>
      </c>
      <c r="D25" s="30">
        <v>0</v>
      </c>
      <c r="E25" s="14">
        <f t="shared" si="0"/>
        <v>623.3</v>
      </c>
      <c r="F25" s="15">
        <v>624</v>
      </c>
      <c r="G25" s="30">
        <v>1</v>
      </c>
      <c r="H25" s="36">
        <f t="shared" si="1"/>
        <v>12.031315999999999</v>
      </c>
      <c r="J25" t="s">
        <v>288</v>
      </c>
    </row>
    <row r="26" spans="1:8" ht="12.75">
      <c r="A26" s="23" t="s">
        <v>238</v>
      </c>
      <c r="B26">
        <v>1060</v>
      </c>
      <c r="C26" s="3">
        <f>B26*1.12</f>
        <v>1187.2</v>
      </c>
      <c r="D26" s="30">
        <v>0</v>
      </c>
      <c r="E26" s="14">
        <f t="shared" si="0"/>
        <v>1187.2</v>
      </c>
      <c r="F26" s="15">
        <v>1187</v>
      </c>
      <c r="G26" s="16"/>
      <c r="H26" s="36">
        <f t="shared" si="1"/>
        <v>23.52988</v>
      </c>
    </row>
    <row r="27" spans="1:11" ht="12.75">
      <c r="A27" s="13" t="s">
        <v>121</v>
      </c>
      <c r="B27">
        <v>555</v>
      </c>
      <c r="C27" s="3">
        <f>B27*1.14</f>
        <v>632.6999999999999</v>
      </c>
      <c r="D27" s="30">
        <v>0</v>
      </c>
      <c r="E27" s="14">
        <f t="shared" si="0"/>
        <v>632.6999999999999</v>
      </c>
      <c r="F27" s="15">
        <v>633</v>
      </c>
      <c r="G27" s="16"/>
      <c r="H27" s="36">
        <f t="shared" si="1"/>
        <v>12.31989</v>
      </c>
      <c r="J27" t="s">
        <v>211</v>
      </c>
      <c r="K27" t="s">
        <v>283</v>
      </c>
    </row>
    <row r="28" spans="1:8" ht="12.75">
      <c r="A28" s="23" t="s">
        <v>207</v>
      </c>
      <c r="B28">
        <v>218</v>
      </c>
      <c r="C28" s="3">
        <f>B28*1.12</f>
        <v>244.16000000000003</v>
      </c>
      <c r="D28" s="30">
        <v>0</v>
      </c>
      <c r="E28" s="14">
        <f t="shared" si="0"/>
        <v>244.16000000000003</v>
      </c>
      <c r="F28" s="15">
        <v>244</v>
      </c>
      <c r="G28" s="16"/>
      <c r="H28" s="36">
        <f t="shared" si="1"/>
        <v>4.839163999999999</v>
      </c>
    </row>
    <row r="29" spans="1:8" ht="12.75">
      <c r="A29" s="31" t="s">
        <v>39</v>
      </c>
      <c r="B29">
        <v>569</v>
      </c>
      <c r="C29" s="3">
        <f>B29*1.12</f>
        <v>637.2800000000001</v>
      </c>
      <c r="D29" s="30">
        <v>0</v>
      </c>
      <c r="E29" s="14">
        <f t="shared" si="0"/>
        <v>637.2800000000001</v>
      </c>
      <c r="F29" s="15">
        <v>637</v>
      </c>
      <c r="G29" s="16"/>
      <c r="H29" s="36">
        <f t="shared" si="1"/>
        <v>12.630662</v>
      </c>
    </row>
    <row r="30" spans="1:8" ht="12.75">
      <c r="A30" s="25" t="s">
        <v>93</v>
      </c>
      <c r="B30">
        <v>590</v>
      </c>
      <c r="C30" s="3">
        <f>B30*1.15</f>
        <v>678.5</v>
      </c>
      <c r="D30" s="30">
        <v>0</v>
      </c>
      <c r="E30" s="14">
        <f t="shared" si="0"/>
        <v>678.5</v>
      </c>
      <c r="F30" s="15">
        <v>679</v>
      </c>
      <c r="G30" s="16"/>
      <c r="H30" s="36">
        <f t="shared" si="1"/>
        <v>13.09682</v>
      </c>
    </row>
    <row r="31" spans="1:8" ht="12.75">
      <c r="A31" s="23" t="s">
        <v>213</v>
      </c>
      <c r="B31">
        <v>133</v>
      </c>
      <c r="C31" s="3">
        <f>B31*1.12</f>
        <v>148.96</v>
      </c>
      <c r="D31" s="30">
        <v>0</v>
      </c>
      <c r="E31" s="14">
        <f t="shared" si="0"/>
        <v>148.96</v>
      </c>
      <c r="F31" s="15">
        <v>149</v>
      </c>
      <c r="G31" s="16"/>
      <c r="H31" s="36">
        <f t="shared" si="1"/>
        <v>2.952334</v>
      </c>
    </row>
    <row r="32" spans="3:8" ht="12.75">
      <c r="C32" s="3"/>
      <c r="D32" s="17"/>
      <c r="E32" s="14"/>
      <c r="F32" s="15"/>
      <c r="G32" s="16"/>
      <c r="H32" s="36"/>
    </row>
    <row r="34" ht="15">
      <c r="A34" s="35" t="s">
        <v>317</v>
      </c>
    </row>
    <row r="35" ht="15">
      <c r="A35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4">
      <selection activeCell="B14" sqref="B14"/>
    </sheetView>
  </sheetViews>
  <sheetFormatPr defaultColWidth="9.00390625" defaultRowHeight="12.75"/>
  <cols>
    <col min="1" max="1" width="20.125" style="12" customWidth="1"/>
    <col min="2" max="2" width="19.125" style="12" customWidth="1"/>
    <col min="3" max="3" width="10.375" style="12" customWidth="1"/>
    <col min="4" max="4" width="11.75390625" style="12" customWidth="1"/>
    <col min="5" max="5" width="10.375" style="12" customWidth="1"/>
    <col min="6" max="6" width="17.875" style="12" customWidth="1"/>
    <col min="7" max="7" width="9.125" style="12" customWidth="1"/>
  </cols>
  <sheetData>
    <row r="1" spans="1:7" s="10" customFormat="1" ht="25.5">
      <c r="A1" s="6" t="s">
        <v>6</v>
      </c>
      <c r="B1" s="7" t="s">
        <v>13</v>
      </c>
      <c r="C1" s="7" t="s">
        <v>11</v>
      </c>
      <c r="D1" s="8" t="s">
        <v>14</v>
      </c>
      <c r="E1" s="9" t="s">
        <v>318</v>
      </c>
      <c r="F1" s="11"/>
      <c r="G1" s="11"/>
    </row>
    <row r="2" spans="1:4" ht="12.75">
      <c r="A2" s="13" t="s">
        <v>218</v>
      </c>
      <c r="B2" s="12" t="s">
        <v>309</v>
      </c>
      <c r="C2" s="12">
        <v>7</v>
      </c>
      <c r="D2" s="40">
        <v>42410</v>
      </c>
    </row>
    <row r="3" spans="1:6" ht="12.75">
      <c r="A3" s="23" t="s">
        <v>83</v>
      </c>
      <c r="B3" s="12" t="s">
        <v>303</v>
      </c>
      <c r="C3" s="12">
        <v>15</v>
      </c>
      <c r="D3" s="40">
        <v>42410</v>
      </c>
      <c r="F3" s="12" t="s">
        <v>306</v>
      </c>
    </row>
    <row r="4" spans="1:6" ht="12.75">
      <c r="A4" s="13" t="s">
        <v>107</v>
      </c>
      <c r="B4" s="12" t="s">
        <v>300</v>
      </c>
      <c r="C4" s="12">
        <v>16</v>
      </c>
      <c r="D4" s="40"/>
      <c r="F4" s="38"/>
    </row>
    <row r="5" spans="1:4" ht="12.75">
      <c r="A5" s="25" t="s">
        <v>115</v>
      </c>
      <c r="B5" s="12" t="s">
        <v>292</v>
      </c>
      <c r="C5" s="37">
        <v>21</v>
      </c>
      <c r="D5" s="40">
        <v>42410</v>
      </c>
    </row>
    <row r="6" spans="1:4" ht="12.75">
      <c r="A6" s="13" t="s">
        <v>120</v>
      </c>
      <c r="B6" s="37" t="s">
        <v>316</v>
      </c>
      <c r="C6" s="37">
        <v>13</v>
      </c>
      <c r="D6" s="40">
        <v>42410</v>
      </c>
    </row>
    <row r="7" spans="1:4" ht="12.75">
      <c r="A7" s="31" t="s">
        <v>176</v>
      </c>
      <c r="B7" s="12" t="s">
        <v>301</v>
      </c>
      <c r="C7" s="37">
        <v>11</v>
      </c>
      <c r="D7" s="40">
        <v>42410</v>
      </c>
    </row>
    <row r="8" spans="1:4" ht="12.75">
      <c r="A8" s="31" t="s">
        <v>265</v>
      </c>
      <c r="B8" s="12" t="s">
        <v>312</v>
      </c>
      <c r="C8" s="37">
        <v>59</v>
      </c>
      <c r="D8" s="40">
        <v>42410</v>
      </c>
    </row>
    <row r="9" spans="1:4" ht="12.75">
      <c r="A9" s="13" t="s">
        <v>208</v>
      </c>
      <c r="B9" s="12" t="s">
        <v>295</v>
      </c>
      <c r="C9" s="37">
        <v>14</v>
      </c>
      <c r="D9" s="40"/>
    </row>
    <row r="10" spans="1:5" ht="12.75">
      <c r="A10" s="23" t="s">
        <v>167</v>
      </c>
      <c r="B10" s="38" t="s">
        <v>305</v>
      </c>
      <c r="C10" s="37">
        <v>0</v>
      </c>
      <c r="D10" s="40">
        <v>42410</v>
      </c>
      <c r="E10" s="12" t="s">
        <v>308</v>
      </c>
    </row>
    <row r="11" spans="1:4" ht="12.75">
      <c r="A11" s="13" t="s">
        <v>106</v>
      </c>
      <c r="B11" s="12" t="s">
        <v>294</v>
      </c>
      <c r="C11" s="37">
        <v>13</v>
      </c>
      <c r="D11" s="40">
        <v>42410</v>
      </c>
    </row>
    <row r="12" spans="1:6" ht="12.75">
      <c r="A12" s="25" t="s">
        <v>56</v>
      </c>
      <c r="B12" s="12" t="s">
        <v>302</v>
      </c>
      <c r="C12" s="37">
        <v>0</v>
      </c>
      <c r="D12" s="40"/>
      <c r="E12" s="12">
        <v>15</v>
      </c>
      <c r="F12" s="38"/>
    </row>
    <row r="13" spans="1:4" ht="12.75">
      <c r="A13" s="18" t="s">
        <v>34</v>
      </c>
      <c r="B13" s="12" t="s">
        <v>293</v>
      </c>
      <c r="C13" s="37">
        <v>0</v>
      </c>
      <c r="D13" s="40">
        <v>42410</v>
      </c>
    </row>
    <row r="14" spans="1:4" ht="12.75">
      <c r="A14" s="25" t="s">
        <v>61</v>
      </c>
      <c r="B14" s="12" t="s">
        <v>311</v>
      </c>
      <c r="C14" s="37">
        <v>33</v>
      </c>
      <c r="D14" s="40">
        <v>42410</v>
      </c>
    </row>
    <row r="15" spans="1:4" ht="12.75">
      <c r="A15" s="13" t="s">
        <v>200</v>
      </c>
      <c r="B15" s="12" t="s">
        <v>296</v>
      </c>
      <c r="C15" s="37">
        <v>18</v>
      </c>
      <c r="D15" s="40">
        <v>42410</v>
      </c>
    </row>
    <row r="16" spans="1:6" ht="12.75">
      <c r="A16" s="13" t="s">
        <v>73</v>
      </c>
      <c r="B16" s="12" t="s">
        <v>300</v>
      </c>
      <c r="C16" s="37">
        <v>5</v>
      </c>
      <c r="D16" s="40"/>
      <c r="F16" s="38"/>
    </row>
    <row r="17" spans="1:4" ht="12.75">
      <c r="A17" s="13" t="s">
        <v>24</v>
      </c>
      <c r="C17" s="37">
        <v>0</v>
      </c>
      <c r="D17" s="40"/>
    </row>
    <row r="18" spans="1:4" ht="12.75">
      <c r="A18" s="13" t="s">
        <v>138</v>
      </c>
      <c r="C18" s="37">
        <v>36</v>
      </c>
      <c r="D18" s="40"/>
    </row>
    <row r="19" spans="1:6" ht="12.75">
      <c r="A19" s="25" t="s">
        <v>77</v>
      </c>
      <c r="B19" s="12" t="s">
        <v>303</v>
      </c>
      <c r="C19" s="37">
        <v>11</v>
      </c>
      <c r="D19" s="40">
        <v>42410</v>
      </c>
      <c r="F19" s="12" t="s">
        <v>307</v>
      </c>
    </row>
    <row r="20" spans="1:4" ht="12.75">
      <c r="A20" s="13" t="s">
        <v>16</v>
      </c>
      <c r="B20" s="12" t="s">
        <v>303</v>
      </c>
      <c r="C20" s="37">
        <v>17</v>
      </c>
      <c r="D20" s="40">
        <v>42410</v>
      </c>
    </row>
    <row r="21" spans="1:6" ht="12.75">
      <c r="A21" s="13" t="s">
        <v>78</v>
      </c>
      <c r="B21" s="12" t="s">
        <v>302</v>
      </c>
      <c r="C21" s="37">
        <v>0</v>
      </c>
      <c r="D21" s="40"/>
      <c r="E21" s="12">
        <v>82</v>
      </c>
      <c r="F21" s="38"/>
    </row>
    <row r="22" spans="1:4" ht="12.75">
      <c r="A22" s="13" t="s">
        <v>189</v>
      </c>
      <c r="B22" s="12" t="s">
        <v>313</v>
      </c>
      <c r="C22" s="37">
        <v>12</v>
      </c>
      <c r="D22" s="40">
        <v>42410</v>
      </c>
    </row>
    <row r="23" spans="1:4" ht="12.75">
      <c r="A23" s="25" t="s">
        <v>259</v>
      </c>
      <c r="B23" s="12" t="s">
        <v>301</v>
      </c>
      <c r="C23" s="37">
        <v>17</v>
      </c>
      <c r="D23" s="40">
        <v>42410</v>
      </c>
    </row>
    <row r="24" spans="1:4" ht="12.75">
      <c r="A24" s="13" t="s">
        <v>194</v>
      </c>
      <c r="B24" s="12" t="s">
        <v>296</v>
      </c>
      <c r="C24" s="37">
        <v>11</v>
      </c>
      <c r="D24" s="40">
        <v>42410</v>
      </c>
    </row>
    <row r="25" spans="1:4" ht="12.75">
      <c r="A25" s="23" t="s">
        <v>238</v>
      </c>
      <c r="B25" s="12" t="s">
        <v>314</v>
      </c>
      <c r="C25" s="37">
        <v>24</v>
      </c>
      <c r="D25" s="40">
        <v>42410</v>
      </c>
    </row>
    <row r="26" spans="1:6" ht="12.75">
      <c r="A26" s="13" t="s">
        <v>121</v>
      </c>
      <c r="B26" s="12" t="s">
        <v>300</v>
      </c>
      <c r="C26" s="37">
        <v>12</v>
      </c>
      <c r="D26" s="40"/>
      <c r="F26" s="38"/>
    </row>
    <row r="27" spans="1:4" ht="12.75">
      <c r="A27" s="23" t="s">
        <v>207</v>
      </c>
      <c r="B27" s="12" t="s">
        <v>315</v>
      </c>
      <c r="C27" s="37">
        <v>5</v>
      </c>
      <c r="D27" s="40">
        <v>42410</v>
      </c>
    </row>
    <row r="28" spans="1:4" ht="12.75">
      <c r="A28" s="31" t="s">
        <v>39</v>
      </c>
      <c r="B28" s="12" t="s">
        <v>310</v>
      </c>
      <c r="C28" s="37">
        <v>13</v>
      </c>
      <c r="D28" s="40">
        <v>42410</v>
      </c>
    </row>
    <row r="29" spans="1:6" ht="12.75">
      <c r="A29" s="25" t="s">
        <v>93</v>
      </c>
      <c r="B29" s="12" t="s">
        <v>304</v>
      </c>
      <c r="C29" s="37">
        <v>13</v>
      </c>
      <c r="D29" s="40"/>
      <c r="F29" s="38"/>
    </row>
    <row r="30" spans="1:4" ht="12.75">
      <c r="A30" s="23" t="s">
        <v>213</v>
      </c>
      <c r="C30" s="37">
        <v>3</v>
      </c>
      <c r="D30" s="40"/>
    </row>
    <row r="33" ht="12.75">
      <c r="A33" s="39" t="s">
        <v>297</v>
      </c>
    </row>
    <row r="34" ht="12.75">
      <c r="A34" s="39" t="s">
        <v>298</v>
      </c>
    </row>
    <row r="35" ht="12.75">
      <c r="A35" s="39" t="s">
        <v>299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2016-02-09T14:58:13Z</dcterms:modified>
  <cp:category/>
  <cp:version/>
  <cp:contentType/>
  <cp:contentStatus/>
</cp:coreProperties>
</file>