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3"/>
  </bookViews>
  <sheets>
    <sheet name="КП-39" sheetId="1" r:id="rId1"/>
    <sheet name="Зима 15-16. Ч.3" sheetId="2" r:id="rId2"/>
    <sheet name="Оплаты" sheetId="3" r:id="rId3"/>
    <sheet name="Раздачи" sheetId="4" r:id="rId4"/>
  </sheets>
  <definedNames>
    <definedName name="_xlnm._FilterDatabase" localSheetId="1" hidden="1">'Зима 15-16. Ч.3'!$A$1:$I$11</definedName>
    <definedName name="_xlnm._FilterDatabase" localSheetId="0" hidden="1">'КП-39'!$A$1:$H$115</definedName>
  </definedNames>
  <calcPr fullCalcOnLoad="1"/>
</workbook>
</file>

<file path=xl/sharedStrings.xml><?xml version="1.0" encoding="utf-8"?>
<sst xmlns="http://schemas.openxmlformats.org/spreadsheetml/2006/main" count="636" uniqueCount="248">
  <si>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</si>
  <si>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</si>
  <si>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</si>
  <si>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</si>
  <si>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</si>
  <si>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</si>
  <si>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</si>
  <si>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</si>
  <si>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</si>
  <si>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</si>
  <si>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</si>
  <si>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</si>
  <si>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</si>
  <si>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</si>
  <si>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</si>
  <si>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</si>
  <si>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базовые цены</t>
  </si>
  <si>
    <t>всего</t>
  </si>
  <si>
    <t>КП</t>
  </si>
  <si>
    <t>предзаказ</t>
  </si>
  <si>
    <t>l@pushk@</t>
  </si>
  <si>
    <t>lok</t>
  </si>
  <si>
    <t>Пижама детская УНЖ501067н белый+клетка/темно-синий/ кот и море</t>
  </si>
  <si>
    <t>Морские истории</t>
  </si>
  <si>
    <t>56-110</t>
  </si>
  <si>
    <t>Пижама детск. УНЖ501258 светло-серый+морская волна / - / Компас</t>
  </si>
  <si>
    <t>Альпинист</t>
  </si>
  <si>
    <t>68-134</t>
  </si>
  <si>
    <t>Пижама детск. УНЖ809210 полоска черный+черный / Веселый роджер</t>
  </si>
  <si>
    <t>Морской стиль</t>
  </si>
  <si>
    <t>60-116</t>
  </si>
  <si>
    <t>Trevira</t>
  </si>
  <si>
    <t>Комплект нательный детск. ПНК629025 синий</t>
  </si>
  <si>
    <t>Комплект мужск. МНК161025 синий</t>
  </si>
  <si>
    <t>96-176</t>
  </si>
  <si>
    <t>Рейтузы женск. ЖНЛ559025 светло-серый</t>
  </si>
  <si>
    <t>92-170</t>
  </si>
  <si>
    <t>Natural</t>
  </si>
  <si>
    <t>88-164</t>
  </si>
  <si>
    <t>заясь</t>
  </si>
  <si>
    <t>мама Иришки</t>
  </si>
  <si>
    <t>Носки утепленные детск. УТТ544025 вода</t>
  </si>
  <si>
    <t>Носки утепленные детск. УТТ544025 салат</t>
  </si>
  <si>
    <t>92-164</t>
  </si>
  <si>
    <t>Комплект нательный женск. ЖНК558025 бирюза</t>
  </si>
  <si>
    <t>Кальсоны мужск. МНЛ194025 синий</t>
  </si>
  <si>
    <t>100-176</t>
  </si>
  <si>
    <t>МЮВ</t>
  </si>
  <si>
    <t>Рейтузы для девочки ДРЛ943820 светлая сирень</t>
  </si>
  <si>
    <t>Настоящая девочка</t>
  </si>
  <si>
    <t>Юбка для девочки ДЮК302001н горох синий</t>
  </si>
  <si>
    <t>Счастье в горошек</t>
  </si>
  <si>
    <t>Кипарис</t>
  </si>
  <si>
    <t>76-146</t>
  </si>
  <si>
    <t>ларисса</t>
  </si>
  <si>
    <t>Пижама детск. УНЖ501067н белый+сердца в горох / Сова подмигивает</t>
  </si>
  <si>
    <t>Совы</t>
  </si>
  <si>
    <t>DJulik</t>
  </si>
  <si>
    <t>Гарнитур для девочки ДНГ561001</t>
  </si>
  <si>
    <t>Белая</t>
  </si>
  <si>
    <t>Платье для девочки ДПД854067н ромашки на темно-синем+белый</t>
  </si>
  <si>
    <t>Осенний блюз</t>
  </si>
  <si>
    <t>54-104</t>
  </si>
  <si>
    <t>Белоусина</t>
  </si>
  <si>
    <t>Рейтузы для девочки ДРЛ894800 василек</t>
  </si>
  <si>
    <t>Гжель</t>
  </si>
  <si>
    <t>Зимний сад</t>
  </si>
  <si>
    <t>Рейтузы для девочки ДРЛ824820н розы на черном</t>
  </si>
  <si>
    <t>СынМишка</t>
  </si>
  <si>
    <t>Комплект нательный детск. ПНК629028 морская волна</t>
  </si>
  <si>
    <t>Рейтузы для девочки ДРЛ824800 светло-коричневый</t>
  </si>
  <si>
    <t>Оберег</t>
  </si>
  <si>
    <t>Alisa111</t>
  </si>
  <si>
    <t>Стиляги</t>
  </si>
  <si>
    <t>Пижама детская ЮНЖ147067н /звезды коричневый+коричневый</t>
  </si>
  <si>
    <t>Полоски и звездочки</t>
  </si>
  <si>
    <t>54-92</t>
  </si>
  <si>
    <t>Пижама детская УНЖ501067н белый+ослики беж/Ослик за забором</t>
  </si>
  <si>
    <t>Маленький ослик</t>
  </si>
  <si>
    <t>52-98</t>
  </si>
  <si>
    <t>Пижама ясельная ЮНЖ471138н белый+клетка бирюза/Олень</t>
  </si>
  <si>
    <t>Лесные приятели</t>
  </si>
  <si>
    <t>Вера77</t>
  </si>
  <si>
    <t>Пижама детск. УНЖ501210 полоска син+темно-син/ Якорь с бантом</t>
  </si>
  <si>
    <t>Морская</t>
  </si>
  <si>
    <t>Куртка для мальчика ПДД403258 антрацит</t>
  </si>
  <si>
    <t>Комиксы</t>
  </si>
  <si>
    <t>Брюки для мальчика ПББ218258 оливковый</t>
  </si>
  <si>
    <t>Заповедник</t>
  </si>
  <si>
    <t>Джемпер для мальчика ПДД236067 яркий салат+олива</t>
  </si>
  <si>
    <t>Брюки для мальчика ПБМ167258 темно-серый</t>
  </si>
  <si>
    <t>Медвежья компания</t>
  </si>
  <si>
    <t>Джемпер для мальчика ПДД166067 морская волна+темно-сер</t>
  </si>
  <si>
    <t>Комплект нательный детск. ПНК607200 морская волна</t>
  </si>
  <si>
    <t>mashuk11</t>
  </si>
  <si>
    <t>Друзья в горошек</t>
  </si>
  <si>
    <t>52-86</t>
  </si>
  <si>
    <t>мама лёка</t>
  </si>
  <si>
    <t>72-140</t>
  </si>
  <si>
    <t>Куртка для девочки ДДД030258н</t>
  </si>
  <si>
    <t>Машенька</t>
  </si>
  <si>
    <t>50-92</t>
  </si>
  <si>
    <t>Кальсоны для мальчика ПНЛ627025 черный</t>
  </si>
  <si>
    <t>Комбинезон ясельн. ЯЗД159067н розовый</t>
  </si>
  <si>
    <t>Платье для девочки ДНП115001 темный салат/сова с бантиком</t>
  </si>
  <si>
    <t>yulechka.irisk@</t>
  </si>
  <si>
    <t>Комплект для девочки ДНГ453001н сирень/сон</t>
  </si>
  <si>
    <t>Белье</t>
  </si>
  <si>
    <t>Комплект для девочки ДНГ453001н mouse</t>
  </si>
  <si>
    <t>ликвидация</t>
  </si>
  <si>
    <t>Кальсоны для мальчика ПНЛ610200 морская волна</t>
  </si>
  <si>
    <t>Кальсоны для мальчика ПНЛ627025 синий</t>
  </si>
  <si>
    <t>Платье для девочки ДНП115001 светлый салат/ сова с бантиком</t>
  </si>
  <si>
    <t>Дефиле</t>
  </si>
  <si>
    <t>62-122</t>
  </si>
  <si>
    <t>FieRinka</t>
  </si>
  <si>
    <t>Дина М</t>
  </si>
  <si>
    <t>64-128</t>
  </si>
  <si>
    <t>Серебринка</t>
  </si>
  <si>
    <t>Ollena</t>
  </si>
  <si>
    <t>Платье для девочки ДПД552067 светлая бирюза</t>
  </si>
  <si>
    <t>AlesiaZ</t>
  </si>
  <si>
    <t>Евгения_Ф</t>
  </si>
  <si>
    <t>Платье для девочки ДПД552067 фиолетовый</t>
  </si>
  <si>
    <t>Ромовая баба</t>
  </si>
  <si>
    <t>Куртка для девочки ДДД297258</t>
  </si>
  <si>
    <t>Загадка</t>
  </si>
  <si>
    <t>Metel</t>
  </si>
  <si>
    <t>Платье для девочки ДПД854067н белый горох на бирюзе</t>
  </si>
  <si>
    <t>Платье для девочки ДПД854067н белый горох на красном</t>
  </si>
  <si>
    <t>Платье для девочки ДПД183067</t>
  </si>
  <si>
    <t>Платья для малышек</t>
  </si>
  <si>
    <t>Мамука-Галюка</t>
  </si>
  <si>
    <t>Россия, вперед!</t>
  </si>
  <si>
    <t>Брюки ясельн. ЮББ232720 темная бирюза</t>
  </si>
  <si>
    <t>Собака в космосе</t>
  </si>
  <si>
    <t>Юлия_Ч</t>
  </si>
  <si>
    <t>Платье для девочки ДПД910600</t>
  </si>
  <si>
    <t>Флер де лис</t>
  </si>
  <si>
    <t>Носки утепленные детск. УТТ544028 синий</t>
  </si>
  <si>
    <t>mamontenoklena</t>
  </si>
  <si>
    <t>Merino Wool</t>
  </si>
  <si>
    <t>за акцию</t>
  </si>
  <si>
    <t>Носки утепленные женские ЖТТ536 бирюза</t>
  </si>
  <si>
    <t>Носки утепленные женские ЖТТ536 сливки</t>
  </si>
  <si>
    <t>Носки утепленные детск. УТТ544028 морская волна</t>
  </si>
  <si>
    <t>Носки утепленные детск. УТТ544028 вода</t>
  </si>
  <si>
    <t>Носки утепленные детск. УТТ544028 ярко-розовый</t>
  </si>
  <si>
    <t>Luda</t>
  </si>
  <si>
    <t>Носки утепленные женск. ЖТТ536025 светло-серый</t>
  </si>
  <si>
    <t>Носки утепленные мужск. МТТ551025 светло-серый</t>
  </si>
  <si>
    <t>Комплект нательный детск. ПНК607200 черный</t>
  </si>
  <si>
    <t>blackhorse</t>
  </si>
  <si>
    <t>Кальсоны мужск. МНЛ620200 черный</t>
  </si>
  <si>
    <t>Classic Style</t>
  </si>
  <si>
    <t>Рейтузы для девочки ДРЛ617 чёрный</t>
  </si>
  <si>
    <t>84-170</t>
  </si>
  <si>
    <t>maximaltsev</t>
  </si>
  <si>
    <t>Шарф для мальчика ПФШ370067 василек</t>
  </si>
  <si>
    <t>*</t>
  </si>
  <si>
    <t>Ириsка</t>
  </si>
  <si>
    <t>Комплект нательный детск. УНК630025 синий</t>
  </si>
  <si>
    <t>Arbuzyaka</t>
  </si>
  <si>
    <t>Комплект нательный детск. УНК571069 вода+белый</t>
  </si>
  <si>
    <t>Носки утепленные детск. УТТ544025 черный</t>
  </si>
  <si>
    <t>ранетка87</t>
  </si>
  <si>
    <t>Комплект нательный детск. УНК571069 черный+серый</t>
  </si>
  <si>
    <t>Майка для девочки ДНМ852001н серый / - / Звезды слева</t>
  </si>
  <si>
    <t>Звезды</t>
  </si>
  <si>
    <t>Гарнитур для девочки ДНГ681001н белый+клетка красный / Трое и лукошко</t>
  </si>
  <si>
    <t>Лакомка</t>
  </si>
  <si>
    <t>Носки утепленные детск. УТТ544025 светло-розовый</t>
  </si>
  <si>
    <t>NaStjeno4ka</t>
  </si>
  <si>
    <t>БЯКА83</t>
  </si>
  <si>
    <t>Носки утепленные детск. УТТ544025 сливки</t>
  </si>
  <si>
    <t>Tig-gra</t>
  </si>
  <si>
    <t>Комплект нательный детск. УНК571069 светло-розовый</t>
  </si>
  <si>
    <t>Платье для девочки ДНП115001 голубой / - / Мишки танцуют</t>
  </si>
  <si>
    <t>Платье для девочки ДПД854067н чайные розы малина+малина</t>
  </si>
  <si>
    <t>Головной убор детск. УГШ100025 светло-розовый</t>
  </si>
  <si>
    <t>Комплект нательный детск. УНК630 светло-розовый</t>
  </si>
  <si>
    <t>Комплект нательный детск. УНК630025 ярко-розовый</t>
  </si>
  <si>
    <t>Носки утепленные детск. УТТ544028 красный</t>
  </si>
  <si>
    <t>Носки утепленные детск. УТТ544028 светло-серый</t>
  </si>
  <si>
    <t>Комплект мужск. МНК143025 черный</t>
  </si>
  <si>
    <t>120-188</t>
  </si>
  <si>
    <t>Комплект нательный женск. ЖНК558025 синий</t>
  </si>
  <si>
    <t>104-176</t>
  </si>
  <si>
    <t>Носки утепленные мужск. МТТ551025 синий</t>
  </si>
  <si>
    <t>Носки утепленные мужск. МТТ551025 черный</t>
  </si>
  <si>
    <t>Платье для девочки ДПД611070 серый+сирень / - / Орнамент</t>
  </si>
  <si>
    <t>Konfetka</t>
  </si>
  <si>
    <t>Джемпер для девочки ДДД823800 светло-коричневый</t>
  </si>
  <si>
    <t>Рейтузы для девочки ДРЛ827800 коричневый / - / Ловец снов</t>
  </si>
  <si>
    <t>Носки утепленные детск. УТТ544028 салат</t>
  </si>
  <si>
    <t>Рейтузы женск. ЖНЛ559025 черный</t>
  </si>
  <si>
    <t>Кальсоны для мальчика ПНЛ573069 черный+серый</t>
  </si>
  <si>
    <t>Пижама для девочки ДНЖ353001н Сова подмигивает</t>
  </si>
  <si>
    <t>Jamaica</t>
  </si>
  <si>
    <t>HELGA_YA</t>
  </si>
  <si>
    <t>Анна Кузнецова</t>
  </si>
  <si>
    <t>оплачен весь предзаказ</t>
  </si>
  <si>
    <t>переплата из КП-38</t>
  </si>
  <si>
    <t>Комплект нательный детск. УНК630025 сливки</t>
  </si>
  <si>
    <t>twinkle</t>
  </si>
  <si>
    <t>Комплект нательный детск. УНК630025 черный</t>
  </si>
  <si>
    <t>Рейтузы для девочки ДРЛ894800н новая гжель василек</t>
  </si>
  <si>
    <t>Ирик_777lcr</t>
  </si>
  <si>
    <t>Джемпер для девочки ДДД893067 яркий коралл</t>
  </si>
  <si>
    <t>Веселые совы</t>
  </si>
  <si>
    <t>Рейтузы для девочки ДРЛ894800 яркий коралл</t>
  </si>
  <si>
    <t>Джемпер для девочки ДДД821067 светло-коричневый</t>
  </si>
  <si>
    <t>осенний ценопад - оплачено</t>
  </si>
  <si>
    <t>Комплект нательный детск. УНК601200 голубой</t>
  </si>
  <si>
    <t>Olonka</t>
  </si>
  <si>
    <t>Носки утепленные детск. УТТ544028 белый</t>
  </si>
  <si>
    <t>Эльвира Солнышко</t>
  </si>
  <si>
    <t>тр.=S*0,024354</t>
  </si>
  <si>
    <t>переплата из КП-38, тр. Учтены</t>
  </si>
  <si>
    <t>переплата из КП-38 учтена в тр.</t>
  </si>
  <si>
    <t>переплата учтена в тр.</t>
  </si>
  <si>
    <t>недоплата учтена в тр.</t>
  </si>
  <si>
    <t>за акцию; недоплата учтена в тр.</t>
  </si>
  <si>
    <t>за акцию, переплата учтена в тр.</t>
  </si>
  <si>
    <t>РЦРДобрый</t>
  </si>
  <si>
    <t>РЦРТелецентр</t>
  </si>
  <si>
    <t>РЦРНива</t>
  </si>
  <si>
    <t>РЦРЗападный</t>
  </si>
  <si>
    <t>РЦРПервомайка</t>
  </si>
  <si>
    <t>дома</t>
  </si>
  <si>
    <t>РЦРУчительская</t>
  </si>
  <si>
    <t>РЦРБердск</t>
  </si>
  <si>
    <t>раздача на Речном</t>
  </si>
  <si>
    <t>ВЗ</t>
  </si>
  <si>
    <t>РЦРКольцово</t>
  </si>
  <si>
    <t>РЦРЩ</t>
  </si>
  <si>
    <t>РЦР МЖК</t>
  </si>
  <si>
    <t>ОВЗ Ника</t>
  </si>
  <si>
    <t>РЦРЗатулинка</t>
  </si>
  <si>
    <t>РЦРЭкватор</t>
  </si>
  <si>
    <t>РЦРМеркурий</t>
  </si>
  <si>
    <t>РЦРГорский</t>
  </si>
  <si>
    <t>Щ</t>
  </si>
  <si>
    <t>РЦРВолна</t>
  </si>
  <si>
    <t>РЦРЁлка (Линево)</t>
  </si>
  <si>
    <t>РЦРА</t>
  </si>
  <si>
    <t>Трямм-м</t>
  </si>
  <si>
    <t>1075+150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</si>
</sst>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pane ySplit="1" topLeftCell="BM2" activePane="bottomLeft" state="frozen"/>
      <selection pane="topLeft" activeCell="A1" sqref="A1"/>
      <selection pane="bottomLeft" activeCell="D57" sqref="D57"/>
    </sheetView>
  </sheetViews>
  <sheetFormatPr defaultColWidth="9.00390625" defaultRowHeight="12.75"/>
  <cols>
    <col min="1" max="1" width="58.75390625" style="0" customWidth="1"/>
    <col min="2" max="2" width="22.125" style="0" customWidth="1"/>
    <col min="3" max="3" width="10.75390625" style="0" customWidth="1"/>
    <col min="4" max="4" width="9.125" style="11" customWidth="1"/>
    <col min="7" max="7" width="11.875" style="0" customWidth="1"/>
    <col min="8" max="8" width="17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25</v>
      </c>
      <c r="B2" t="s">
        <v>26</v>
      </c>
      <c r="C2" s="33" t="s">
        <v>27</v>
      </c>
      <c r="D2" s="11">
        <v>463</v>
      </c>
      <c r="E2" s="3">
        <v>1</v>
      </c>
      <c r="F2" s="3">
        <f>D2*E2</f>
        <v>463</v>
      </c>
      <c r="G2" s="3">
        <f>F2*1.12</f>
        <v>518.5600000000001</v>
      </c>
      <c r="H2" s="11" t="s">
        <v>21</v>
      </c>
    </row>
    <row r="3" spans="1:8" ht="12.75">
      <c r="A3" t="s">
        <v>58</v>
      </c>
      <c r="B3" t="s">
        <v>59</v>
      </c>
      <c r="C3" s="33" t="s">
        <v>27</v>
      </c>
      <c r="D3" s="11">
        <v>168</v>
      </c>
      <c r="E3" s="3">
        <v>2</v>
      </c>
      <c r="F3" s="3">
        <f aca="true" t="shared" si="0" ref="F3:F8">D3*E3</f>
        <v>336</v>
      </c>
      <c r="G3" s="3">
        <f aca="true" t="shared" si="1" ref="G3:G13">F3*1.15</f>
        <v>386.4</v>
      </c>
      <c r="H3" s="22" t="s">
        <v>52</v>
      </c>
    </row>
    <row r="4" spans="1:8" ht="12.75">
      <c r="A4" t="s">
        <v>58</v>
      </c>
      <c r="B4" t="s">
        <v>59</v>
      </c>
      <c r="C4" s="33" t="s">
        <v>53</v>
      </c>
      <c r="D4" s="11">
        <v>185</v>
      </c>
      <c r="E4" s="3">
        <v>1</v>
      </c>
      <c r="F4" s="3">
        <f t="shared" si="0"/>
        <v>185</v>
      </c>
      <c r="G4" s="3">
        <f t="shared" si="1"/>
        <v>212.74999999999997</v>
      </c>
      <c r="H4" s="22" t="s">
        <v>105</v>
      </c>
    </row>
    <row r="5" spans="1:8" ht="12.75">
      <c r="A5" t="s">
        <v>108</v>
      </c>
      <c r="B5" t="s">
        <v>107</v>
      </c>
      <c r="C5" s="33" t="s">
        <v>98</v>
      </c>
      <c r="D5" s="26">
        <v>82</v>
      </c>
      <c r="E5" s="3">
        <v>1</v>
      </c>
      <c r="F5" s="3">
        <f t="shared" si="0"/>
        <v>82</v>
      </c>
      <c r="G5" s="3">
        <f t="shared" si="1"/>
        <v>94.3</v>
      </c>
      <c r="H5" s="20" t="s">
        <v>105</v>
      </c>
    </row>
    <row r="6" spans="1:8" ht="12.75">
      <c r="A6" t="s">
        <v>106</v>
      </c>
      <c r="B6" t="s">
        <v>107</v>
      </c>
      <c r="C6" s="33" t="s">
        <v>53</v>
      </c>
      <c r="D6" s="11">
        <v>96</v>
      </c>
      <c r="E6" s="3">
        <v>1</v>
      </c>
      <c r="F6" s="3">
        <f t="shared" si="0"/>
        <v>96</v>
      </c>
      <c r="G6" s="3">
        <f t="shared" si="1"/>
        <v>110.39999999999999</v>
      </c>
      <c r="H6" s="20" t="s">
        <v>105</v>
      </c>
    </row>
    <row r="7" spans="1:8" ht="12.75">
      <c r="A7" t="s">
        <v>208</v>
      </c>
      <c r="B7" t="s">
        <v>209</v>
      </c>
      <c r="C7" s="33" t="s">
        <v>117</v>
      </c>
      <c r="D7" s="11">
        <v>353</v>
      </c>
      <c r="E7" s="3">
        <v>1</v>
      </c>
      <c r="F7" s="3">
        <f t="shared" si="0"/>
        <v>353</v>
      </c>
      <c r="G7" s="3">
        <f t="shared" si="1"/>
        <v>405.95</v>
      </c>
      <c r="H7" s="22" t="s">
        <v>207</v>
      </c>
    </row>
    <row r="8" spans="1:8" ht="12.75">
      <c r="A8" t="s">
        <v>210</v>
      </c>
      <c r="B8" t="s">
        <v>209</v>
      </c>
      <c r="C8" s="33" t="s">
        <v>117</v>
      </c>
      <c r="D8" s="11">
        <v>172</v>
      </c>
      <c r="E8" s="3">
        <v>1</v>
      </c>
      <c r="F8" s="3">
        <f t="shared" si="0"/>
        <v>172</v>
      </c>
      <c r="G8" s="3">
        <f t="shared" si="1"/>
        <v>197.79999999999998</v>
      </c>
      <c r="H8" s="22" t="s">
        <v>207</v>
      </c>
    </row>
    <row r="9" spans="1:8" ht="12.75">
      <c r="A9" t="s">
        <v>64</v>
      </c>
      <c r="B9" t="s">
        <v>65</v>
      </c>
      <c r="C9" s="33" t="s">
        <v>62</v>
      </c>
      <c r="D9" s="11">
        <v>156</v>
      </c>
      <c r="E9" s="3">
        <v>1</v>
      </c>
      <c r="F9" s="3">
        <f aca="true" t="shared" si="2" ref="F9:F27">D9*E9</f>
        <v>156</v>
      </c>
      <c r="G9" s="3">
        <f t="shared" si="1"/>
        <v>179.39999999999998</v>
      </c>
      <c r="H9" t="s">
        <v>63</v>
      </c>
    </row>
    <row r="10" spans="1:8" ht="12.75">
      <c r="A10" t="s">
        <v>206</v>
      </c>
      <c r="B10" t="s">
        <v>65</v>
      </c>
      <c r="C10" s="33" t="s">
        <v>117</v>
      </c>
      <c r="D10" s="11">
        <v>197</v>
      </c>
      <c r="E10" s="3">
        <v>1</v>
      </c>
      <c r="F10" s="3">
        <f t="shared" si="2"/>
        <v>197</v>
      </c>
      <c r="G10" s="3">
        <f t="shared" si="1"/>
        <v>226.54999999999998</v>
      </c>
      <c r="H10" s="22" t="s">
        <v>207</v>
      </c>
    </row>
    <row r="11" spans="1:8" ht="12.75">
      <c r="A11" t="s">
        <v>190</v>
      </c>
      <c r="B11" t="s">
        <v>113</v>
      </c>
      <c r="C11" s="33" t="s">
        <v>98</v>
      </c>
      <c r="D11" s="11">
        <v>451</v>
      </c>
      <c r="E11" s="3">
        <v>1</v>
      </c>
      <c r="F11" s="3">
        <f t="shared" si="2"/>
        <v>451</v>
      </c>
      <c r="G11" s="3">
        <f t="shared" si="1"/>
        <v>518.65</v>
      </c>
      <c r="H11" s="11" t="s">
        <v>191</v>
      </c>
    </row>
    <row r="12" spans="1:8" ht="12.75">
      <c r="A12" t="s">
        <v>190</v>
      </c>
      <c r="B12" t="s">
        <v>113</v>
      </c>
      <c r="C12" s="33" t="s">
        <v>98</v>
      </c>
      <c r="D12" s="11">
        <v>451</v>
      </c>
      <c r="E12" s="3">
        <v>1</v>
      </c>
      <c r="F12" s="3">
        <f t="shared" si="2"/>
        <v>451</v>
      </c>
      <c r="G12" s="3">
        <f t="shared" si="1"/>
        <v>518.65</v>
      </c>
      <c r="H12" s="11" t="s">
        <v>52</v>
      </c>
    </row>
    <row r="13" spans="1:8" s="11" customFormat="1" ht="12.75">
      <c r="A13" s="11" t="s">
        <v>103</v>
      </c>
      <c r="B13" s="11" t="s">
        <v>95</v>
      </c>
      <c r="C13" s="33" t="s">
        <v>96</v>
      </c>
      <c r="D13" s="11">
        <v>326</v>
      </c>
      <c r="E13" s="19">
        <v>1</v>
      </c>
      <c r="F13" s="19">
        <f t="shared" si="2"/>
        <v>326</v>
      </c>
      <c r="G13" s="3">
        <f t="shared" si="1"/>
        <v>374.9</v>
      </c>
      <c r="H13" s="22" t="s">
        <v>97</v>
      </c>
    </row>
    <row r="14" spans="1:9" ht="12.75">
      <c r="A14" t="s">
        <v>87</v>
      </c>
      <c r="B14" t="s">
        <v>88</v>
      </c>
      <c r="C14" s="33" t="s">
        <v>62</v>
      </c>
      <c r="D14" s="11">
        <v>369</v>
      </c>
      <c r="E14" s="3">
        <v>1</v>
      </c>
      <c r="F14" s="3">
        <f t="shared" si="2"/>
        <v>369</v>
      </c>
      <c r="G14" s="3">
        <f>F14*1.12</f>
        <v>413.28000000000003</v>
      </c>
      <c r="H14" s="11" t="s">
        <v>82</v>
      </c>
      <c r="I14" s="11"/>
    </row>
    <row r="15" spans="1:9" ht="12.75">
      <c r="A15" t="s">
        <v>89</v>
      </c>
      <c r="B15" t="s">
        <v>88</v>
      </c>
      <c r="C15" s="33" t="s">
        <v>62</v>
      </c>
      <c r="D15" s="11">
        <v>287</v>
      </c>
      <c r="E15" s="3">
        <v>1</v>
      </c>
      <c r="F15" s="3">
        <f t="shared" si="2"/>
        <v>287</v>
      </c>
      <c r="G15" s="3">
        <f>F15*1.12</f>
        <v>321.44000000000005</v>
      </c>
      <c r="H15" s="11" t="s">
        <v>82</v>
      </c>
      <c r="I15" s="11"/>
    </row>
    <row r="16" spans="1:9" ht="12.75">
      <c r="A16" t="s">
        <v>167</v>
      </c>
      <c r="B16" t="s">
        <v>168</v>
      </c>
      <c r="C16" s="33" t="s">
        <v>98</v>
      </c>
      <c r="D16" s="26">
        <v>63</v>
      </c>
      <c r="E16" s="3">
        <v>1</v>
      </c>
      <c r="F16" s="3">
        <f t="shared" si="2"/>
        <v>63</v>
      </c>
      <c r="G16" s="3">
        <f>F16*1.15</f>
        <v>72.44999999999999</v>
      </c>
      <c r="H16" s="20" t="s">
        <v>105</v>
      </c>
      <c r="I16" s="11"/>
    </row>
    <row r="17" spans="1:9" ht="12.75">
      <c r="A17" t="s">
        <v>67</v>
      </c>
      <c r="B17" t="s">
        <v>66</v>
      </c>
      <c r="C17" s="33" t="s">
        <v>62</v>
      </c>
      <c r="D17" s="11">
        <v>226</v>
      </c>
      <c r="E17" s="3">
        <v>1</v>
      </c>
      <c r="F17" s="3">
        <f t="shared" si="2"/>
        <v>226</v>
      </c>
      <c r="G17" s="3">
        <f>F17*1.15</f>
        <v>259.9</v>
      </c>
      <c r="H17" s="11" t="s">
        <v>63</v>
      </c>
      <c r="I17" s="11"/>
    </row>
    <row r="18" spans="1:9" ht="12.75">
      <c r="A18" t="s">
        <v>85</v>
      </c>
      <c r="B18" t="s">
        <v>86</v>
      </c>
      <c r="C18" s="33" t="s">
        <v>62</v>
      </c>
      <c r="D18" s="23">
        <v>380</v>
      </c>
      <c r="E18" s="3">
        <v>1</v>
      </c>
      <c r="F18" s="3">
        <f t="shared" si="2"/>
        <v>380</v>
      </c>
      <c r="G18" s="3">
        <f>F18*1.12</f>
        <v>425.6</v>
      </c>
      <c r="H18" s="11" t="s">
        <v>82</v>
      </c>
      <c r="I18" s="11"/>
    </row>
    <row r="19" spans="1:9" ht="12.75">
      <c r="A19" t="s">
        <v>169</v>
      </c>
      <c r="B19" t="s">
        <v>170</v>
      </c>
      <c r="C19" s="33" t="s">
        <v>30</v>
      </c>
      <c r="D19" s="11">
        <v>176</v>
      </c>
      <c r="E19" s="3">
        <v>1</v>
      </c>
      <c r="F19" s="3">
        <f t="shared" si="2"/>
        <v>176</v>
      </c>
      <c r="G19" s="3">
        <f>F19*1.15</f>
        <v>202.39999999999998</v>
      </c>
      <c r="H19" s="20" t="s">
        <v>105</v>
      </c>
      <c r="I19" s="11"/>
    </row>
    <row r="20" spans="1:9" ht="12.75">
      <c r="A20" t="s">
        <v>80</v>
      </c>
      <c r="B20" t="s">
        <v>81</v>
      </c>
      <c r="C20" s="33" t="s">
        <v>76</v>
      </c>
      <c r="D20" s="18">
        <v>385</v>
      </c>
      <c r="E20" s="3">
        <v>1</v>
      </c>
      <c r="F20" s="3">
        <f t="shared" si="2"/>
        <v>385</v>
      </c>
      <c r="G20" s="3">
        <f>F20*1.12</f>
        <v>431.20000000000005</v>
      </c>
      <c r="H20" s="11" t="s">
        <v>72</v>
      </c>
      <c r="I20" s="11"/>
    </row>
    <row r="21" spans="1:8" ht="12.75">
      <c r="A21" t="s">
        <v>77</v>
      </c>
      <c r="B21" t="s">
        <v>78</v>
      </c>
      <c r="C21" s="33" t="s">
        <v>79</v>
      </c>
      <c r="D21" s="11">
        <v>385</v>
      </c>
      <c r="E21" s="3">
        <v>1</v>
      </c>
      <c r="F21" s="3">
        <f t="shared" si="2"/>
        <v>385</v>
      </c>
      <c r="G21" s="3">
        <f>F21*1.12</f>
        <v>431.20000000000005</v>
      </c>
      <c r="H21" s="11" t="s">
        <v>72</v>
      </c>
    </row>
    <row r="22" spans="1:8" ht="12.75">
      <c r="A22" t="s">
        <v>99</v>
      </c>
      <c r="B22" t="s">
        <v>100</v>
      </c>
      <c r="C22" s="33" t="s">
        <v>101</v>
      </c>
      <c r="D22" s="23">
        <v>450</v>
      </c>
      <c r="E22" s="3">
        <v>1</v>
      </c>
      <c r="F22" s="3">
        <f t="shared" si="2"/>
        <v>450</v>
      </c>
      <c r="G22" s="3">
        <f>F22*1.15</f>
        <v>517.5</v>
      </c>
      <c r="H22" s="11" t="s">
        <v>97</v>
      </c>
    </row>
    <row r="23" spans="1:8" ht="12.75">
      <c r="A23" t="s">
        <v>90</v>
      </c>
      <c r="B23" t="s">
        <v>91</v>
      </c>
      <c r="C23" s="33" t="s">
        <v>62</v>
      </c>
      <c r="D23" s="11">
        <v>369</v>
      </c>
      <c r="E23" s="3">
        <v>1</v>
      </c>
      <c r="F23" s="3">
        <f t="shared" si="2"/>
        <v>369</v>
      </c>
      <c r="G23" s="3">
        <f aca="true" t="shared" si="3" ref="G23:G45">F23*1.12</f>
        <v>413.28000000000003</v>
      </c>
      <c r="H23" s="11" t="s">
        <v>82</v>
      </c>
    </row>
    <row r="24" spans="1:8" ht="12.75">
      <c r="A24" t="s">
        <v>92</v>
      </c>
      <c r="B24" t="s">
        <v>91</v>
      </c>
      <c r="C24" s="33" t="s">
        <v>62</v>
      </c>
      <c r="D24" s="11">
        <v>344</v>
      </c>
      <c r="E24" s="3">
        <v>1</v>
      </c>
      <c r="F24" s="3">
        <f t="shared" si="2"/>
        <v>344</v>
      </c>
      <c r="G24" s="3">
        <f t="shared" si="3"/>
        <v>385.28000000000003</v>
      </c>
      <c r="H24" s="11" t="s">
        <v>82</v>
      </c>
    </row>
    <row r="25" spans="1:8" ht="12.75">
      <c r="A25" t="s">
        <v>83</v>
      </c>
      <c r="B25" t="s">
        <v>84</v>
      </c>
      <c r="C25" s="33" t="s">
        <v>62</v>
      </c>
      <c r="D25" s="11">
        <v>385</v>
      </c>
      <c r="E25" s="3">
        <v>1</v>
      </c>
      <c r="F25" s="3">
        <f t="shared" si="2"/>
        <v>385</v>
      </c>
      <c r="G25" s="3">
        <f t="shared" si="3"/>
        <v>431.20000000000005</v>
      </c>
      <c r="H25" s="22" t="s">
        <v>82</v>
      </c>
    </row>
    <row r="26" spans="1:8" ht="12.75">
      <c r="A26" t="s">
        <v>22</v>
      </c>
      <c r="B26" t="s">
        <v>23</v>
      </c>
      <c r="C26" s="33" t="s">
        <v>24</v>
      </c>
      <c r="D26" s="11">
        <v>385</v>
      </c>
      <c r="E26" s="3">
        <v>1</v>
      </c>
      <c r="F26" s="3">
        <f t="shared" si="2"/>
        <v>385</v>
      </c>
      <c r="G26" s="3">
        <f t="shared" si="3"/>
        <v>431.20000000000005</v>
      </c>
      <c r="H26" s="28" t="s">
        <v>21</v>
      </c>
    </row>
    <row r="27" spans="1:8" ht="12.75">
      <c r="A27" t="s">
        <v>28</v>
      </c>
      <c r="B27" t="s">
        <v>29</v>
      </c>
      <c r="C27" s="33" t="s">
        <v>30</v>
      </c>
      <c r="D27" s="11">
        <v>418</v>
      </c>
      <c r="E27" s="3">
        <v>1</v>
      </c>
      <c r="F27" s="3">
        <f t="shared" si="2"/>
        <v>418</v>
      </c>
      <c r="G27" s="3">
        <f t="shared" si="3"/>
        <v>468.16</v>
      </c>
      <c r="H27" s="11" t="s">
        <v>21</v>
      </c>
    </row>
    <row r="28" spans="1:8" s="11" customFormat="1" ht="12.75">
      <c r="A28" s="11" t="s">
        <v>48</v>
      </c>
      <c r="B28" s="11" t="s">
        <v>49</v>
      </c>
      <c r="C28" s="33" t="s">
        <v>24</v>
      </c>
      <c r="D28" s="23">
        <v>140</v>
      </c>
      <c r="E28" s="19">
        <v>1</v>
      </c>
      <c r="F28" s="19">
        <f aca="true" t="shared" si="4" ref="F28:F45">D28*E28</f>
        <v>140</v>
      </c>
      <c r="G28" s="3">
        <f t="shared" si="3"/>
        <v>156.8</v>
      </c>
      <c r="H28" s="11" t="s">
        <v>47</v>
      </c>
    </row>
    <row r="29" spans="1:8" s="11" customFormat="1" ht="12.75">
      <c r="A29" s="11" t="s">
        <v>211</v>
      </c>
      <c r="B29" s="11" t="s">
        <v>71</v>
      </c>
      <c r="C29" s="33" t="s">
        <v>27</v>
      </c>
      <c r="D29" s="11">
        <v>318</v>
      </c>
      <c r="E29" s="19">
        <v>1</v>
      </c>
      <c r="F29" s="19">
        <f t="shared" si="4"/>
        <v>318</v>
      </c>
      <c r="G29" s="3">
        <f aca="true" t="shared" si="5" ref="G29:G36">F29*1.15</f>
        <v>365.7</v>
      </c>
      <c r="H29" s="11" t="s">
        <v>207</v>
      </c>
    </row>
    <row r="30" spans="1:8" s="11" customFormat="1" ht="12.75">
      <c r="A30" s="11" t="s">
        <v>192</v>
      </c>
      <c r="B30" s="11" t="s">
        <v>71</v>
      </c>
      <c r="C30" s="33" t="s">
        <v>98</v>
      </c>
      <c r="D30" s="11">
        <v>257</v>
      </c>
      <c r="E30" s="19">
        <v>1</v>
      </c>
      <c r="F30" s="19">
        <f t="shared" si="4"/>
        <v>257</v>
      </c>
      <c r="G30" s="3">
        <f t="shared" si="5"/>
        <v>295.54999999999995</v>
      </c>
      <c r="H30" t="s">
        <v>191</v>
      </c>
    </row>
    <row r="31" spans="1:8" s="11" customFormat="1" ht="12.75">
      <c r="A31" s="11" t="s">
        <v>192</v>
      </c>
      <c r="B31" s="11" t="s">
        <v>71</v>
      </c>
      <c r="C31" s="33" t="s">
        <v>98</v>
      </c>
      <c r="D31" s="11">
        <v>257</v>
      </c>
      <c r="E31" s="19">
        <v>1</v>
      </c>
      <c r="F31" s="19">
        <f>D31*E31</f>
        <v>257</v>
      </c>
      <c r="G31" s="3">
        <f t="shared" si="5"/>
        <v>295.54999999999995</v>
      </c>
      <c r="H31" t="s">
        <v>52</v>
      </c>
    </row>
    <row r="32" spans="1:8" s="11" customFormat="1" ht="12.75">
      <c r="A32" s="11" t="s">
        <v>70</v>
      </c>
      <c r="B32" s="11" t="s">
        <v>71</v>
      </c>
      <c r="C32" s="33" t="s">
        <v>62</v>
      </c>
      <c r="D32" s="11">
        <v>180</v>
      </c>
      <c r="E32" s="19">
        <v>1</v>
      </c>
      <c r="F32" s="19">
        <f t="shared" si="4"/>
        <v>180</v>
      </c>
      <c r="G32" s="3">
        <f t="shared" si="5"/>
        <v>206.99999999999997</v>
      </c>
      <c r="H32" s="11" t="s">
        <v>63</v>
      </c>
    </row>
    <row r="33" spans="1:8" s="11" customFormat="1" ht="12.75">
      <c r="A33" s="11" t="s">
        <v>193</v>
      </c>
      <c r="B33" s="11" t="s">
        <v>71</v>
      </c>
      <c r="C33" s="33" t="s">
        <v>27</v>
      </c>
      <c r="D33" s="11">
        <v>251</v>
      </c>
      <c r="E33" s="19">
        <v>1</v>
      </c>
      <c r="F33" s="19">
        <f>D33*E33</f>
        <v>251</v>
      </c>
      <c r="G33" s="3">
        <f t="shared" si="5"/>
        <v>288.65</v>
      </c>
      <c r="H33" s="11" t="s">
        <v>207</v>
      </c>
    </row>
    <row r="34" spans="1:8" s="11" customFormat="1" ht="12.75">
      <c r="A34" s="11" t="s">
        <v>193</v>
      </c>
      <c r="B34" s="11" t="s">
        <v>71</v>
      </c>
      <c r="C34" s="33" t="s">
        <v>98</v>
      </c>
      <c r="D34" s="11">
        <v>251</v>
      </c>
      <c r="E34" s="19">
        <v>1</v>
      </c>
      <c r="F34" s="19">
        <f t="shared" si="4"/>
        <v>251</v>
      </c>
      <c r="G34" s="3">
        <f t="shared" si="5"/>
        <v>288.65</v>
      </c>
      <c r="H34" t="s">
        <v>191</v>
      </c>
    </row>
    <row r="35" spans="1:8" s="11" customFormat="1" ht="12.75">
      <c r="A35" s="11" t="s">
        <v>193</v>
      </c>
      <c r="B35" s="11" t="s">
        <v>71</v>
      </c>
      <c r="C35" s="33" t="s">
        <v>98</v>
      </c>
      <c r="D35" s="11">
        <v>251</v>
      </c>
      <c r="E35" s="19">
        <v>1</v>
      </c>
      <c r="F35" s="19">
        <f>D35*E35</f>
        <v>251</v>
      </c>
      <c r="G35" s="3">
        <f t="shared" si="5"/>
        <v>288.65</v>
      </c>
      <c r="H35" t="s">
        <v>52</v>
      </c>
    </row>
    <row r="36" spans="1:8" ht="12.75">
      <c r="A36" t="s">
        <v>60</v>
      </c>
      <c r="B36" t="s">
        <v>61</v>
      </c>
      <c r="C36" s="33" t="s">
        <v>62</v>
      </c>
      <c r="D36" s="11">
        <v>500</v>
      </c>
      <c r="E36" s="3">
        <v>1</v>
      </c>
      <c r="F36" s="3">
        <f t="shared" si="4"/>
        <v>500</v>
      </c>
      <c r="G36" s="3">
        <f t="shared" si="5"/>
        <v>575</v>
      </c>
      <c r="H36" s="21" t="s">
        <v>63</v>
      </c>
    </row>
    <row r="37" spans="1:8" ht="12.75">
      <c r="A37" t="s">
        <v>178</v>
      </c>
      <c r="B37" t="s">
        <v>61</v>
      </c>
      <c r="C37" s="33" t="s">
        <v>114</v>
      </c>
      <c r="D37" s="11">
        <v>500</v>
      </c>
      <c r="E37" s="3">
        <v>1</v>
      </c>
      <c r="F37" s="3">
        <f t="shared" si="4"/>
        <v>500</v>
      </c>
      <c r="G37" s="3">
        <f>F37*1.12</f>
        <v>560</v>
      </c>
      <c r="H37" s="21" t="s">
        <v>175</v>
      </c>
    </row>
    <row r="38" spans="1:8" ht="12.75">
      <c r="A38" t="s">
        <v>74</v>
      </c>
      <c r="B38" t="s">
        <v>75</v>
      </c>
      <c r="C38" s="33" t="s">
        <v>76</v>
      </c>
      <c r="D38" s="11">
        <v>353</v>
      </c>
      <c r="E38" s="3">
        <v>1</v>
      </c>
      <c r="F38" s="3">
        <f t="shared" si="4"/>
        <v>353</v>
      </c>
      <c r="G38" s="3">
        <f t="shared" si="3"/>
        <v>395.36</v>
      </c>
      <c r="H38" s="25" t="s">
        <v>72</v>
      </c>
    </row>
    <row r="39" spans="1:8" ht="12.75">
      <c r="A39" t="s">
        <v>158</v>
      </c>
      <c r="B39" t="s">
        <v>133</v>
      </c>
      <c r="C39" s="34" t="s">
        <v>159</v>
      </c>
      <c r="D39" s="11">
        <v>185</v>
      </c>
      <c r="E39" s="3">
        <v>1</v>
      </c>
      <c r="F39" s="3">
        <f t="shared" si="4"/>
        <v>185</v>
      </c>
      <c r="G39" s="3">
        <f>F39*1.15</f>
        <v>212.74999999999997</v>
      </c>
      <c r="H39" s="11" t="s">
        <v>160</v>
      </c>
    </row>
    <row r="40" spans="1:8" ht="12.75">
      <c r="A40" t="s">
        <v>197</v>
      </c>
      <c r="B40" t="s">
        <v>56</v>
      </c>
      <c r="C40" s="34" t="s">
        <v>101</v>
      </c>
      <c r="D40" s="11">
        <v>217</v>
      </c>
      <c r="E40" s="3">
        <v>1</v>
      </c>
      <c r="F40" s="3">
        <f t="shared" si="4"/>
        <v>217</v>
      </c>
      <c r="G40" s="3">
        <f t="shared" si="3"/>
        <v>243.04000000000002</v>
      </c>
      <c r="H40" s="24" t="s">
        <v>127</v>
      </c>
    </row>
    <row r="41" spans="1:8" ht="12.75">
      <c r="A41" t="s">
        <v>55</v>
      </c>
      <c r="B41" t="s">
        <v>56</v>
      </c>
      <c r="C41" s="33" t="s">
        <v>24</v>
      </c>
      <c r="D41" s="11">
        <v>385</v>
      </c>
      <c r="E41" s="3">
        <v>1</v>
      </c>
      <c r="F41" s="3">
        <f t="shared" si="4"/>
        <v>385</v>
      </c>
      <c r="G41" s="3">
        <f t="shared" si="3"/>
        <v>431.20000000000005</v>
      </c>
      <c r="H41" s="20" t="s">
        <v>57</v>
      </c>
    </row>
    <row r="42" spans="1:8" ht="12.75">
      <c r="A42" t="s">
        <v>177</v>
      </c>
      <c r="B42" t="s">
        <v>73</v>
      </c>
      <c r="C42" s="33" t="s">
        <v>114</v>
      </c>
      <c r="D42" s="11">
        <v>180</v>
      </c>
      <c r="E42" s="3">
        <v>1</v>
      </c>
      <c r="F42" s="3">
        <f t="shared" si="4"/>
        <v>180</v>
      </c>
      <c r="G42" s="3">
        <f>F42*1.12</f>
        <v>201.60000000000002</v>
      </c>
      <c r="H42" s="11" t="s">
        <v>175</v>
      </c>
    </row>
    <row r="43" spans="1:8" ht="12.75">
      <c r="A43" t="s">
        <v>112</v>
      </c>
      <c r="B43" t="s">
        <v>73</v>
      </c>
      <c r="C43" s="33" t="s">
        <v>27</v>
      </c>
      <c r="D43" s="11">
        <v>180</v>
      </c>
      <c r="E43" s="3">
        <v>1</v>
      </c>
      <c r="F43" s="3">
        <f t="shared" si="4"/>
        <v>180</v>
      </c>
      <c r="G43" s="3">
        <f t="shared" si="3"/>
        <v>201.60000000000002</v>
      </c>
      <c r="H43" s="20" t="s">
        <v>72</v>
      </c>
    </row>
    <row r="44" spans="1:8" ht="12.75">
      <c r="A44" t="s">
        <v>104</v>
      </c>
      <c r="B44" t="s">
        <v>73</v>
      </c>
      <c r="C44" s="33" t="s">
        <v>98</v>
      </c>
      <c r="D44" s="11">
        <v>180</v>
      </c>
      <c r="E44" s="3">
        <v>1</v>
      </c>
      <c r="F44" s="3">
        <f t="shared" si="4"/>
        <v>180</v>
      </c>
      <c r="G44" s="3">
        <f>F44*1.15</f>
        <v>206.99999999999997</v>
      </c>
      <c r="H44" s="20" t="s">
        <v>105</v>
      </c>
    </row>
    <row r="45" spans="1:8" ht="12.75">
      <c r="A45" t="s">
        <v>50</v>
      </c>
      <c r="B45" t="s">
        <v>51</v>
      </c>
      <c r="C45" s="33" t="s">
        <v>24</v>
      </c>
      <c r="D45" s="23">
        <v>220</v>
      </c>
      <c r="E45" s="3">
        <v>1</v>
      </c>
      <c r="F45" s="3">
        <f t="shared" si="4"/>
        <v>220</v>
      </c>
      <c r="G45" s="3">
        <f t="shared" si="3"/>
        <v>246.40000000000003</v>
      </c>
      <c r="H45" s="11" t="s">
        <v>47</v>
      </c>
    </row>
    <row r="46" spans="1:8" ht="12.75">
      <c r="A46" t="s">
        <v>153</v>
      </c>
      <c r="B46" t="s">
        <v>154</v>
      </c>
      <c r="C46" s="33" t="s">
        <v>36</v>
      </c>
      <c r="D46" s="11">
        <v>435</v>
      </c>
      <c r="E46" s="3">
        <v>1</v>
      </c>
      <c r="F46" s="3">
        <f aca="true" t="shared" si="6" ref="F46:F54">D46*E46</f>
        <v>435</v>
      </c>
      <c r="G46" s="3">
        <f>F46*1.15</f>
        <v>500.24999999999994</v>
      </c>
      <c r="H46" s="11" t="s">
        <v>105</v>
      </c>
    </row>
    <row r="47" spans="1:8" ht="12.75">
      <c r="A47" t="s">
        <v>196</v>
      </c>
      <c r="B47" t="s">
        <v>141</v>
      </c>
      <c r="C47" s="33" t="s">
        <v>114</v>
      </c>
      <c r="D47" s="11">
        <v>496</v>
      </c>
      <c r="E47" s="3">
        <v>1</v>
      </c>
      <c r="F47" s="3">
        <f t="shared" si="6"/>
        <v>496</v>
      </c>
      <c r="G47" s="3">
        <f>F47*1.15</f>
        <v>570.4</v>
      </c>
      <c r="H47" s="11" t="s">
        <v>198</v>
      </c>
    </row>
    <row r="48" spans="1:8" ht="12.75">
      <c r="A48" t="s">
        <v>163</v>
      </c>
      <c r="B48" t="s">
        <v>141</v>
      </c>
      <c r="C48" s="33" t="s">
        <v>79</v>
      </c>
      <c r="D48" s="11">
        <v>918</v>
      </c>
      <c r="E48" s="3">
        <v>1</v>
      </c>
      <c r="F48" s="3">
        <f>D48*E48</f>
        <v>918</v>
      </c>
      <c r="G48" s="3">
        <f>F48*1.12</f>
        <v>1028.16</v>
      </c>
      <c r="H48" s="11" t="s">
        <v>140</v>
      </c>
    </row>
    <row r="49" spans="1:8" ht="12.75">
      <c r="A49" t="s">
        <v>163</v>
      </c>
      <c r="B49" t="s">
        <v>141</v>
      </c>
      <c r="C49" s="33" t="s">
        <v>24</v>
      </c>
      <c r="D49" s="11">
        <v>918</v>
      </c>
      <c r="E49" s="3">
        <v>1</v>
      </c>
      <c r="F49" s="3">
        <f t="shared" si="6"/>
        <v>918</v>
      </c>
      <c r="G49" s="3">
        <f>F49*1.12</f>
        <v>1028.16</v>
      </c>
      <c r="H49" s="11" t="s">
        <v>148</v>
      </c>
    </row>
    <row r="50" spans="1:8" ht="12.75">
      <c r="A50" t="s">
        <v>163</v>
      </c>
      <c r="B50" t="s">
        <v>141</v>
      </c>
      <c r="C50" s="33" t="s">
        <v>117</v>
      </c>
      <c r="D50" s="11">
        <v>1005</v>
      </c>
      <c r="E50" s="3">
        <v>1</v>
      </c>
      <c r="F50" s="3">
        <f t="shared" si="6"/>
        <v>1005</v>
      </c>
      <c r="G50" s="3">
        <f>F50*1.12</f>
        <v>1125.6000000000001</v>
      </c>
      <c r="H50" s="11" t="s">
        <v>165</v>
      </c>
    </row>
    <row r="51" spans="1:8" ht="12.75">
      <c r="A51" t="s">
        <v>176</v>
      </c>
      <c r="B51" t="s">
        <v>141</v>
      </c>
      <c r="C51" s="33" t="s">
        <v>114</v>
      </c>
      <c r="D51" s="11">
        <v>1005</v>
      </c>
      <c r="E51" s="3">
        <v>1</v>
      </c>
      <c r="F51" s="3">
        <f>D51*E51</f>
        <v>1005</v>
      </c>
      <c r="G51" s="3">
        <f>F51*1.12</f>
        <v>1125.6000000000001</v>
      </c>
      <c r="H51" s="11" t="s">
        <v>175</v>
      </c>
    </row>
    <row r="52" spans="1:8" ht="12.75">
      <c r="A52" t="s">
        <v>166</v>
      </c>
      <c r="B52" t="s">
        <v>141</v>
      </c>
      <c r="C52" s="33" t="s">
        <v>79</v>
      </c>
      <c r="D52" s="11">
        <v>918</v>
      </c>
      <c r="E52" s="3">
        <v>1</v>
      </c>
      <c r="F52" s="3">
        <f t="shared" si="6"/>
        <v>918</v>
      </c>
      <c r="G52" s="3">
        <f>F52*1.12</f>
        <v>1028.16</v>
      </c>
      <c r="H52" s="11" t="s">
        <v>165</v>
      </c>
    </row>
    <row r="53" spans="1:8" ht="12.75">
      <c r="A53" t="s">
        <v>110</v>
      </c>
      <c r="B53" t="s">
        <v>37</v>
      </c>
      <c r="C53" s="33" t="s">
        <v>53</v>
      </c>
      <c r="D53" s="11">
        <v>332</v>
      </c>
      <c r="E53" s="3">
        <v>1</v>
      </c>
      <c r="F53" s="3">
        <f t="shared" si="6"/>
        <v>332</v>
      </c>
      <c r="G53" s="3">
        <f>F53*1.15</f>
        <v>381.79999999999995</v>
      </c>
      <c r="H53" s="22" t="s">
        <v>54</v>
      </c>
    </row>
    <row r="54" spans="1:8" ht="12.75">
      <c r="A54" t="s">
        <v>110</v>
      </c>
      <c r="B54" t="s">
        <v>37</v>
      </c>
      <c r="C54" s="33" t="s">
        <v>38</v>
      </c>
      <c r="D54" s="11">
        <v>406</v>
      </c>
      <c r="E54" s="3">
        <v>1</v>
      </c>
      <c r="F54" s="3">
        <f t="shared" si="6"/>
        <v>406</v>
      </c>
      <c r="G54" s="3">
        <f>F54*1.15</f>
        <v>466.9</v>
      </c>
      <c r="H54" s="11" t="s">
        <v>39</v>
      </c>
    </row>
    <row r="55" spans="1:8" ht="12.75">
      <c r="A55" t="s">
        <v>93</v>
      </c>
      <c r="B55" t="s">
        <v>37</v>
      </c>
      <c r="C55" s="33" t="s">
        <v>30</v>
      </c>
      <c r="D55" s="11">
        <v>611</v>
      </c>
      <c r="E55" s="3">
        <v>1</v>
      </c>
      <c r="F55" s="3">
        <f aca="true" t="shared" si="7" ref="F55:F73">D55*E55</f>
        <v>611</v>
      </c>
      <c r="G55" s="3">
        <f>F55*1.12</f>
        <v>684.32</v>
      </c>
      <c r="H55" s="22" t="s">
        <v>94</v>
      </c>
    </row>
    <row r="56" spans="1:8" ht="12.75">
      <c r="A56" t="s">
        <v>151</v>
      </c>
      <c r="B56" t="s">
        <v>37</v>
      </c>
      <c r="C56" s="33" t="s">
        <v>30</v>
      </c>
      <c r="D56" s="11">
        <v>611</v>
      </c>
      <c r="E56" s="3">
        <v>1</v>
      </c>
      <c r="F56" s="3">
        <f>D56*E56</f>
        <v>611</v>
      </c>
      <c r="G56" s="3">
        <f>F56*1.15</f>
        <v>702.65</v>
      </c>
      <c r="H56" s="18" t="s">
        <v>152</v>
      </c>
    </row>
    <row r="57" spans="1:8" ht="12.75">
      <c r="A57" t="s">
        <v>213</v>
      </c>
      <c r="B57" t="s">
        <v>37</v>
      </c>
      <c r="C57" s="33" t="s">
        <v>30</v>
      </c>
      <c r="D57" s="11">
        <v>595</v>
      </c>
      <c r="E57" s="3">
        <v>1</v>
      </c>
      <c r="F57" s="3">
        <f>D57*E57</f>
        <v>595</v>
      </c>
      <c r="G57" s="3">
        <f>F57*1.15</f>
        <v>684.25</v>
      </c>
      <c r="H57" s="11" t="s">
        <v>214</v>
      </c>
    </row>
    <row r="58" spans="1:8" s="11" customFormat="1" ht="12.75">
      <c r="A58" s="11" t="s">
        <v>179</v>
      </c>
      <c r="B58" s="11" t="s">
        <v>31</v>
      </c>
      <c r="C58" s="33">
        <v>54</v>
      </c>
      <c r="D58" s="11">
        <v>218</v>
      </c>
      <c r="E58" s="19">
        <v>1</v>
      </c>
      <c r="F58" s="19">
        <f t="shared" si="7"/>
        <v>218</v>
      </c>
      <c r="G58" s="3">
        <f>F58*1.12</f>
        <v>244.16000000000003</v>
      </c>
      <c r="H58" s="11" t="s">
        <v>175</v>
      </c>
    </row>
    <row r="59" spans="1:8" s="11" customFormat="1" ht="12.75">
      <c r="A59" s="11" t="s">
        <v>111</v>
      </c>
      <c r="B59" s="11" t="s">
        <v>31</v>
      </c>
      <c r="C59" s="33" t="s">
        <v>27</v>
      </c>
      <c r="D59" s="11">
        <v>390</v>
      </c>
      <c r="E59" s="19">
        <v>1</v>
      </c>
      <c r="F59" s="19">
        <f t="shared" si="7"/>
        <v>390</v>
      </c>
      <c r="G59" s="3">
        <f aca="true" t="shared" si="8" ref="G59:G69">F59*1.15</f>
        <v>448.49999999999994</v>
      </c>
      <c r="H59" s="22" t="s">
        <v>20</v>
      </c>
    </row>
    <row r="60" spans="1:8" s="11" customFormat="1" ht="12.75">
      <c r="A60" s="11" t="s">
        <v>102</v>
      </c>
      <c r="B60" s="11" t="s">
        <v>31</v>
      </c>
      <c r="C60" s="33" t="s">
        <v>53</v>
      </c>
      <c r="D60" s="11">
        <v>390</v>
      </c>
      <c r="E60" s="19">
        <v>2</v>
      </c>
      <c r="F60" s="19">
        <f t="shared" si="7"/>
        <v>780</v>
      </c>
      <c r="G60" s="21">
        <f t="shared" si="8"/>
        <v>896.9999999999999</v>
      </c>
      <c r="H60" s="22" t="s">
        <v>54</v>
      </c>
    </row>
    <row r="61" spans="1:8" ht="12.75">
      <c r="A61" t="s">
        <v>45</v>
      </c>
      <c r="B61" t="s">
        <v>31</v>
      </c>
      <c r="C61" s="33" t="s">
        <v>46</v>
      </c>
      <c r="D61" s="11">
        <v>537</v>
      </c>
      <c r="E61" s="3">
        <v>1</v>
      </c>
      <c r="F61" s="3">
        <f t="shared" si="7"/>
        <v>537</v>
      </c>
      <c r="G61" s="3">
        <f t="shared" si="8"/>
        <v>617.55</v>
      </c>
      <c r="H61" s="11" t="s">
        <v>40</v>
      </c>
    </row>
    <row r="62" spans="1:8" ht="12.75">
      <c r="A62" t="s">
        <v>69</v>
      </c>
      <c r="B62" t="s">
        <v>31</v>
      </c>
      <c r="C62" s="33" t="s">
        <v>30</v>
      </c>
      <c r="D62" s="11">
        <v>689</v>
      </c>
      <c r="E62" s="3">
        <v>1</v>
      </c>
      <c r="F62" s="3">
        <f t="shared" si="7"/>
        <v>689</v>
      </c>
      <c r="G62" s="3">
        <f t="shared" si="8"/>
        <v>792.3499999999999</v>
      </c>
      <c r="H62" s="11" t="s">
        <v>68</v>
      </c>
    </row>
    <row r="63" spans="1:8" ht="12.75">
      <c r="A63" t="s">
        <v>32</v>
      </c>
      <c r="B63" t="s">
        <v>31</v>
      </c>
      <c r="C63" s="33" t="s">
        <v>117</v>
      </c>
      <c r="D63" s="11">
        <v>689</v>
      </c>
      <c r="E63" s="3">
        <v>1</v>
      </c>
      <c r="F63" s="3">
        <f t="shared" si="7"/>
        <v>689</v>
      </c>
      <c r="G63" s="3">
        <f t="shared" si="8"/>
        <v>792.3499999999999</v>
      </c>
      <c r="H63" s="22" t="s">
        <v>157</v>
      </c>
    </row>
    <row r="64" spans="1:8" ht="12.75">
      <c r="A64" t="s">
        <v>32</v>
      </c>
      <c r="B64" t="s">
        <v>31</v>
      </c>
      <c r="C64" s="33" t="s">
        <v>27</v>
      </c>
      <c r="D64" s="11">
        <v>771</v>
      </c>
      <c r="E64" s="3">
        <v>1</v>
      </c>
      <c r="F64" s="3">
        <f>D64*E64</f>
        <v>771</v>
      </c>
      <c r="G64" s="3">
        <f t="shared" si="8"/>
        <v>886.65</v>
      </c>
      <c r="H64" s="20" t="s">
        <v>20</v>
      </c>
    </row>
    <row r="65" spans="1:8" ht="12.75">
      <c r="A65" t="s">
        <v>180</v>
      </c>
      <c r="B65" t="s">
        <v>31</v>
      </c>
      <c r="C65" s="33" t="s">
        <v>98</v>
      </c>
      <c r="D65" s="11">
        <v>771</v>
      </c>
      <c r="E65" s="3">
        <v>1</v>
      </c>
      <c r="F65" s="3">
        <f t="shared" si="7"/>
        <v>771</v>
      </c>
      <c r="G65" s="3">
        <f t="shared" si="8"/>
        <v>886.65</v>
      </c>
      <c r="H65" s="11" t="s">
        <v>52</v>
      </c>
    </row>
    <row r="66" spans="1:8" ht="12.75">
      <c r="A66" t="s">
        <v>161</v>
      </c>
      <c r="B66" t="s">
        <v>31</v>
      </c>
      <c r="C66" s="33" t="s">
        <v>62</v>
      </c>
      <c r="D66" s="11">
        <v>627</v>
      </c>
      <c r="E66" s="3">
        <v>1</v>
      </c>
      <c r="F66" s="3">
        <f t="shared" si="7"/>
        <v>627</v>
      </c>
      <c r="G66" s="3">
        <f t="shared" si="8"/>
        <v>721.05</v>
      </c>
      <c r="H66" s="18" t="s">
        <v>162</v>
      </c>
    </row>
    <row r="67" spans="1:8" ht="12.75">
      <c r="A67" t="s">
        <v>203</v>
      </c>
      <c r="B67" t="s">
        <v>31</v>
      </c>
      <c r="C67" s="33" t="s">
        <v>101</v>
      </c>
      <c r="D67" s="11">
        <v>627</v>
      </c>
      <c r="E67" s="3">
        <v>1</v>
      </c>
      <c r="F67" s="3">
        <f>D67*E67</f>
        <v>627</v>
      </c>
      <c r="G67" s="3">
        <f t="shared" si="8"/>
        <v>721.05</v>
      </c>
      <c r="H67" s="11" t="s">
        <v>216</v>
      </c>
    </row>
    <row r="68" spans="1:8" ht="12.75">
      <c r="A68" t="s">
        <v>203</v>
      </c>
      <c r="B68" t="s">
        <v>31</v>
      </c>
      <c r="C68" s="33" t="s">
        <v>62</v>
      </c>
      <c r="D68" s="11">
        <v>627</v>
      </c>
      <c r="E68" s="3">
        <v>1</v>
      </c>
      <c r="F68" s="3">
        <f t="shared" si="7"/>
        <v>627</v>
      </c>
      <c r="G68" s="3">
        <f t="shared" si="8"/>
        <v>721.05</v>
      </c>
      <c r="H68" s="18" t="s">
        <v>204</v>
      </c>
    </row>
    <row r="69" spans="1:8" ht="12.75">
      <c r="A69" t="s">
        <v>205</v>
      </c>
      <c r="B69" t="s">
        <v>31</v>
      </c>
      <c r="C69" s="33" t="s">
        <v>30</v>
      </c>
      <c r="D69" s="11">
        <v>689</v>
      </c>
      <c r="E69" s="3">
        <v>1</v>
      </c>
      <c r="F69" s="3">
        <f>D69*E69</f>
        <v>689</v>
      </c>
      <c r="G69" s="3">
        <f t="shared" si="8"/>
        <v>792.3499999999999</v>
      </c>
      <c r="H69" s="14" t="s">
        <v>204</v>
      </c>
    </row>
    <row r="70" spans="1:8" s="11" customFormat="1" ht="12.75">
      <c r="A70" t="s">
        <v>181</v>
      </c>
      <c r="B70" s="11" t="s">
        <v>31</v>
      </c>
      <c r="C70" s="33" t="s">
        <v>114</v>
      </c>
      <c r="D70" s="11">
        <v>689</v>
      </c>
      <c r="E70" s="19">
        <v>1</v>
      </c>
      <c r="F70" s="19">
        <f t="shared" si="7"/>
        <v>689</v>
      </c>
      <c r="G70" s="3">
        <f>F70*1.12</f>
        <v>771.6800000000001</v>
      </c>
      <c r="H70" s="18" t="s">
        <v>175</v>
      </c>
    </row>
    <row r="71" spans="1:8" ht="12.75">
      <c r="A71" t="s">
        <v>44</v>
      </c>
      <c r="B71" t="s">
        <v>31</v>
      </c>
      <c r="C71" s="33" t="s">
        <v>43</v>
      </c>
      <c r="D71" s="11">
        <v>1097</v>
      </c>
      <c r="E71" s="3">
        <v>1</v>
      </c>
      <c r="F71" s="3">
        <f t="shared" si="7"/>
        <v>1097</v>
      </c>
      <c r="G71" s="3">
        <f>F71*1.15</f>
        <v>1261.55</v>
      </c>
      <c r="H71" s="21" t="s">
        <v>40</v>
      </c>
    </row>
    <row r="72" spans="1:8" ht="12.75">
      <c r="A72" t="s">
        <v>186</v>
      </c>
      <c r="B72" t="s">
        <v>31</v>
      </c>
      <c r="C72" s="33" t="s">
        <v>187</v>
      </c>
      <c r="D72" s="11">
        <v>1242</v>
      </c>
      <c r="E72" s="3">
        <v>1</v>
      </c>
      <c r="F72" s="3">
        <f t="shared" si="7"/>
        <v>1242</v>
      </c>
      <c r="G72" s="3">
        <f>F72*1.12</f>
        <v>1391.0400000000002</v>
      </c>
      <c r="H72" s="22" t="s">
        <v>175</v>
      </c>
    </row>
    <row r="73" spans="1:8" ht="12.75">
      <c r="A73" t="s">
        <v>184</v>
      </c>
      <c r="B73" t="s">
        <v>31</v>
      </c>
      <c r="C73" s="33" t="s">
        <v>185</v>
      </c>
      <c r="D73" s="11">
        <v>1333</v>
      </c>
      <c r="E73" s="3">
        <v>1</v>
      </c>
      <c r="F73" s="3">
        <f t="shared" si="7"/>
        <v>1333</v>
      </c>
      <c r="G73" s="3">
        <f>F73*1.12</f>
        <v>1492.96</v>
      </c>
      <c r="H73" s="20" t="s">
        <v>175</v>
      </c>
    </row>
    <row r="74" spans="1:8" ht="12.75">
      <c r="A74" t="s">
        <v>33</v>
      </c>
      <c r="B74" t="s">
        <v>31</v>
      </c>
      <c r="C74" s="33" t="s">
        <v>34</v>
      </c>
      <c r="D74" s="11">
        <v>1189</v>
      </c>
      <c r="E74" s="3">
        <v>1</v>
      </c>
      <c r="F74" s="3">
        <f>D74*E74</f>
        <v>1189</v>
      </c>
      <c r="G74" s="3">
        <f>F74*1.15</f>
        <v>1367.35</v>
      </c>
      <c r="H74" s="20" t="s">
        <v>20</v>
      </c>
    </row>
    <row r="75" spans="1:8" ht="12.75">
      <c r="A75" t="s">
        <v>215</v>
      </c>
      <c r="B75" t="s">
        <v>31</v>
      </c>
      <c r="C75" s="33">
        <v>12</v>
      </c>
      <c r="D75" s="11">
        <v>138</v>
      </c>
      <c r="E75" s="3">
        <v>1</v>
      </c>
      <c r="F75" s="3">
        <f>D75*E75</f>
        <v>138</v>
      </c>
      <c r="G75" s="3">
        <f>F75*1.15</f>
        <v>158.7</v>
      </c>
      <c r="H75" s="11" t="s">
        <v>216</v>
      </c>
    </row>
    <row r="76" spans="1:8" ht="12.75">
      <c r="A76" t="s">
        <v>146</v>
      </c>
      <c r="B76" t="s">
        <v>31</v>
      </c>
      <c r="C76" s="33">
        <v>14</v>
      </c>
      <c r="D76" s="11">
        <v>138</v>
      </c>
      <c r="E76" s="3">
        <v>1</v>
      </c>
      <c r="F76" s="3">
        <f>D76*E76</f>
        <v>138</v>
      </c>
      <c r="G76" s="3">
        <f>F76*1.12</f>
        <v>154.56</v>
      </c>
      <c r="H76" s="22" t="s">
        <v>148</v>
      </c>
    </row>
    <row r="77" spans="1:8" ht="12.75">
      <c r="A77" t="s">
        <v>41</v>
      </c>
      <c r="B77" t="s">
        <v>31</v>
      </c>
      <c r="C77" s="33">
        <v>16</v>
      </c>
      <c r="D77" s="11">
        <v>138</v>
      </c>
      <c r="E77" s="3">
        <v>1</v>
      </c>
      <c r="F77" s="3">
        <f aca="true" t="shared" si="9" ref="F77:F115">D77*E77</f>
        <v>138</v>
      </c>
      <c r="G77" s="3">
        <f aca="true" t="shared" si="10" ref="G77:G105">F77*1.15</f>
        <v>158.7</v>
      </c>
      <c r="H77" s="21" t="s">
        <v>40</v>
      </c>
    </row>
    <row r="78" spans="1:8" ht="12.75">
      <c r="A78" t="s">
        <v>146</v>
      </c>
      <c r="B78" t="s">
        <v>31</v>
      </c>
      <c r="C78" s="33">
        <v>18</v>
      </c>
      <c r="D78" s="11">
        <v>138</v>
      </c>
      <c r="E78" s="3">
        <v>2</v>
      </c>
      <c r="F78" s="3">
        <f t="shared" si="9"/>
        <v>276</v>
      </c>
      <c r="G78" s="3">
        <f>F78*1.12</f>
        <v>309.12</v>
      </c>
      <c r="H78" s="22" t="s">
        <v>148</v>
      </c>
    </row>
    <row r="79" spans="1:8" ht="12.75">
      <c r="A79" t="s">
        <v>146</v>
      </c>
      <c r="B79" t="s">
        <v>31</v>
      </c>
      <c r="C79" s="33">
        <v>18</v>
      </c>
      <c r="D79" s="11">
        <v>138</v>
      </c>
      <c r="E79" s="3">
        <v>1</v>
      </c>
      <c r="F79" s="3">
        <f>D79*E79</f>
        <v>138</v>
      </c>
      <c r="G79" s="3">
        <f>F79*1.12</f>
        <v>154.56</v>
      </c>
      <c r="H79" s="22" t="s">
        <v>165</v>
      </c>
    </row>
    <row r="80" spans="1:8" ht="12.75">
      <c r="A80" t="s">
        <v>182</v>
      </c>
      <c r="B80" t="s">
        <v>31</v>
      </c>
      <c r="C80" s="33">
        <v>20</v>
      </c>
      <c r="D80" s="11">
        <v>138</v>
      </c>
      <c r="E80" s="3">
        <v>1</v>
      </c>
      <c r="F80" s="3">
        <f>D80*E80</f>
        <v>138</v>
      </c>
      <c r="G80" s="3">
        <f>F80*1.12</f>
        <v>154.56</v>
      </c>
      <c r="H80" s="22" t="s">
        <v>175</v>
      </c>
    </row>
    <row r="81" spans="1:8" ht="12.75">
      <c r="A81" t="s">
        <v>145</v>
      </c>
      <c r="B81" t="s">
        <v>31</v>
      </c>
      <c r="C81" s="33">
        <v>14</v>
      </c>
      <c r="D81" s="11">
        <v>138</v>
      </c>
      <c r="E81" s="3">
        <v>1</v>
      </c>
      <c r="F81" s="3">
        <f t="shared" si="9"/>
        <v>138</v>
      </c>
      <c r="G81" s="3">
        <f t="shared" si="10"/>
        <v>158.7</v>
      </c>
      <c r="H81" s="21" t="s">
        <v>140</v>
      </c>
    </row>
    <row r="82" spans="1:8" ht="12.75">
      <c r="A82" t="s">
        <v>139</v>
      </c>
      <c r="B82" t="s">
        <v>31</v>
      </c>
      <c r="C82" s="33">
        <v>20</v>
      </c>
      <c r="D82" s="11">
        <v>138</v>
      </c>
      <c r="E82" s="3">
        <v>1</v>
      </c>
      <c r="F82" s="3">
        <f t="shared" si="9"/>
        <v>138</v>
      </c>
      <c r="G82" s="3">
        <f t="shared" si="10"/>
        <v>158.7</v>
      </c>
      <c r="H82" s="21" t="s">
        <v>68</v>
      </c>
    </row>
    <row r="83" spans="1:8" ht="12.75">
      <c r="A83" t="s">
        <v>42</v>
      </c>
      <c r="B83" t="s">
        <v>31</v>
      </c>
      <c r="C83" s="33">
        <v>16</v>
      </c>
      <c r="D83" s="11">
        <v>138</v>
      </c>
      <c r="E83" s="3">
        <v>1</v>
      </c>
      <c r="F83" s="3">
        <f t="shared" si="9"/>
        <v>138</v>
      </c>
      <c r="G83" s="3">
        <f t="shared" si="10"/>
        <v>158.7</v>
      </c>
      <c r="H83" s="21" t="s">
        <v>40</v>
      </c>
    </row>
    <row r="84" spans="1:8" ht="12.75">
      <c r="A84" t="s">
        <v>194</v>
      </c>
      <c r="B84" t="s">
        <v>31</v>
      </c>
      <c r="C84" s="33">
        <v>20</v>
      </c>
      <c r="D84" s="11">
        <v>138</v>
      </c>
      <c r="E84" s="3">
        <v>1</v>
      </c>
      <c r="F84" s="3">
        <f t="shared" si="9"/>
        <v>138</v>
      </c>
      <c r="G84" s="3">
        <f t="shared" si="10"/>
        <v>158.7</v>
      </c>
      <c r="H84" s="11" t="s">
        <v>52</v>
      </c>
    </row>
    <row r="85" spans="1:8" ht="12.75">
      <c r="A85" t="s">
        <v>171</v>
      </c>
      <c r="B85" t="s">
        <v>31</v>
      </c>
      <c r="C85" s="33">
        <v>16</v>
      </c>
      <c r="D85" s="11">
        <v>138</v>
      </c>
      <c r="E85" s="3">
        <v>1</v>
      </c>
      <c r="F85" s="3">
        <f t="shared" si="9"/>
        <v>138</v>
      </c>
      <c r="G85" s="3">
        <f t="shared" si="10"/>
        <v>158.7</v>
      </c>
      <c r="H85" s="22" t="s">
        <v>172</v>
      </c>
    </row>
    <row r="86" spans="1:8" ht="12.75">
      <c r="A86" t="s">
        <v>171</v>
      </c>
      <c r="B86" t="s">
        <v>31</v>
      </c>
      <c r="C86" s="33">
        <v>20</v>
      </c>
      <c r="D86" s="11">
        <v>138</v>
      </c>
      <c r="E86" s="3">
        <v>1</v>
      </c>
      <c r="F86" s="3">
        <f>D86*E86</f>
        <v>138</v>
      </c>
      <c r="G86" s="3">
        <f t="shared" si="10"/>
        <v>158.7</v>
      </c>
      <c r="H86" s="11" t="s">
        <v>173</v>
      </c>
    </row>
    <row r="87" spans="1:8" ht="12.75">
      <c r="A87" t="s">
        <v>171</v>
      </c>
      <c r="B87" t="s">
        <v>31</v>
      </c>
      <c r="C87" s="33">
        <v>22</v>
      </c>
      <c r="D87" s="11">
        <v>138</v>
      </c>
      <c r="E87" s="3">
        <v>1</v>
      </c>
      <c r="F87" s="3">
        <f t="shared" si="9"/>
        <v>138</v>
      </c>
      <c r="G87" s="3">
        <f t="shared" si="10"/>
        <v>158.7</v>
      </c>
      <c r="H87" s="11" t="s">
        <v>52</v>
      </c>
    </row>
    <row r="88" spans="1:8" ht="12.75">
      <c r="A88" t="s">
        <v>183</v>
      </c>
      <c r="B88" t="s">
        <v>31</v>
      </c>
      <c r="C88" s="33">
        <v>18</v>
      </c>
      <c r="D88" s="11">
        <v>138</v>
      </c>
      <c r="E88" s="3">
        <v>3</v>
      </c>
      <c r="F88" s="3">
        <f>D88*E88</f>
        <v>414</v>
      </c>
      <c r="G88" s="3">
        <f>F88*1.12</f>
        <v>463.68000000000006</v>
      </c>
      <c r="H88" s="19" t="s">
        <v>199</v>
      </c>
    </row>
    <row r="89" spans="1:8" ht="12.75">
      <c r="A89" t="s">
        <v>183</v>
      </c>
      <c r="B89" t="s">
        <v>31</v>
      </c>
      <c r="C89" s="33">
        <v>20</v>
      </c>
      <c r="D89" s="11">
        <v>138</v>
      </c>
      <c r="E89" s="3">
        <v>1</v>
      </c>
      <c r="F89" s="3">
        <f t="shared" si="9"/>
        <v>138</v>
      </c>
      <c r="G89" s="3">
        <f>F89*1.12</f>
        <v>154.56</v>
      </c>
      <c r="H89" s="22" t="s">
        <v>175</v>
      </c>
    </row>
    <row r="90" spans="1:8" ht="12.75">
      <c r="A90" t="s">
        <v>183</v>
      </c>
      <c r="B90" t="s">
        <v>31</v>
      </c>
      <c r="C90" s="33">
        <v>20</v>
      </c>
      <c r="D90" s="11">
        <v>138</v>
      </c>
      <c r="E90" s="3">
        <v>1</v>
      </c>
      <c r="F90" s="3">
        <f>D90*E90</f>
        <v>138</v>
      </c>
      <c r="G90" s="3">
        <f t="shared" si="10"/>
        <v>158.7</v>
      </c>
      <c r="H90" s="18" t="s">
        <v>200</v>
      </c>
    </row>
    <row r="91" spans="1:8" ht="12.75">
      <c r="A91" t="s">
        <v>183</v>
      </c>
      <c r="B91" t="s">
        <v>31</v>
      </c>
      <c r="C91" s="33">
        <v>22</v>
      </c>
      <c r="D91" s="11">
        <v>138</v>
      </c>
      <c r="E91" s="3">
        <v>1</v>
      </c>
      <c r="F91" s="3">
        <f>D91*E91</f>
        <v>138</v>
      </c>
      <c r="G91" s="3">
        <f t="shared" si="10"/>
        <v>158.7</v>
      </c>
      <c r="H91" s="14" t="s">
        <v>200</v>
      </c>
    </row>
    <row r="92" spans="1:8" ht="12.75">
      <c r="A92" t="s">
        <v>174</v>
      </c>
      <c r="B92" t="s">
        <v>31</v>
      </c>
      <c r="C92" s="33">
        <v>18</v>
      </c>
      <c r="D92" s="11">
        <v>138</v>
      </c>
      <c r="E92" s="3">
        <v>1</v>
      </c>
      <c r="F92" s="3">
        <f t="shared" si="9"/>
        <v>138</v>
      </c>
      <c r="G92" s="3">
        <f t="shared" si="10"/>
        <v>158.7</v>
      </c>
      <c r="H92" s="11" t="s">
        <v>173</v>
      </c>
    </row>
    <row r="93" spans="1:8" ht="12.75">
      <c r="A93" t="s">
        <v>164</v>
      </c>
      <c r="B93" t="s">
        <v>31</v>
      </c>
      <c r="C93" s="33">
        <v>14</v>
      </c>
      <c r="D93" s="11">
        <v>138</v>
      </c>
      <c r="E93" s="3">
        <v>1</v>
      </c>
      <c r="F93" s="3">
        <f t="shared" si="9"/>
        <v>138</v>
      </c>
      <c r="G93" s="3">
        <f>F93*1.12</f>
        <v>154.56</v>
      </c>
      <c r="H93" s="11" t="s">
        <v>165</v>
      </c>
    </row>
    <row r="94" spans="1:8" ht="12.75">
      <c r="A94" t="s">
        <v>164</v>
      </c>
      <c r="B94" t="s">
        <v>31</v>
      </c>
      <c r="C94" s="33">
        <v>20</v>
      </c>
      <c r="D94" s="11">
        <v>138</v>
      </c>
      <c r="E94" s="3">
        <v>3</v>
      </c>
      <c r="F94" s="3">
        <f t="shared" si="9"/>
        <v>414</v>
      </c>
      <c r="G94" s="3">
        <f>F94*1.12</f>
        <v>463.68000000000006</v>
      </c>
      <c r="H94" s="19" t="s">
        <v>199</v>
      </c>
    </row>
    <row r="95" spans="1:8" ht="12.75">
      <c r="A95" t="s">
        <v>147</v>
      </c>
      <c r="B95" t="s">
        <v>31</v>
      </c>
      <c r="C95" s="33">
        <v>14</v>
      </c>
      <c r="D95" s="11">
        <v>138</v>
      </c>
      <c r="E95" s="3">
        <v>1</v>
      </c>
      <c r="F95" s="3">
        <f>D95*E95</f>
        <v>138</v>
      </c>
      <c r="G95" s="3">
        <f t="shared" si="10"/>
        <v>158.7</v>
      </c>
      <c r="H95" s="14" t="s">
        <v>200</v>
      </c>
    </row>
    <row r="96" spans="1:8" ht="12.75">
      <c r="A96" t="s">
        <v>147</v>
      </c>
      <c r="B96" t="s">
        <v>31</v>
      </c>
      <c r="C96" s="33">
        <v>16</v>
      </c>
      <c r="D96" s="11">
        <v>138</v>
      </c>
      <c r="E96" s="3">
        <v>1</v>
      </c>
      <c r="F96" s="3">
        <f t="shared" si="9"/>
        <v>138</v>
      </c>
      <c r="G96" s="3">
        <f>F96*1.12</f>
        <v>154.56</v>
      </c>
      <c r="H96" s="22" t="s">
        <v>148</v>
      </c>
    </row>
    <row r="97" spans="1:8" ht="12.75">
      <c r="A97" t="s">
        <v>147</v>
      </c>
      <c r="B97" t="s">
        <v>31</v>
      </c>
      <c r="C97" s="33">
        <v>16</v>
      </c>
      <c r="D97" s="11">
        <v>138</v>
      </c>
      <c r="E97" s="3">
        <v>1</v>
      </c>
      <c r="F97" s="3">
        <f>D97*E97</f>
        <v>138</v>
      </c>
      <c r="G97" s="3">
        <f t="shared" si="10"/>
        <v>158.7</v>
      </c>
      <c r="H97" s="14" t="s">
        <v>200</v>
      </c>
    </row>
    <row r="98" spans="1:8" ht="12.75">
      <c r="A98" t="s">
        <v>147</v>
      </c>
      <c r="B98" t="s">
        <v>31</v>
      </c>
      <c r="C98" s="33">
        <v>20</v>
      </c>
      <c r="D98" s="11">
        <v>138</v>
      </c>
      <c r="E98" s="3">
        <v>1</v>
      </c>
      <c r="F98" s="3">
        <f>D98*E98</f>
        <v>138</v>
      </c>
      <c r="G98" s="3">
        <f>F98*1.12</f>
        <v>154.56</v>
      </c>
      <c r="H98" s="22" t="s">
        <v>175</v>
      </c>
    </row>
    <row r="99" spans="1:8" ht="12.75">
      <c r="A99" t="s">
        <v>143</v>
      </c>
      <c r="B99" t="s">
        <v>31</v>
      </c>
      <c r="C99" s="33">
        <v>23</v>
      </c>
      <c r="D99" s="11">
        <v>160</v>
      </c>
      <c r="E99" s="3">
        <v>1</v>
      </c>
      <c r="F99" s="3">
        <f t="shared" si="9"/>
        <v>160</v>
      </c>
      <c r="G99" s="3">
        <f t="shared" si="10"/>
        <v>184</v>
      </c>
      <c r="H99" s="21" t="s">
        <v>40</v>
      </c>
    </row>
    <row r="100" spans="1:8" ht="12.75">
      <c r="A100" t="s">
        <v>143</v>
      </c>
      <c r="B100" t="s">
        <v>31</v>
      </c>
      <c r="C100" s="33">
        <v>25</v>
      </c>
      <c r="D100" s="11">
        <v>160</v>
      </c>
      <c r="E100" s="3">
        <v>1</v>
      </c>
      <c r="F100" s="3">
        <f t="shared" si="9"/>
        <v>160</v>
      </c>
      <c r="G100" s="3">
        <f>F100*1.12</f>
        <v>179.20000000000002</v>
      </c>
      <c r="H100" s="22" t="s">
        <v>175</v>
      </c>
    </row>
    <row r="101" spans="1:8" ht="12.75">
      <c r="A101" t="s">
        <v>149</v>
      </c>
      <c r="B101" t="s">
        <v>31</v>
      </c>
      <c r="C101" s="33">
        <v>23</v>
      </c>
      <c r="D101" s="11">
        <v>160</v>
      </c>
      <c r="E101" s="3">
        <v>1</v>
      </c>
      <c r="F101" s="3">
        <f>D101*E101</f>
        <v>160</v>
      </c>
      <c r="G101" s="3">
        <f t="shared" si="10"/>
        <v>184</v>
      </c>
      <c r="H101" s="21" t="s">
        <v>40</v>
      </c>
    </row>
    <row r="102" spans="1:8" ht="12.75">
      <c r="A102" t="s">
        <v>149</v>
      </c>
      <c r="B102" t="s">
        <v>31</v>
      </c>
      <c r="C102" s="33">
        <v>23</v>
      </c>
      <c r="D102" s="11">
        <v>160</v>
      </c>
      <c r="E102" s="3">
        <v>1</v>
      </c>
      <c r="F102" s="3">
        <f>D102*E102</f>
        <v>160</v>
      </c>
      <c r="G102" s="3">
        <f>F102*1.12</f>
        <v>179.20000000000002</v>
      </c>
      <c r="H102" s="22" t="s">
        <v>148</v>
      </c>
    </row>
    <row r="103" spans="1:8" s="11" customFormat="1" ht="12.75">
      <c r="A103" t="s">
        <v>149</v>
      </c>
      <c r="B103" t="s">
        <v>31</v>
      </c>
      <c r="C103" s="33">
        <v>23</v>
      </c>
      <c r="D103" s="11">
        <v>160</v>
      </c>
      <c r="E103" s="3">
        <v>1</v>
      </c>
      <c r="F103" s="3">
        <f>D103*E103</f>
        <v>160</v>
      </c>
      <c r="G103" s="3">
        <f>F103*1.12</f>
        <v>179.20000000000002</v>
      </c>
      <c r="H103" s="22" t="s">
        <v>175</v>
      </c>
    </row>
    <row r="104" spans="1:8" ht="12.75">
      <c r="A104" t="s">
        <v>149</v>
      </c>
      <c r="B104" t="s">
        <v>31</v>
      </c>
      <c r="C104" s="33">
        <v>25</v>
      </c>
      <c r="D104" s="11">
        <v>160</v>
      </c>
      <c r="E104" s="3">
        <v>1</v>
      </c>
      <c r="F104" s="3">
        <f t="shared" si="9"/>
        <v>160</v>
      </c>
      <c r="G104" s="3">
        <f t="shared" si="10"/>
        <v>184</v>
      </c>
      <c r="H104" s="11" t="s">
        <v>52</v>
      </c>
    </row>
    <row r="105" spans="1:8" ht="12.75">
      <c r="A105" t="s">
        <v>149</v>
      </c>
      <c r="B105" t="s">
        <v>31</v>
      </c>
      <c r="C105" s="33">
        <v>25</v>
      </c>
      <c r="D105" s="11">
        <v>160</v>
      </c>
      <c r="E105" s="3">
        <v>2</v>
      </c>
      <c r="F105" s="3">
        <f t="shared" si="9"/>
        <v>320</v>
      </c>
      <c r="G105" s="3">
        <f t="shared" si="10"/>
        <v>368</v>
      </c>
      <c r="H105" s="22" t="s">
        <v>148</v>
      </c>
    </row>
    <row r="106" spans="1:8" ht="12.75">
      <c r="A106" t="s">
        <v>149</v>
      </c>
      <c r="B106" t="s">
        <v>31</v>
      </c>
      <c r="C106" s="33">
        <v>25</v>
      </c>
      <c r="D106" s="11">
        <v>160</v>
      </c>
      <c r="E106" s="3">
        <v>1</v>
      </c>
      <c r="F106" s="3">
        <f>D106*E106</f>
        <v>160</v>
      </c>
      <c r="G106" s="3">
        <f>F106*1.12</f>
        <v>179.20000000000002</v>
      </c>
      <c r="H106" s="22" t="s">
        <v>175</v>
      </c>
    </row>
    <row r="107" spans="1:8" ht="12.75">
      <c r="A107" t="s">
        <v>144</v>
      </c>
      <c r="B107" t="s">
        <v>31</v>
      </c>
      <c r="C107" s="33">
        <v>23</v>
      </c>
      <c r="D107" s="11">
        <v>160</v>
      </c>
      <c r="E107" s="3">
        <v>1</v>
      </c>
      <c r="F107" s="3">
        <f t="shared" si="9"/>
        <v>160</v>
      </c>
      <c r="G107" s="3">
        <f>F107*1.01</f>
        <v>161.6</v>
      </c>
      <c r="H107" s="21" t="s">
        <v>119</v>
      </c>
    </row>
    <row r="108" spans="1:8" ht="12.75">
      <c r="A108" t="s">
        <v>150</v>
      </c>
      <c r="B108" t="s">
        <v>31</v>
      </c>
      <c r="C108" s="33">
        <v>27</v>
      </c>
      <c r="D108" s="11">
        <v>160</v>
      </c>
      <c r="E108" s="3">
        <v>1</v>
      </c>
      <c r="F108" s="3">
        <f t="shared" si="9"/>
        <v>160</v>
      </c>
      <c r="G108" s="3">
        <f>F108*1.12</f>
        <v>179.20000000000002</v>
      </c>
      <c r="H108" s="22" t="s">
        <v>148</v>
      </c>
    </row>
    <row r="109" spans="1:8" ht="12.75">
      <c r="A109" t="s">
        <v>188</v>
      </c>
      <c r="B109" t="s">
        <v>31</v>
      </c>
      <c r="C109" s="33">
        <v>27</v>
      </c>
      <c r="D109" s="11">
        <v>160</v>
      </c>
      <c r="E109" s="3">
        <v>1</v>
      </c>
      <c r="F109" s="3">
        <f>D109*E109</f>
        <v>160</v>
      </c>
      <c r="G109" s="3">
        <f>F109*1.15</f>
        <v>184</v>
      </c>
      <c r="H109" s="11" t="s">
        <v>68</v>
      </c>
    </row>
    <row r="110" spans="1:8" ht="12.75">
      <c r="A110" t="s">
        <v>188</v>
      </c>
      <c r="B110" t="s">
        <v>31</v>
      </c>
      <c r="C110" s="33">
        <v>29</v>
      </c>
      <c r="D110" s="11">
        <v>160</v>
      </c>
      <c r="E110" s="3">
        <v>1</v>
      </c>
      <c r="F110" s="3">
        <f>D110*E110</f>
        <v>160</v>
      </c>
      <c r="G110" s="3">
        <f>F110*1.15</f>
        <v>184</v>
      </c>
      <c r="H110" s="11" t="s">
        <v>68</v>
      </c>
    </row>
    <row r="111" spans="1:8" ht="12.75">
      <c r="A111" t="s">
        <v>189</v>
      </c>
      <c r="B111" t="s">
        <v>31</v>
      </c>
      <c r="C111" s="33">
        <v>25</v>
      </c>
      <c r="D111" s="11">
        <v>160</v>
      </c>
      <c r="E111" s="3">
        <v>1</v>
      </c>
      <c r="F111" s="3">
        <f t="shared" si="9"/>
        <v>160</v>
      </c>
      <c r="G111" s="3">
        <f>F111*1.15</f>
        <v>184</v>
      </c>
      <c r="H111" s="22" t="s">
        <v>172</v>
      </c>
    </row>
    <row r="112" spans="1:8" ht="12.75">
      <c r="A112" t="s">
        <v>189</v>
      </c>
      <c r="B112" t="s">
        <v>31</v>
      </c>
      <c r="C112" s="33">
        <v>29</v>
      </c>
      <c r="D112" s="11">
        <v>160</v>
      </c>
      <c r="E112" s="3">
        <v>2</v>
      </c>
      <c r="F112" s="3">
        <f>D112*E112</f>
        <v>320</v>
      </c>
      <c r="G112" s="3">
        <f>F112*1.12</f>
        <v>358.40000000000003</v>
      </c>
      <c r="H112" s="22" t="s">
        <v>175</v>
      </c>
    </row>
    <row r="113" spans="1:8" ht="12.75">
      <c r="A113" t="s">
        <v>155</v>
      </c>
      <c r="B113" t="s">
        <v>31</v>
      </c>
      <c r="C113" s="33" t="s">
        <v>53</v>
      </c>
      <c r="D113" s="11">
        <v>381</v>
      </c>
      <c r="E113" s="3">
        <v>1</v>
      </c>
      <c r="F113" s="3">
        <f t="shared" si="9"/>
        <v>381</v>
      </c>
      <c r="G113" s="3">
        <f>F113*1.15</f>
        <v>438.15</v>
      </c>
      <c r="H113" s="11" t="s">
        <v>105</v>
      </c>
    </row>
    <row r="114" spans="1:8" ht="12.75">
      <c r="A114" t="s">
        <v>35</v>
      </c>
      <c r="B114" t="s">
        <v>31</v>
      </c>
      <c r="C114" s="33" t="s">
        <v>36</v>
      </c>
      <c r="D114" s="11">
        <v>517</v>
      </c>
      <c r="E114" s="3">
        <v>1</v>
      </c>
      <c r="F114" s="3">
        <f t="shared" si="9"/>
        <v>517</v>
      </c>
      <c r="G114" s="3">
        <f>F114*1.15</f>
        <v>594.55</v>
      </c>
      <c r="H114" s="20" t="s">
        <v>20</v>
      </c>
    </row>
    <row r="115" spans="1:8" ht="12.75">
      <c r="A115" t="s">
        <v>195</v>
      </c>
      <c r="B115" t="s">
        <v>31</v>
      </c>
      <c r="C115" s="33" t="s">
        <v>156</v>
      </c>
      <c r="D115" s="11">
        <v>517</v>
      </c>
      <c r="E115">
        <v>1</v>
      </c>
      <c r="F115">
        <f t="shared" si="9"/>
        <v>517</v>
      </c>
      <c r="G115" s="3">
        <f>F115*1.15</f>
        <v>594.55</v>
      </c>
      <c r="H115" s="11" t="s">
        <v>105</v>
      </c>
    </row>
    <row r="119" ht="12.75">
      <c r="A119" s="23" t="s">
        <v>212</v>
      </c>
    </row>
    <row r="120" ht="12.75">
      <c r="A120" s="26" t="s">
        <v>109</v>
      </c>
    </row>
  </sheetData>
  <autoFilter ref="A1:H11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pane ySplit="1" topLeftCell="BM2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54.875" style="0" customWidth="1"/>
    <col min="2" max="2" width="17.00390625" style="0" customWidth="1"/>
    <col min="8" max="8" width="18.125" style="0" customWidth="1"/>
  </cols>
  <sheetData>
    <row r="1" spans="1:10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16</v>
      </c>
      <c r="J1" s="12"/>
    </row>
    <row r="2" spans="1:8" ht="12.75">
      <c r="A2" t="s">
        <v>120</v>
      </c>
      <c r="B2" t="s">
        <v>113</v>
      </c>
      <c r="C2" s="33" t="s">
        <v>24</v>
      </c>
      <c r="D2" s="11">
        <v>470</v>
      </c>
      <c r="E2" s="3">
        <v>1</v>
      </c>
      <c r="F2" s="3">
        <f aca="true" t="shared" si="0" ref="F2:F9">D2*E2</f>
        <v>470</v>
      </c>
      <c r="G2" s="3">
        <f aca="true" t="shared" si="1" ref="G2:G9">F2*1.12</f>
        <v>526.4000000000001</v>
      </c>
      <c r="H2" s="25" t="s">
        <v>121</v>
      </c>
    </row>
    <row r="3" spans="1:8" ht="12.75">
      <c r="A3" t="s">
        <v>120</v>
      </c>
      <c r="B3" t="s">
        <v>113</v>
      </c>
      <c r="C3" s="33" t="s">
        <v>24</v>
      </c>
      <c r="D3" s="11">
        <v>470</v>
      </c>
      <c r="E3" s="3">
        <v>1</v>
      </c>
      <c r="F3" s="3">
        <f t="shared" si="0"/>
        <v>470</v>
      </c>
      <c r="G3" s="3">
        <f t="shared" si="1"/>
        <v>526.4000000000001</v>
      </c>
      <c r="H3" s="25" t="s">
        <v>122</v>
      </c>
    </row>
    <row r="4" spans="1:8" ht="12.75">
      <c r="A4" t="s">
        <v>123</v>
      </c>
      <c r="B4" t="s">
        <v>113</v>
      </c>
      <c r="C4" s="33" t="s">
        <v>62</v>
      </c>
      <c r="D4" s="11">
        <v>470</v>
      </c>
      <c r="E4" s="3">
        <v>1</v>
      </c>
      <c r="F4" s="3">
        <f t="shared" si="0"/>
        <v>470</v>
      </c>
      <c r="G4" s="21">
        <f t="shared" si="1"/>
        <v>526.4000000000001</v>
      </c>
      <c r="H4" s="22" t="s">
        <v>124</v>
      </c>
    </row>
    <row r="5" spans="1:8" ht="12.75">
      <c r="A5" t="s">
        <v>123</v>
      </c>
      <c r="B5" t="s">
        <v>113</v>
      </c>
      <c r="C5" s="33" t="s">
        <v>27</v>
      </c>
      <c r="D5" s="11">
        <v>493</v>
      </c>
      <c r="E5" s="3">
        <v>1</v>
      </c>
      <c r="F5" s="3">
        <f t="shared" si="0"/>
        <v>493</v>
      </c>
      <c r="G5" s="3">
        <f t="shared" si="1"/>
        <v>552.1600000000001</v>
      </c>
      <c r="H5" s="22" t="s">
        <v>122</v>
      </c>
    </row>
    <row r="6" spans="1:8" ht="12.75">
      <c r="A6" t="s">
        <v>125</v>
      </c>
      <c r="B6" t="s">
        <v>126</v>
      </c>
      <c r="C6" s="33" t="s">
        <v>117</v>
      </c>
      <c r="D6" s="11">
        <v>554</v>
      </c>
      <c r="E6" s="3">
        <v>1</v>
      </c>
      <c r="F6" s="3">
        <f t="shared" si="0"/>
        <v>554</v>
      </c>
      <c r="G6" s="3">
        <f t="shared" si="1"/>
        <v>620.48</v>
      </c>
      <c r="H6" s="11" t="s">
        <v>118</v>
      </c>
    </row>
    <row r="7" spans="1:10" ht="12.75">
      <c r="A7" t="s">
        <v>128</v>
      </c>
      <c r="B7" t="s">
        <v>61</v>
      </c>
      <c r="C7" s="33" t="s">
        <v>30</v>
      </c>
      <c r="D7" s="11">
        <v>470</v>
      </c>
      <c r="E7" s="3">
        <v>1</v>
      </c>
      <c r="F7" s="3">
        <f t="shared" si="0"/>
        <v>470</v>
      </c>
      <c r="G7" s="3">
        <f t="shared" si="1"/>
        <v>526.4000000000001</v>
      </c>
      <c r="H7" s="11" t="s">
        <v>116</v>
      </c>
      <c r="J7" s="3"/>
    </row>
    <row r="8" spans="1:10" ht="12.75">
      <c r="A8" t="s">
        <v>129</v>
      </c>
      <c r="B8" t="s">
        <v>61</v>
      </c>
      <c r="C8" s="33" t="s">
        <v>62</v>
      </c>
      <c r="D8" s="11">
        <v>470</v>
      </c>
      <c r="E8" s="3">
        <v>1</v>
      </c>
      <c r="F8" s="3">
        <f t="shared" si="0"/>
        <v>470</v>
      </c>
      <c r="G8" s="3">
        <f t="shared" si="1"/>
        <v>526.4000000000001</v>
      </c>
      <c r="H8" s="11" t="s">
        <v>124</v>
      </c>
      <c r="J8" s="3"/>
    </row>
    <row r="9" spans="1:10" ht="12.75">
      <c r="A9" t="s">
        <v>130</v>
      </c>
      <c r="B9" t="s">
        <v>131</v>
      </c>
      <c r="C9" s="33" t="s">
        <v>76</v>
      </c>
      <c r="D9" s="11">
        <v>424</v>
      </c>
      <c r="E9" s="3">
        <v>1</v>
      </c>
      <c r="F9" s="3">
        <f t="shared" si="0"/>
        <v>424</v>
      </c>
      <c r="G9" s="21">
        <f t="shared" si="1"/>
        <v>474.88000000000005</v>
      </c>
      <c r="H9" s="11" t="s">
        <v>132</v>
      </c>
      <c r="J9" s="3"/>
    </row>
    <row r="10" spans="1:8" ht="12.75">
      <c r="A10" t="s">
        <v>134</v>
      </c>
      <c r="B10" t="s">
        <v>135</v>
      </c>
      <c r="C10" s="33" t="s">
        <v>96</v>
      </c>
      <c r="D10" s="11">
        <v>177</v>
      </c>
      <c r="E10" s="3">
        <v>1</v>
      </c>
      <c r="F10" s="3">
        <f>D10*E10</f>
        <v>177</v>
      </c>
      <c r="G10" s="21">
        <f>F10*1.05</f>
        <v>185.85</v>
      </c>
      <c r="H10" s="11" t="s">
        <v>136</v>
      </c>
    </row>
    <row r="11" spans="1:8" ht="12.75">
      <c r="A11" t="s">
        <v>137</v>
      </c>
      <c r="B11" t="s">
        <v>138</v>
      </c>
      <c r="C11" s="33" t="s">
        <v>114</v>
      </c>
      <c r="D11" s="11">
        <v>554</v>
      </c>
      <c r="E11" s="3">
        <v>1</v>
      </c>
      <c r="F11" s="3">
        <f>D11*E11</f>
        <v>554</v>
      </c>
      <c r="G11" s="3">
        <f>F11*1.1</f>
        <v>609.4000000000001</v>
      </c>
      <c r="H11" s="22" t="s">
        <v>115</v>
      </c>
    </row>
  </sheetData>
  <autoFilter ref="A1:I1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6" max="6" width="10.375" style="0" customWidth="1"/>
    <col min="7" max="7" width="9.875" style="0" bestFit="1" customWidth="1"/>
    <col min="8" max="8" width="10.25390625" style="0" customWidth="1"/>
    <col min="9" max="9" width="12.00390625" style="0" customWidth="1"/>
  </cols>
  <sheetData>
    <row r="1" spans="1:11" s="5" customFormat="1" ht="30">
      <c r="A1" s="4" t="s">
        <v>7</v>
      </c>
      <c r="B1" s="4" t="s">
        <v>18</v>
      </c>
      <c r="C1" s="4" t="s">
        <v>19</v>
      </c>
      <c r="D1" s="5" t="s">
        <v>17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2" ht="12.75">
      <c r="A2" s="27" t="s">
        <v>121</v>
      </c>
      <c r="B2">
        <v>0</v>
      </c>
      <c r="C2">
        <v>470</v>
      </c>
      <c r="D2">
        <v>470</v>
      </c>
      <c r="E2" s="3">
        <f>D2*1.12</f>
        <v>526.4000000000001</v>
      </c>
      <c r="F2" s="17">
        <v>742</v>
      </c>
      <c r="G2" s="16">
        <f aca="true" t="shared" si="0" ref="G2:G18">SUM(E2,-F2)</f>
        <v>-215.5999999999999</v>
      </c>
      <c r="H2" s="15">
        <v>0</v>
      </c>
      <c r="I2" s="17">
        <v>216</v>
      </c>
      <c r="J2" s="37">
        <f>D2*0.024354</f>
        <v>11.44638</v>
      </c>
      <c r="K2">
        <v>205</v>
      </c>
      <c r="L2" s="13" t="s">
        <v>218</v>
      </c>
    </row>
    <row r="3" spans="1:12" ht="12.75">
      <c r="A3" s="30" t="s">
        <v>72</v>
      </c>
      <c r="B3">
        <v>1303</v>
      </c>
      <c r="C3">
        <v>0</v>
      </c>
      <c r="D3">
        <v>1303</v>
      </c>
      <c r="E3" s="3">
        <f>D3*1.12</f>
        <v>1459.3600000000001</v>
      </c>
      <c r="F3" s="17">
        <v>6</v>
      </c>
      <c r="G3" s="16">
        <f t="shared" si="0"/>
        <v>1453.3600000000001</v>
      </c>
      <c r="H3" s="15">
        <v>1459</v>
      </c>
      <c r="I3" s="17">
        <v>6</v>
      </c>
      <c r="J3" s="37">
        <f aca="true" t="shared" si="1" ref="J3:J44">D3*0.024354</f>
        <v>31.733262</v>
      </c>
      <c r="L3" t="s">
        <v>219</v>
      </c>
    </row>
    <row r="4" spans="1:12" ht="12.75">
      <c r="A4" s="18" t="s">
        <v>162</v>
      </c>
      <c r="B4">
        <v>627</v>
      </c>
      <c r="C4">
        <v>0</v>
      </c>
      <c r="D4">
        <v>627</v>
      </c>
      <c r="E4" s="3">
        <f>D4*1.15</f>
        <v>721.05</v>
      </c>
      <c r="F4">
        <v>0</v>
      </c>
      <c r="G4" s="16">
        <f t="shared" si="0"/>
        <v>721.05</v>
      </c>
      <c r="H4" s="15">
        <v>721</v>
      </c>
      <c r="J4" s="37">
        <f t="shared" si="1"/>
        <v>15.269958</v>
      </c>
      <c r="L4" s="13"/>
    </row>
    <row r="5" spans="1:10" ht="12.75">
      <c r="A5" s="32" t="s">
        <v>152</v>
      </c>
      <c r="B5">
        <v>611</v>
      </c>
      <c r="C5">
        <v>0</v>
      </c>
      <c r="D5">
        <v>611</v>
      </c>
      <c r="E5" s="3">
        <f>D5*1.15</f>
        <v>702.65</v>
      </c>
      <c r="F5">
        <v>0</v>
      </c>
      <c r="G5" s="16">
        <f t="shared" si="0"/>
        <v>702.65</v>
      </c>
      <c r="H5" s="15">
        <v>703</v>
      </c>
      <c r="J5" s="37">
        <f t="shared" si="1"/>
        <v>14.880294000000001</v>
      </c>
    </row>
    <row r="6" spans="1:10" ht="12.75">
      <c r="A6" s="20" t="s">
        <v>57</v>
      </c>
      <c r="B6">
        <v>385</v>
      </c>
      <c r="C6">
        <v>0</v>
      </c>
      <c r="D6">
        <v>385</v>
      </c>
      <c r="E6" s="3">
        <f>D6*1.12</f>
        <v>431.20000000000005</v>
      </c>
      <c r="F6" s="14">
        <v>0</v>
      </c>
      <c r="G6" s="16">
        <f t="shared" si="0"/>
        <v>431.20000000000005</v>
      </c>
      <c r="H6" s="15">
        <v>431</v>
      </c>
      <c r="J6" s="37">
        <f t="shared" si="1"/>
        <v>9.376290000000001</v>
      </c>
    </row>
    <row r="7" spans="1:12" ht="12.75">
      <c r="A7" s="22" t="s">
        <v>115</v>
      </c>
      <c r="B7">
        <v>0</v>
      </c>
      <c r="C7">
        <v>554</v>
      </c>
      <c r="D7">
        <v>554</v>
      </c>
      <c r="E7" s="3">
        <f>D7*1.1</f>
        <v>609.4000000000001</v>
      </c>
      <c r="F7" s="17">
        <v>0</v>
      </c>
      <c r="G7" s="16">
        <f t="shared" si="0"/>
        <v>609.4000000000001</v>
      </c>
      <c r="H7" s="15">
        <v>610</v>
      </c>
      <c r="I7" s="17">
        <v>1</v>
      </c>
      <c r="J7" s="37">
        <f t="shared" si="1"/>
        <v>13.492116000000001</v>
      </c>
      <c r="L7" t="s">
        <v>220</v>
      </c>
    </row>
    <row r="8" spans="1:12" ht="12.75">
      <c r="A8" s="31" t="s">
        <v>199</v>
      </c>
      <c r="B8">
        <v>828</v>
      </c>
      <c r="C8">
        <v>0</v>
      </c>
      <c r="D8">
        <v>828</v>
      </c>
      <c r="E8" s="3">
        <f>D8*1.12</f>
        <v>927.3600000000001</v>
      </c>
      <c r="F8" s="17">
        <v>0</v>
      </c>
      <c r="G8" s="16">
        <f t="shared" si="0"/>
        <v>927.3600000000001</v>
      </c>
      <c r="H8" s="15">
        <v>928</v>
      </c>
      <c r="I8" s="17">
        <v>1</v>
      </c>
      <c r="J8" s="37">
        <f t="shared" si="1"/>
        <v>20.165112</v>
      </c>
      <c r="L8" t="s">
        <v>220</v>
      </c>
    </row>
    <row r="9" spans="1:12" ht="12.75">
      <c r="A9" t="s">
        <v>198</v>
      </c>
      <c r="B9">
        <v>496</v>
      </c>
      <c r="C9">
        <v>0</v>
      </c>
      <c r="D9">
        <v>496</v>
      </c>
      <c r="E9" s="3">
        <f>D9*1.15</f>
        <v>570.4</v>
      </c>
      <c r="F9" s="17">
        <v>0</v>
      </c>
      <c r="G9" s="16">
        <f t="shared" si="0"/>
        <v>570.4</v>
      </c>
      <c r="H9" s="15">
        <v>570</v>
      </c>
      <c r="I9" s="17"/>
      <c r="J9" s="37">
        <f t="shared" si="1"/>
        <v>12.079584</v>
      </c>
      <c r="L9" s="13"/>
    </row>
    <row r="10" spans="1:12" ht="12.75">
      <c r="A10" s="29" t="s">
        <v>191</v>
      </c>
      <c r="B10">
        <v>959</v>
      </c>
      <c r="C10">
        <v>0</v>
      </c>
      <c r="D10">
        <v>959</v>
      </c>
      <c r="E10" s="3">
        <f>D10*1.15</f>
        <v>1102.85</v>
      </c>
      <c r="F10" s="14">
        <v>0</v>
      </c>
      <c r="G10" s="16">
        <f t="shared" si="0"/>
        <v>1102.85</v>
      </c>
      <c r="H10" s="15">
        <v>1104</v>
      </c>
      <c r="I10" s="14">
        <v>1</v>
      </c>
      <c r="J10" s="37">
        <f t="shared" si="1"/>
        <v>23.355486</v>
      </c>
      <c r="L10" t="s">
        <v>220</v>
      </c>
    </row>
    <row r="11" spans="1:12" ht="12.75">
      <c r="A11" s="20" t="s">
        <v>20</v>
      </c>
      <c r="B11">
        <v>2867</v>
      </c>
      <c r="C11" s="14">
        <v>0</v>
      </c>
      <c r="D11">
        <v>2867</v>
      </c>
      <c r="E11" s="3">
        <f>D11*1.15</f>
        <v>3297.0499999999997</v>
      </c>
      <c r="F11" s="14">
        <v>0</v>
      </c>
      <c r="G11" s="16">
        <f t="shared" si="0"/>
        <v>3297.0499999999997</v>
      </c>
      <c r="H11" s="15">
        <v>3298</v>
      </c>
      <c r="I11" s="14">
        <v>1</v>
      </c>
      <c r="J11" s="37">
        <f t="shared" si="1"/>
        <v>69.822918</v>
      </c>
      <c r="L11" t="s">
        <v>220</v>
      </c>
    </row>
    <row r="12" spans="1:12" ht="12.75">
      <c r="A12" s="19" t="s">
        <v>21</v>
      </c>
      <c r="B12">
        <v>1266</v>
      </c>
      <c r="C12" s="14">
        <v>0</v>
      </c>
      <c r="D12">
        <v>1266</v>
      </c>
      <c r="E12" s="3">
        <f>D12*1.12</f>
        <v>1417.92</v>
      </c>
      <c r="F12" s="17">
        <v>0</v>
      </c>
      <c r="G12" s="16">
        <f t="shared" si="0"/>
        <v>1417.92</v>
      </c>
      <c r="H12" s="15">
        <v>1418</v>
      </c>
      <c r="J12" s="37">
        <f t="shared" si="1"/>
        <v>30.832164000000002</v>
      </c>
      <c r="L12" s="13"/>
    </row>
    <row r="13" spans="1:12" ht="12.75">
      <c r="A13" s="20" t="s">
        <v>148</v>
      </c>
      <c r="B13">
        <v>2110</v>
      </c>
      <c r="C13">
        <v>0</v>
      </c>
      <c r="D13">
        <v>2110</v>
      </c>
      <c r="E13" s="3">
        <f>D13*1.12</f>
        <v>2363.2000000000003</v>
      </c>
      <c r="F13">
        <v>0</v>
      </c>
      <c r="G13" s="16">
        <f t="shared" si="0"/>
        <v>2363.2000000000003</v>
      </c>
      <c r="H13" s="15">
        <v>2363</v>
      </c>
      <c r="J13" s="37">
        <f t="shared" si="1"/>
        <v>51.38694</v>
      </c>
      <c r="L13" s="13"/>
    </row>
    <row r="14" spans="1:10" ht="12.75">
      <c r="A14" s="29" t="s">
        <v>140</v>
      </c>
      <c r="B14">
        <v>1056</v>
      </c>
      <c r="C14">
        <v>0</v>
      </c>
      <c r="D14">
        <v>1056</v>
      </c>
      <c r="E14" s="3">
        <f>D14*1.15</f>
        <v>1214.3999999999999</v>
      </c>
      <c r="F14">
        <v>0</v>
      </c>
      <c r="G14" s="16">
        <f t="shared" si="0"/>
        <v>1214.3999999999999</v>
      </c>
      <c r="H14" s="15">
        <v>1215</v>
      </c>
      <c r="J14" s="37">
        <f t="shared" si="1"/>
        <v>25.717824</v>
      </c>
    </row>
    <row r="15" spans="1:12" ht="12.75">
      <c r="A15" s="20" t="s">
        <v>94</v>
      </c>
      <c r="B15">
        <v>611</v>
      </c>
      <c r="C15" s="14">
        <v>0</v>
      </c>
      <c r="D15">
        <v>611</v>
      </c>
      <c r="E15" s="3">
        <f>D15*1.12</f>
        <v>684.32</v>
      </c>
      <c r="F15" s="14">
        <v>0</v>
      </c>
      <c r="G15" s="16">
        <f t="shared" si="0"/>
        <v>684.32</v>
      </c>
      <c r="H15" s="15">
        <v>684</v>
      </c>
      <c r="I15" s="14"/>
      <c r="J15" s="37">
        <f t="shared" si="1"/>
        <v>14.880294000000001</v>
      </c>
      <c r="L15" s="13"/>
    </row>
    <row r="16" spans="1:10" ht="12.75">
      <c r="A16" s="22" t="s">
        <v>157</v>
      </c>
      <c r="B16">
        <v>689</v>
      </c>
      <c r="C16">
        <v>0</v>
      </c>
      <c r="D16">
        <v>689</v>
      </c>
      <c r="E16" s="3">
        <f>D16*1.15</f>
        <v>792.3499999999999</v>
      </c>
      <c r="F16">
        <v>0</v>
      </c>
      <c r="G16" s="16">
        <f t="shared" si="0"/>
        <v>792.3499999999999</v>
      </c>
      <c r="H16" s="15">
        <v>792</v>
      </c>
      <c r="J16" s="37">
        <f t="shared" si="1"/>
        <v>16.779906</v>
      </c>
    </row>
    <row r="17" spans="1:12" ht="12.75">
      <c r="A17" s="20" t="s">
        <v>127</v>
      </c>
      <c r="B17">
        <v>217</v>
      </c>
      <c r="C17">
        <v>0</v>
      </c>
      <c r="D17">
        <v>217</v>
      </c>
      <c r="E17" s="3">
        <f>D17*1.12</f>
        <v>243.04000000000002</v>
      </c>
      <c r="F17" s="14">
        <v>0</v>
      </c>
      <c r="G17" s="16">
        <f t="shared" si="0"/>
        <v>243.04000000000002</v>
      </c>
      <c r="H17" s="15">
        <v>243</v>
      </c>
      <c r="I17" s="14"/>
      <c r="J17" s="37">
        <f t="shared" si="1"/>
        <v>5.2848180000000005</v>
      </c>
      <c r="L17" s="13"/>
    </row>
    <row r="18" spans="1:12" ht="12.75">
      <c r="A18" s="22" t="s">
        <v>172</v>
      </c>
      <c r="B18">
        <v>298</v>
      </c>
      <c r="C18">
        <v>0</v>
      </c>
      <c r="D18">
        <v>298</v>
      </c>
      <c r="E18" s="3">
        <f>D18*1.15</f>
        <v>342.7</v>
      </c>
      <c r="F18">
        <v>0</v>
      </c>
      <c r="G18" s="16">
        <f t="shared" si="0"/>
        <v>342.7</v>
      </c>
      <c r="H18" s="15">
        <v>343</v>
      </c>
      <c r="J18" s="37">
        <f t="shared" si="1"/>
        <v>7.257492</v>
      </c>
      <c r="L18" s="13"/>
    </row>
    <row r="19" spans="1:12" ht="12.75">
      <c r="A19" s="22" t="s">
        <v>119</v>
      </c>
      <c r="B19">
        <v>160</v>
      </c>
      <c r="C19">
        <v>0</v>
      </c>
      <c r="D19">
        <v>160</v>
      </c>
      <c r="E19" s="3">
        <f>D19*1.01</f>
        <v>161.6</v>
      </c>
      <c r="F19">
        <v>0</v>
      </c>
      <c r="G19" s="16">
        <f>SUM(E19,-F19)</f>
        <v>161.6</v>
      </c>
      <c r="H19" s="15">
        <v>162</v>
      </c>
      <c r="J19" s="37">
        <f t="shared" si="1"/>
        <v>3.89664</v>
      </c>
      <c r="L19" s="13"/>
    </row>
    <row r="20" spans="1:12" ht="12.75">
      <c r="A20" s="11" t="s">
        <v>214</v>
      </c>
      <c r="B20">
        <v>595</v>
      </c>
      <c r="C20">
        <v>0</v>
      </c>
      <c r="D20">
        <v>595</v>
      </c>
      <c r="E20" s="3">
        <f>D20*1.15</f>
        <v>684.25</v>
      </c>
      <c r="F20">
        <v>0</v>
      </c>
      <c r="G20" s="16">
        <f>SUM(E20,-F20)</f>
        <v>684.25</v>
      </c>
      <c r="H20" s="15">
        <v>703</v>
      </c>
      <c r="I20">
        <v>19</v>
      </c>
      <c r="J20" s="37">
        <f t="shared" si="1"/>
        <v>14.490630000000001</v>
      </c>
      <c r="K20">
        <v>5</v>
      </c>
      <c r="L20" t="s">
        <v>220</v>
      </c>
    </row>
    <row r="21" spans="1:12" ht="12.75">
      <c r="A21" s="29" t="s">
        <v>175</v>
      </c>
      <c r="B21">
        <v>6381</v>
      </c>
      <c r="C21">
        <v>0</v>
      </c>
      <c r="D21">
        <v>6381</v>
      </c>
      <c r="E21" s="3">
        <f>D21*1.12</f>
        <v>7146.72</v>
      </c>
      <c r="F21" s="14">
        <v>0</v>
      </c>
      <c r="G21" s="16">
        <f aca="true" t="shared" si="2" ref="G21:G43">SUM(E21,-F21)</f>
        <v>7146.72</v>
      </c>
      <c r="H21" s="15">
        <v>7148</v>
      </c>
      <c r="I21" s="14">
        <v>1</v>
      </c>
      <c r="J21" s="37">
        <f t="shared" si="1"/>
        <v>155.402874</v>
      </c>
      <c r="L21" t="s">
        <v>220</v>
      </c>
    </row>
    <row r="22" spans="1:12" ht="12.75">
      <c r="A22" s="18" t="s">
        <v>204</v>
      </c>
      <c r="B22">
        <v>1316</v>
      </c>
      <c r="C22">
        <v>0</v>
      </c>
      <c r="D22">
        <v>1316</v>
      </c>
      <c r="E22" s="3">
        <f>D22*1.15</f>
        <v>1513.3999999999999</v>
      </c>
      <c r="F22" s="17">
        <v>0</v>
      </c>
      <c r="G22" s="16">
        <f t="shared" si="2"/>
        <v>1513.3999999999999</v>
      </c>
      <c r="H22" s="15">
        <v>1513</v>
      </c>
      <c r="J22" s="37">
        <f t="shared" si="1"/>
        <v>32.049864</v>
      </c>
      <c r="L22" s="13"/>
    </row>
    <row r="23" spans="1:12" ht="12.75">
      <c r="A23" s="11" t="s">
        <v>105</v>
      </c>
      <c r="B23">
        <v>2115</v>
      </c>
      <c r="C23">
        <v>0</v>
      </c>
      <c r="D23">
        <v>2115</v>
      </c>
      <c r="E23" s="3">
        <f>D23*1.15</f>
        <v>2432.25</v>
      </c>
      <c r="F23">
        <v>0</v>
      </c>
      <c r="G23" s="16">
        <f t="shared" si="2"/>
        <v>2432.25</v>
      </c>
      <c r="H23" s="15">
        <v>2431</v>
      </c>
      <c r="I23">
        <v>-1</v>
      </c>
      <c r="J23" s="37">
        <f t="shared" si="1"/>
        <v>51.50871</v>
      </c>
      <c r="L23" t="s">
        <v>221</v>
      </c>
    </row>
    <row r="24" spans="1:12" ht="12.75">
      <c r="A24" s="18" t="s">
        <v>200</v>
      </c>
      <c r="B24">
        <v>552</v>
      </c>
      <c r="C24">
        <v>0</v>
      </c>
      <c r="D24">
        <v>552</v>
      </c>
      <c r="E24" s="3">
        <f>D24*1.15</f>
        <v>634.8</v>
      </c>
      <c r="F24" s="17">
        <v>0</v>
      </c>
      <c r="G24" s="16">
        <f t="shared" si="2"/>
        <v>634.8</v>
      </c>
      <c r="H24" s="15">
        <v>636</v>
      </c>
      <c r="I24" s="17">
        <v>1</v>
      </c>
      <c r="J24" s="37">
        <f t="shared" si="1"/>
        <v>13.443408</v>
      </c>
      <c r="L24" t="s">
        <v>220</v>
      </c>
    </row>
    <row r="25" spans="1:12" ht="12.75">
      <c r="A25" s="21" t="s">
        <v>63</v>
      </c>
      <c r="B25">
        <v>1062</v>
      </c>
      <c r="C25">
        <v>0</v>
      </c>
      <c r="D25">
        <v>1062</v>
      </c>
      <c r="E25" s="3">
        <f>D25*1.15</f>
        <v>1221.3</v>
      </c>
      <c r="F25" s="17">
        <v>0</v>
      </c>
      <c r="G25" s="16">
        <f t="shared" si="2"/>
        <v>1221.3</v>
      </c>
      <c r="H25" s="15">
        <v>1225</v>
      </c>
      <c r="I25" s="17">
        <v>4</v>
      </c>
      <c r="J25" s="37">
        <f t="shared" si="1"/>
        <v>25.863948</v>
      </c>
      <c r="L25" s="13" t="s">
        <v>247</v>
      </c>
    </row>
    <row r="26" spans="1:12" ht="12.75">
      <c r="A26" s="11" t="s">
        <v>173</v>
      </c>
      <c r="B26">
        <v>276</v>
      </c>
      <c r="C26">
        <v>0</v>
      </c>
      <c r="D26">
        <v>276</v>
      </c>
      <c r="E26" s="3">
        <f>D26*1.15</f>
        <v>317.4</v>
      </c>
      <c r="F26">
        <v>0</v>
      </c>
      <c r="G26" s="16">
        <f t="shared" si="2"/>
        <v>317.4</v>
      </c>
      <c r="H26" s="15">
        <v>318</v>
      </c>
      <c r="I26">
        <v>1</v>
      </c>
      <c r="J26" s="37">
        <f t="shared" si="1"/>
        <v>6.721704</v>
      </c>
      <c r="L26" t="s">
        <v>220</v>
      </c>
    </row>
    <row r="27" spans="1:12" ht="12.75">
      <c r="A27" s="20" t="s">
        <v>82</v>
      </c>
      <c r="B27">
        <v>2134</v>
      </c>
      <c r="C27" s="14">
        <v>0</v>
      </c>
      <c r="D27">
        <v>2134</v>
      </c>
      <c r="E27" s="3">
        <f>D27*1.12</f>
        <v>2390.0800000000004</v>
      </c>
      <c r="F27" s="17">
        <v>426</v>
      </c>
      <c r="G27" s="16">
        <f t="shared" si="2"/>
        <v>1964.0800000000004</v>
      </c>
      <c r="H27" s="15">
        <v>1963</v>
      </c>
      <c r="I27" s="17">
        <v>-1</v>
      </c>
      <c r="J27" s="37">
        <f t="shared" si="1"/>
        <v>51.971436000000004</v>
      </c>
      <c r="L27" s="13" t="s">
        <v>222</v>
      </c>
    </row>
    <row r="28" spans="1:10" ht="12.75">
      <c r="A28" s="18" t="s">
        <v>116</v>
      </c>
      <c r="B28">
        <v>0</v>
      </c>
      <c r="C28">
        <v>470</v>
      </c>
      <c r="D28">
        <v>470</v>
      </c>
      <c r="E28" s="3">
        <f>D28*1.12</f>
        <v>526.4000000000001</v>
      </c>
      <c r="F28" s="17">
        <v>0</v>
      </c>
      <c r="G28" s="16">
        <f t="shared" si="2"/>
        <v>526.4000000000001</v>
      </c>
      <c r="H28" s="15">
        <v>526</v>
      </c>
      <c r="J28" s="37">
        <f t="shared" si="1"/>
        <v>11.44638</v>
      </c>
    </row>
    <row r="29" spans="1:12" ht="12.75">
      <c r="A29" s="24" t="s">
        <v>122</v>
      </c>
      <c r="B29">
        <v>0</v>
      </c>
      <c r="C29">
        <v>963</v>
      </c>
      <c r="D29">
        <v>963</v>
      </c>
      <c r="E29" s="3">
        <f>D29*1.12</f>
        <v>1078.5600000000002</v>
      </c>
      <c r="F29" s="17">
        <v>233</v>
      </c>
      <c r="G29" s="16">
        <f t="shared" si="2"/>
        <v>845.5600000000002</v>
      </c>
      <c r="H29" s="15">
        <v>846</v>
      </c>
      <c r="J29" s="37">
        <f t="shared" si="1"/>
        <v>23.452902</v>
      </c>
      <c r="L29" s="13" t="s">
        <v>202</v>
      </c>
    </row>
    <row r="30" spans="1:12" ht="12.75">
      <c r="A30" s="25" t="s">
        <v>39</v>
      </c>
      <c r="B30">
        <v>406</v>
      </c>
      <c r="C30" s="14">
        <v>0</v>
      </c>
      <c r="D30">
        <v>406</v>
      </c>
      <c r="E30" s="3">
        <f aca="true" t="shared" si="3" ref="E30:E36">D30*1.15</f>
        <v>466.9</v>
      </c>
      <c r="F30">
        <v>0</v>
      </c>
      <c r="G30" s="16">
        <f t="shared" si="2"/>
        <v>466.9</v>
      </c>
      <c r="H30" s="15">
        <v>467</v>
      </c>
      <c r="J30" s="37">
        <f t="shared" si="1"/>
        <v>9.887724</v>
      </c>
      <c r="L30" s="13"/>
    </row>
    <row r="31" spans="1:10" ht="12.75">
      <c r="A31" s="11" t="s">
        <v>160</v>
      </c>
      <c r="B31">
        <v>185</v>
      </c>
      <c r="C31">
        <v>0</v>
      </c>
      <c r="D31">
        <v>185</v>
      </c>
      <c r="E31" s="3">
        <f t="shared" si="3"/>
        <v>212.74999999999997</v>
      </c>
      <c r="F31">
        <v>0</v>
      </c>
      <c r="G31" s="16">
        <f t="shared" si="2"/>
        <v>212.74999999999997</v>
      </c>
      <c r="H31" s="15">
        <v>213</v>
      </c>
      <c r="J31" s="37">
        <f t="shared" si="1"/>
        <v>4.50549</v>
      </c>
    </row>
    <row r="32" spans="1:12" ht="12.75">
      <c r="A32" s="22" t="s">
        <v>207</v>
      </c>
      <c r="B32">
        <v>1291</v>
      </c>
      <c r="C32">
        <v>0</v>
      </c>
      <c r="D32">
        <v>1291</v>
      </c>
      <c r="E32" s="3">
        <f t="shared" si="3"/>
        <v>1484.6499999999999</v>
      </c>
      <c r="F32" s="14">
        <v>0</v>
      </c>
      <c r="G32" s="16">
        <f t="shared" si="2"/>
        <v>1484.6499999999999</v>
      </c>
      <c r="H32" s="15">
        <v>1486</v>
      </c>
      <c r="I32" s="14">
        <v>1</v>
      </c>
      <c r="J32" s="37">
        <f t="shared" si="1"/>
        <v>31.441014</v>
      </c>
      <c r="L32" t="s">
        <v>220</v>
      </c>
    </row>
    <row r="33" spans="1:12" ht="12.75">
      <c r="A33" s="11" t="s">
        <v>52</v>
      </c>
      <c r="B33">
        <v>2502</v>
      </c>
      <c r="C33">
        <v>0</v>
      </c>
      <c r="D33">
        <v>2502</v>
      </c>
      <c r="E33" s="3">
        <f t="shared" si="3"/>
        <v>2877.2999999999997</v>
      </c>
      <c r="F33" s="17">
        <v>0</v>
      </c>
      <c r="G33" s="16">
        <f t="shared" si="2"/>
        <v>2877.2999999999997</v>
      </c>
      <c r="H33" s="15">
        <v>2878</v>
      </c>
      <c r="I33" s="17">
        <v>1</v>
      </c>
      <c r="J33" s="37">
        <f t="shared" si="1"/>
        <v>60.933708</v>
      </c>
      <c r="L33" t="s">
        <v>220</v>
      </c>
    </row>
    <row r="34" spans="1:12" ht="12.75">
      <c r="A34" s="20" t="s">
        <v>54</v>
      </c>
      <c r="B34">
        <v>722</v>
      </c>
      <c r="C34">
        <v>0</v>
      </c>
      <c r="D34">
        <v>722</v>
      </c>
      <c r="E34" s="3">
        <f t="shared" si="3"/>
        <v>830.3</v>
      </c>
      <c r="F34" s="17">
        <v>0</v>
      </c>
      <c r="G34" s="16">
        <f t="shared" si="2"/>
        <v>830.3</v>
      </c>
      <c r="H34" s="15">
        <v>831</v>
      </c>
      <c r="I34" s="17">
        <v>1</v>
      </c>
      <c r="J34" s="37">
        <f t="shared" si="1"/>
        <v>17.583588</v>
      </c>
      <c r="L34" t="s">
        <v>220</v>
      </c>
    </row>
    <row r="35" spans="1:12" ht="12.75">
      <c r="A35" s="36" t="s">
        <v>40</v>
      </c>
      <c r="B35">
        <v>2230</v>
      </c>
      <c r="C35" s="14">
        <v>0</v>
      </c>
      <c r="D35">
        <v>2230</v>
      </c>
      <c r="E35" s="3">
        <f t="shared" si="3"/>
        <v>2564.5</v>
      </c>
      <c r="F35">
        <v>0</v>
      </c>
      <c r="G35" s="16">
        <f t="shared" si="2"/>
        <v>2564.5</v>
      </c>
      <c r="H35" s="15">
        <v>2565</v>
      </c>
      <c r="J35" s="37">
        <f t="shared" si="1"/>
        <v>54.30942</v>
      </c>
      <c r="L35" s="13"/>
    </row>
    <row r="36" spans="1:12" ht="12.75">
      <c r="A36" s="22" t="s">
        <v>97</v>
      </c>
      <c r="B36">
        <v>776</v>
      </c>
      <c r="C36" s="14">
        <v>0</v>
      </c>
      <c r="D36">
        <v>776</v>
      </c>
      <c r="E36" s="3">
        <f t="shared" si="3"/>
        <v>892.4</v>
      </c>
      <c r="F36">
        <v>518</v>
      </c>
      <c r="G36" s="16">
        <f t="shared" si="2"/>
        <v>374.4</v>
      </c>
      <c r="H36" s="15">
        <v>375</v>
      </c>
      <c r="I36">
        <v>1</v>
      </c>
      <c r="J36" s="37">
        <f t="shared" si="1"/>
        <v>18.898704000000002</v>
      </c>
      <c r="L36" s="13" t="s">
        <v>223</v>
      </c>
    </row>
    <row r="37" spans="1:10" ht="12.75">
      <c r="A37" s="11" t="s">
        <v>132</v>
      </c>
      <c r="B37">
        <v>0</v>
      </c>
      <c r="C37">
        <v>424</v>
      </c>
      <c r="D37">
        <v>424</v>
      </c>
      <c r="E37" s="3">
        <f>D37*1.12</f>
        <v>474.88000000000005</v>
      </c>
      <c r="F37" s="17">
        <v>0</v>
      </c>
      <c r="G37" s="16">
        <f t="shared" si="2"/>
        <v>474.88000000000005</v>
      </c>
      <c r="H37" s="15">
        <v>475</v>
      </c>
      <c r="J37" s="37">
        <f t="shared" si="1"/>
        <v>10.326096</v>
      </c>
    </row>
    <row r="38" spans="1:12" ht="12.75">
      <c r="A38" t="s">
        <v>47</v>
      </c>
      <c r="B38">
        <v>360</v>
      </c>
      <c r="C38" s="14">
        <v>0</v>
      </c>
      <c r="D38">
        <v>360</v>
      </c>
      <c r="E38" s="3">
        <f>D38*1.12</f>
        <v>403.20000000000005</v>
      </c>
      <c r="F38" s="14">
        <v>403</v>
      </c>
      <c r="G38" s="16">
        <f t="shared" si="2"/>
        <v>0.20000000000004547</v>
      </c>
      <c r="H38" s="15">
        <v>0</v>
      </c>
      <c r="I38" s="14"/>
      <c r="J38" s="37">
        <f t="shared" si="1"/>
        <v>8.76744</v>
      </c>
      <c r="L38" s="13" t="s">
        <v>142</v>
      </c>
    </row>
    <row r="39" spans="1:12" ht="12.75">
      <c r="A39" s="11" t="s">
        <v>165</v>
      </c>
      <c r="B39">
        <v>2199</v>
      </c>
      <c r="C39">
        <v>0</v>
      </c>
      <c r="D39">
        <v>2199</v>
      </c>
      <c r="E39" s="3">
        <f>D39*1.12</f>
        <v>2462.88</v>
      </c>
      <c r="F39">
        <v>67</v>
      </c>
      <c r="G39" s="16">
        <f t="shared" si="2"/>
        <v>2395.88</v>
      </c>
      <c r="H39" s="15">
        <v>2396</v>
      </c>
      <c r="J39" s="37">
        <f t="shared" si="1"/>
        <v>53.554446</v>
      </c>
      <c r="L39" s="13"/>
    </row>
    <row r="40" spans="1:12" ht="12.75">
      <c r="A40" t="s">
        <v>124</v>
      </c>
      <c r="B40">
        <v>0</v>
      </c>
      <c r="C40">
        <v>940</v>
      </c>
      <c r="D40">
        <v>940</v>
      </c>
      <c r="E40" s="3">
        <f>D40*1.12</f>
        <v>1052.8000000000002</v>
      </c>
      <c r="F40" s="17">
        <v>1052.8</v>
      </c>
      <c r="G40" s="16">
        <f t="shared" si="2"/>
        <v>2.2737367544323206E-13</v>
      </c>
      <c r="H40" s="15">
        <v>0</v>
      </c>
      <c r="I40" s="17"/>
      <c r="J40" s="37">
        <f t="shared" si="1"/>
        <v>22.89276</v>
      </c>
      <c r="L40" s="13"/>
    </row>
    <row r="41" spans="1:12" ht="12.75">
      <c r="A41" t="s">
        <v>118</v>
      </c>
      <c r="B41">
        <v>0</v>
      </c>
      <c r="C41">
        <v>554</v>
      </c>
      <c r="D41">
        <v>554</v>
      </c>
      <c r="E41" s="3">
        <f>D41*1.12</f>
        <v>620.48</v>
      </c>
      <c r="F41" s="14">
        <v>1103</v>
      </c>
      <c r="G41" s="16">
        <f t="shared" si="2"/>
        <v>-482.52</v>
      </c>
      <c r="H41" s="15">
        <v>0</v>
      </c>
      <c r="I41" s="14">
        <v>483</v>
      </c>
      <c r="J41" s="37">
        <f t="shared" si="1"/>
        <v>13.492116000000001</v>
      </c>
      <c r="K41">
        <v>483</v>
      </c>
      <c r="L41" s="13" t="s">
        <v>201</v>
      </c>
    </row>
    <row r="42" spans="1:12" ht="12.75">
      <c r="A42" s="11" t="s">
        <v>68</v>
      </c>
      <c r="B42">
        <v>1147</v>
      </c>
      <c r="C42">
        <v>0</v>
      </c>
      <c r="D42">
        <v>1147</v>
      </c>
      <c r="E42" s="3">
        <f>D42*1.15</f>
        <v>1319.05</v>
      </c>
      <c r="F42" s="14">
        <v>0</v>
      </c>
      <c r="G42" s="16">
        <f t="shared" si="2"/>
        <v>1319.05</v>
      </c>
      <c r="H42" s="15">
        <v>1319</v>
      </c>
      <c r="J42" s="37">
        <f t="shared" si="1"/>
        <v>27.934038</v>
      </c>
      <c r="L42" s="13"/>
    </row>
    <row r="43" spans="1:10" ht="12.75">
      <c r="A43" s="11" t="s">
        <v>216</v>
      </c>
      <c r="B43">
        <v>765</v>
      </c>
      <c r="C43">
        <v>0</v>
      </c>
      <c r="D43">
        <v>765</v>
      </c>
      <c r="E43">
        <f>D43*1.15</f>
        <v>879.7499999999999</v>
      </c>
      <c r="F43" s="14">
        <v>0</v>
      </c>
      <c r="G43" s="16">
        <f t="shared" si="2"/>
        <v>879.7499999999999</v>
      </c>
      <c r="H43" s="15">
        <v>880</v>
      </c>
      <c r="J43" s="37">
        <f t="shared" si="1"/>
        <v>18.63081</v>
      </c>
    </row>
    <row r="44" spans="1:10" ht="12.75">
      <c r="A44" s="11" t="s">
        <v>136</v>
      </c>
      <c r="B44">
        <v>0</v>
      </c>
      <c r="C44">
        <v>177</v>
      </c>
      <c r="D44">
        <v>177</v>
      </c>
      <c r="E44" s="3">
        <f>D44*1.05</f>
        <v>185.85</v>
      </c>
      <c r="F44" s="17">
        <v>0</v>
      </c>
      <c r="G44" s="16">
        <f>SUM(E44,-F44)</f>
        <v>185.85</v>
      </c>
      <c r="H44" s="15">
        <v>186</v>
      </c>
      <c r="J44" s="37">
        <f t="shared" si="1"/>
        <v>4.310658</v>
      </c>
    </row>
    <row r="45" spans="1:10" ht="12.75">
      <c r="A45" s="11"/>
      <c r="D45" s="15">
        <v>46049</v>
      </c>
      <c r="J45" s="35"/>
    </row>
    <row r="46" ht="12.75">
      <c r="A46" t="s">
        <v>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10" customWidth="1"/>
    <col min="2" max="2" width="23.00390625" style="10" customWidth="1"/>
    <col min="3" max="3" width="10.375" style="10" customWidth="1"/>
    <col min="4" max="5" width="9.125" style="10" customWidth="1"/>
  </cols>
  <sheetData>
    <row r="1" spans="1:5" s="8" customFormat="1" ht="12.75">
      <c r="A1" s="6" t="s">
        <v>7</v>
      </c>
      <c r="B1" s="7" t="s">
        <v>15</v>
      </c>
      <c r="C1" s="7" t="s">
        <v>13</v>
      </c>
      <c r="D1" s="9"/>
      <c r="E1" s="9"/>
    </row>
    <row r="2" spans="1:3" ht="12.75">
      <c r="A2" s="27" t="s">
        <v>121</v>
      </c>
      <c r="B2" s="10" t="s">
        <v>240</v>
      </c>
      <c r="C2" s="10">
        <v>0</v>
      </c>
    </row>
    <row r="3" spans="1:3" ht="12.75">
      <c r="A3" s="30" t="s">
        <v>72</v>
      </c>
      <c r="B3" s="10" t="s">
        <v>227</v>
      </c>
      <c r="C3" s="10">
        <v>26</v>
      </c>
    </row>
    <row r="4" spans="1:3" ht="12.75">
      <c r="A4" s="18" t="s">
        <v>162</v>
      </c>
      <c r="B4" s="10" t="s">
        <v>233</v>
      </c>
      <c r="C4" s="10">
        <v>15</v>
      </c>
    </row>
    <row r="5" spans="1:3" ht="12.75">
      <c r="A5" s="32" t="s">
        <v>152</v>
      </c>
      <c r="B5" s="38" t="s">
        <v>235</v>
      </c>
      <c r="C5" s="38">
        <v>15</v>
      </c>
    </row>
    <row r="6" spans="1:3" ht="12.75">
      <c r="A6" s="20" t="s">
        <v>57</v>
      </c>
      <c r="B6" s="10" t="s">
        <v>230</v>
      </c>
      <c r="C6" s="38">
        <v>9</v>
      </c>
    </row>
    <row r="7" spans="1:3" ht="12.75">
      <c r="A7" s="22" t="s">
        <v>115</v>
      </c>
      <c r="B7" s="38" t="s">
        <v>241</v>
      </c>
      <c r="C7" s="38">
        <v>12</v>
      </c>
    </row>
    <row r="8" spans="1:3" ht="12.75">
      <c r="A8" s="31" t="s">
        <v>199</v>
      </c>
      <c r="B8" s="10" t="s">
        <v>226</v>
      </c>
      <c r="C8" s="38">
        <v>19</v>
      </c>
    </row>
    <row r="9" spans="1:3" ht="12.75">
      <c r="A9" t="s">
        <v>198</v>
      </c>
      <c r="B9" s="10" t="s">
        <v>226</v>
      </c>
      <c r="C9" s="38">
        <v>12</v>
      </c>
    </row>
    <row r="10" spans="1:3" ht="12.75">
      <c r="A10" s="29" t="s">
        <v>191</v>
      </c>
      <c r="B10" s="10" t="s">
        <v>226</v>
      </c>
      <c r="C10" s="38">
        <v>22</v>
      </c>
    </row>
    <row r="11" spans="1:3" ht="12.75">
      <c r="A11" s="20" t="s">
        <v>20</v>
      </c>
      <c r="C11" s="38">
        <v>69</v>
      </c>
    </row>
    <row r="12" spans="1:3" ht="12.75">
      <c r="A12" s="19" t="s">
        <v>21</v>
      </c>
      <c r="B12" s="10" t="s">
        <v>232</v>
      </c>
      <c r="C12" s="38">
        <v>31</v>
      </c>
    </row>
    <row r="13" spans="1:3" ht="12.75">
      <c r="A13" s="20" t="s">
        <v>148</v>
      </c>
      <c r="B13" s="10" t="s">
        <v>242</v>
      </c>
      <c r="C13" s="38">
        <v>51</v>
      </c>
    </row>
    <row r="14" spans="1:3" ht="12.75">
      <c r="A14" s="29" t="s">
        <v>140</v>
      </c>
      <c r="B14" s="10" t="s">
        <v>243</v>
      </c>
      <c r="C14" s="38">
        <v>26</v>
      </c>
    </row>
    <row r="15" spans="1:3" ht="12.75">
      <c r="A15" s="20" t="s">
        <v>94</v>
      </c>
      <c r="B15" s="10" t="s">
        <v>232</v>
      </c>
      <c r="C15" s="38">
        <v>15</v>
      </c>
    </row>
    <row r="16" spans="1:3" ht="12.75">
      <c r="A16" s="22" t="s">
        <v>157</v>
      </c>
      <c r="B16" s="10" t="s">
        <v>232</v>
      </c>
      <c r="C16" s="38">
        <v>17</v>
      </c>
    </row>
    <row r="17" spans="1:3" ht="12.75">
      <c r="A17" s="20" t="s">
        <v>127</v>
      </c>
      <c r="B17" s="10" t="s">
        <v>226</v>
      </c>
      <c r="C17" s="38">
        <v>5</v>
      </c>
    </row>
    <row r="18" spans="1:3" ht="12.75">
      <c r="A18" s="22" t="s">
        <v>172</v>
      </c>
      <c r="B18" s="10" t="s">
        <v>231</v>
      </c>
      <c r="C18" s="38">
        <v>7</v>
      </c>
    </row>
    <row r="19" spans="1:3" ht="12.75">
      <c r="A19" s="11" t="s">
        <v>214</v>
      </c>
      <c r="B19" s="10" t="s">
        <v>236</v>
      </c>
      <c r="C19" s="38">
        <v>0</v>
      </c>
    </row>
    <row r="20" spans="1:3" ht="12.75">
      <c r="A20" s="29" t="s">
        <v>175</v>
      </c>
      <c r="B20" s="10" t="s">
        <v>229</v>
      </c>
      <c r="C20" s="38">
        <v>154</v>
      </c>
    </row>
    <row r="21" spans="1:3" ht="12.75">
      <c r="A21" s="18" t="s">
        <v>204</v>
      </c>
      <c r="B21" s="10" t="s">
        <v>226</v>
      </c>
      <c r="C21" s="38">
        <v>32</v>
      </c>
    </row>
    <row r="22" spans="1:3" ht="12.75">
      <c r="A22" s="11" t="s">
        <v>105</v>
      </c>
      <c r="C22" s="38">
        <v>53</v>
      </c>
    </row>
    <row r="23" spans="1:3" ht="12.75">
      <c r="A23" s="18" t="s">
        <v>200</v>
      </c>
      <c r="B23" s="10" t="s">
        <v>245</v>
      </c>
      <c r="C23" s="38">
        <v>12</v>
      </c>
    </row>
    <row r="24" spans="1:3" ht="12.75">
      <c r="A24" s="21" t="s">
        <v>63</v>
      </c>
      <c r="B24" s="10" t="s">
        <v>230</v>
      </c>
      <c r="C24" s="39">
        <v>22</v>
      </c>
    </row>
    <row r="25" spans="1:3" ht="12.75">
      <c r="A25" s="11" t="s">
        <v>173</v>
      </c>
      <c r="B25" s="10" t="s">
        <v>239</v>
      </c>
      <c r="C25" s="38">
        <v>6</v>
      </c>
    </row>
    <row r="26" spans="1:3" ht="12.75">
      <c r="A26" s="20" t="s">
        <v>82</v>
      </c>
      <c r="B26" s="10" t="s">
        <v>233</v>
      </c>
      <c r="C26" s="38">
        <v>53</v>
      </c>
    </row>
    <row r="27" spans="1:3" ht="12.75">
      <c r="A27" s="18" t="s">
        <v>116</v>
      </c>
      <c r="B27" s="10" t="s">
        <v>231</v>
      </c>
      <c r="C27" s="38">
        <v>11</v>
      </c>
    </row>
    <row r="28" spans="1:3" ht="12.75">
      <c r="A28" s="24" t="s">
        <v>122</v>
      </c>
      <c r="B28" s="10" t="s">
        <v>224</v>
      </c>
      <c r="C28" s="38">
        <v>23</v>
      </c>
    </row>
    <row r="29" spans="1:3" ht="12.75">
      <c r="A29" s="25" t="s">
        <v>39</v>
      </c>
      <c r="B29" s="10" t="s">
        <v>234</v>
      </c>
      <c r="C29" s="38">
        <v>10</v>
      </c>
    </row>
    <row r="30" spans="1:3" ht="12.75">
      <c r="A30" s="11" t="s">
        <v>160</v>
      </c>
      <c r="B30" s="10" t="s">
        <v>237</v>
      </c>
      <c r="C30" s="38">
        <v>5</v>
      </c>
    </row>
    <row r="31" spans="1:3" ht="12.75">
      <c r="A31" s="22" t="s">
        <v>207</v>
      </c>
      <c r="B31" s="10" t="s">
        <v>225</v>
      </c>
      <c r="C31" s="38">
        <v>30</v>
      </c>
    </row>
    <row r="32" spans="1:3" ht="12.75">
      <c r="A32" s="11" t="s">
        <v>52</v>
      </c>
      <c r="B32" s="10" t="s">
        <v>232</v>
      </c>
      <c r="C32" s="38">
        <v>60</v>
      </c>
    </row>
    <row r="33" spans="1:3" ht="12.75">
      <c r="A33" s="20" t="s">
        <v>54</v>
      </c>
      <c r="B33" s="10" t="s">
        <v>228</v>
      </c>
      <c r="C33" s="38">
        <v>17</v>
      </c>
    </row>
    <row r="34" spans="1:3" ht="12.75">
      <c r="A34" s="36" t="s">
        <v>40</v>
      </c>
      <c r="C34" s="38">
        <v>54</v>
      </c>
    </row>
    <row r="35" spans="1:3" ht="12.75">
      <c r="A35" s="22" t="s">
        <v>97</v>
      </c>
      <c r="B35" s="10" t="s">
        <v>238</v>
      </c>
      <c r="C35" s="38">
        <v>18</v>
      </c>
    </row>
    <row r="36" spans="1:3" ht="12.75">
      <c r="A36" s="11" t="s">
        <v>132</v>
      </c>
      <c r="B36" s="10" t="s">
        <v>232</v>
      </c>
      <c r="C36" s="39">
        <v>10</v>
      </c>
    </row>
    <row r="37" spans="1:3" ht="12.75">
      <c r="A37" t="s">
        <v>47</v>
      </c>
      <c r="B37" s="10" t="s">
        <v>238</v>
      </c>
      <c r="C37" s="38">
        <v>9</v>
      </c>
    </row>
    <row r="38" spans="1:3" ht="12.75">
      <c r="A38" s="11" t="s">
        <v>165</v>
      </c>
      <c r="B38" s="10" t="s">
        <v>244</v>
      </c>
      <c r="C38" s="38">
        <v>54</v>
      </c>
    </row>
    <row r="39" spans="1:3" ht="12.75">
      <c r="A39" t="s">
        <v>124</v>
      </c>
      <c r="B39" s="10" t="s">
        <v>235</v>
      </c>
      <c r="C39" s="38">
        <v>23</v>
      </c>
    </row>
    <row r="40" spans="1:3" ht="12.75">
      <c r="A40" t="s">
        <v>118</v>
      </c>
      <c r="B40" s="10" t="s">
        <v>239</v>
      </c>
      <c r="C40" s="38">
        <v>14</v>
      </c>
    </row>
    <row r="41" spans="1:3" ht="12.75">
      <c r="A41" s="11" t="s">
        <v>68</v>
      </c>
      <c r="C41" s="38">
        <v>28</v>
      </c>
    </row>
    <row r="42" spans="1:3" ht="12.75">
      <c r="A42" s="11" t="s">
        <v>216</v>
      </c>
      <c r="B42" s="10" t="s">
        <v>225</v>
      </c>
      <c r="C42" s="38">
        <v>19</v>
      </c>
    </row>
    <row r="43" spans="1:3" ht="12.75">
      <c r="A43" s="11" t="s">
        <v>136</v>
      </c>
      <c r="B43" s="10" t="s">
        <v>224</v>
      </c>
      <c r="C43" s="38">
        <v>4</v>
      </c>
    </row>
    <row r="44" spans="1:3" ht="12.75">
      <c r="A44" s="40" t="s">
        <v>246</v>
      </c>
      <c r="B44" s="10" t="s">
        <v>225</v>
      </c>
      <c r="C44" s="38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2015-10-25T17:57:52Z</dcterms:modified>
  <cp:category/>
  <cp:version/>
  <cp:contentType/>
  <cp:contentStatus/>
</cp:coreProperties>
</file>