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40" activeTab="0"/>
  </bookViews>
  <sheets>
    <sheet name="КП-38" sheetId="1" r:id="rId1"/>
    <sheet name="Предзаказ" sheetId="2" r:id="rId2"/>
    <sheet name="Термо" sheetId="3" r:id="rId3"/>
    <sheet name="Оплаты" sheetId="4" r:id="rId4"/>
    <sheet name="Раздачи" sheetId="5" r:id="rId5"/>
  </sheets>
  <definedNames>
    <definedName name="_xlnm._FilterDatabase" localSheetId="0" hidden="1">'КП-38'!$A$1:$H$119</definedName>
    <definedName name="_xlnm._FilterDatabase" localSheetId="1" hidden="1">'Предзаказ'!$A$1:$H$56</definedName>
    <definedName name="_xlnm._FilterDatabase" localSheetId="2" hidden="1">'Термо'!$A$1:$I$40</definedName>
  </definedNames>
  <calcPr fullCalcOnLoad="1" refMode="R1C1"/>
</workbook>
</file>

<file path=xl/sharedStrings.xml><?xml version="1.0" encoding="utf-8"?>
<sst xmlns="http://schemas.openxmlformats.org/spreadsheetml/2006/main" count="947" uniqueCount="329">
  <si>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</si>
  <si>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</si>
  <si>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</si>
  <si>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</si>
  <si>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</si>
  <si>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</si>
  <si>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</si>
  <si>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</si>
  <si>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</si>
  <si>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</si>
  <si>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</si>
  <si>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</si>
  <si>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</si>
  <si>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</si>
  <si>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</si>
  <si>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</si>
  <si>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</si>
  <si>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долг межгород</t>
  </si>
  <si>
    <t>цвет</t>
  </si>
  <si>
    <t>всего</t>
  </si>
  <si>
    <t>КП</t>
  </si>
  <si>
    <t>предзаказ</t>
  </si>
  <si>
    <t>ТБ</t>
  </si>
  <si>
    <t>Жанна147</t>
  </si>
  <si>
    <t>76-146</t>
  </si>
  <si>
    <t>Merino Wool</t>
  </si>
  <si>
    <t>Кальсоны для мальчика ПНЛ573069 черный+серый</t>
  </si>
  <si>
    <t>Trevira</t>
  </si>
  <si>
    <t>ZinKo</t>
  </si>
  <si>
    <t>Носки утепленные детск. УТТ544025 синий</t>
  </si>
  <si>
    <t>Носки утепленные женск. ЖТТ536025 бирюза</t>
  </si>
  <si>
    <t>Носки утепленные мужск. МТТ551025 черный</t>
  </si>
  <si>
    <t>Ollena</t>
  </si>
  <si>
    <t>Ликвидация</t>
  </si>
  <si>
    <t>Комплект верхний для девочки 2Д2Д803 розовый</t>
  </si>
  <si>
    <t>Магия</t>
  </si>
  <si>
    <t>Региша</t>
  </si>
  <si>
    <t>БЯКА83</t>
  </si>
  <si>
    <t>Комплект домашний для мальчика 3П2ДБ640 голубой+темно-синий / Герб+Броненосец</t>
  </si>
  <si>
    <t>Андреевский флаг</t>
  </si>
  <si>
    <t>72-140</t>
  </si>
  <si>
    <t>Распродажа Комплектов</t>
  </si>
  <si>
    <t>Носки утепленные детск. УТТ544028 красный</t>
  </si>
  <si>
    <t>nadia1984</t>
  </si>
  <si>
    <t>Комплект нательный детск. ПНК629025 синий</t>
  </si>
  <si>
    <t>60-116</t>
  </si>
  <si>
    <t>Брюки для девочки ДБМ423258н</t>
  </si>
  <si>
    <t>Веселые совы</t>
  </si>
  <si>
    <t>50-92</t>
  </si>
  <si>
    <t>Ми-Ка</t>
  </si>
  <si>
    <t>MaCheri</t>
  </si>
  <si>
    <t>56-110</t>
  </si>
  <si>
    <t>DJulik</t>
  </si>
  <si>
    <t>Евгения_Ф</t>
  </si>
  <si>
    <t>Фырфырочка</t>
  </si>
  <si>
    <t>62-122</t>
  </si>
  <si>
    <t>elena678</t>
  </si>
  <si>
    <t>МЮВ</t>
  </si>
  <si>
    <t>FieRinka</t>
  </si>
  <si>
    <t>Трямм-м</t>
  </si>
  <si>
    <t>64-128</t>
  </si>
  <si>
    <t>Mili25</t>
  </si>
  <si>
    <t>OlivkaS</t>
  </si>
  <si>
    <t>Комплект нательный детск. ПНК629025 голубой</t>
  </si>
  <si>
    <t>Комплект нательный детск. УНК630025 светло-розовый</t>
  </si>
  <si>
    <t>54-104</t>
  </si>
  <si>
    <t>Носки утепленные детск. УТТ544025 голубой</t>
  </si>
  <si>
    <t>Носки утепленные детск. УТТ544025 оранжевый</t>
  </si>
  <si>
    <t>Носки утепленные детск. УТТ544025 салат</t>
  </si>
  <si>
    <t>Neeva</t>
  </si>
  <si>
    <t>Платье для девочки ДПД854067н вышитые цветы розовый+фуксия</t>
  </si>
  <si>
    <t>Осенний блюз</t>
  </si>
  <si>
    <t>Джемпер для девочки ДДД691210 синий+полоска синий</t>
  </si>
  <si>
    <t>Причал</t>
  </si>
  <si>
    <t>52-98</t>
  </si>
  <si>
    <t>Бриджи для девочки ДБР690800 синий</t>
  </si>
  <si>
    <t>Брюки для мальчика ПБМ167258 темно-серый</t>
  </si>
  <si>
    <t>Медвежья компания</t>
  </si>
  <si>
    <t>M@d@m</t>
  </si>
  <si>
    <t>Джемпер для мальчика ПДД142067 морская волна</t>
  </si>
  <si>
    <t>Джемпер для мальчика ПДД166067 морская волна+темно-серый</t>
  </si>
  <si>
    <t>Джемпер для мальчика ПДД166067 морская волна+темно серый</t>
  </si>
  <si>
    <t>Gorgipija</t>
  </si>
  <si>
    <t>Джемпер для мальчика ПДД166067 темно-серый+морская волна</t>
  </si>
  <si>
    <t>AlesiaZ</t>
  </si>
  <si>
    <t>natashka-dereza</t>
  </si>
  <si>
    <t>Шарф для мальчика ПФШ144067</t>
  </si>
  <si>
    <t>*</t>
  </si>
  <si>
    <t>фасон брюк другой</t>
  </si>
  <si>
    <t>Платье для девочки ДПД238210 полоска синий+синий / Якорь вышивка</t>
  </si>
  <si>
    <t>Круиз</t>
  </si>
  <si>
    <t>Plotik</t>
  </si>
  <si>
    <r>
      <t>Платье для девочки ДПД238210</t>
    </r>
    <r>
      <rPr>
        <sz val="10"/>
        <rFont val="Arial Cyr"/>
        <family val="0"/>
      </rPr>
      <t xml:space="preserve"> полоска синий+красный / Якорь вышивка</t>
    </r>
  </si>
  <si>
    <t>Платье для девочки ДПД478438 малина+джинс</t>
  </si>
  <si>
    <t>Дефиле</t>
  </si>
  <si>
    <t>68-134</t>
  </si>
  <si>
    <t>Серебринка</t>
  </si>
  <si>
    <t>Платье для девочки ДПД478070 серый+синий</t>
  </si>
  <si>
    <t>Дина М</t>
  </si>
  <si>
    <t>Платье для девочки ДПД854067н шоколадный горох на розовом+шоколад</t>
  </si>
  <si>
    <t>Рейтузы для девочки ДРЛ894800 белый</t>
  </si>
  <si>
    <t>Россия, вперед!</t>
  </si>
  <si>
    <t>Natusya-2</t>
  </si>
  <si>
    <t>замена Славянский орнамент [265975]Рейтузы для девочки ДРЛ894800</t>
  </si>
  <si>
    <t>Рейтузы для девочки ДРЛ261800 красный</t>
  </si>
  <si>
    <t>Славянка</t>
  </si>
  <si>
    <t>Рейтузы для девочки ДРЛ464800 серый</t>
  </si>
  <si>
    <t>Волшебная радуга</t>
  </si>
  <si>
    <t>Джемпер для девочки ДДБ254001н ромбики зеленый</t>
  </si>
  <si>
    <t>Жилет для девочки ДДБ328258 синий</t>
  </si>
  <si>
    <t>Снежная волна</t>
  </si>
  <si>
    <t>Осенний ценопад</t>
  </si>
  <si>
    <t>Рейтузы для девочки ДРЛ894800 малина</t>
  </si>
  <si>
    <t>Кеды</t>
  </si>
  <si>
    <t>Платье для девочки ДПК924001н жостовские букеты+малина</t>
  </si>
  <si>
    <t>Летний блюз</t>
  </si>
  <si>
    <t>Рейтузы для девочки ДРЛ894820 мимоза</t>
  </si>
  <si>
    <t>Мой герой</t>
  </si>
  <si>
    <t>Джемпер для девочки ДДБ254001н вышивка</t>
  </si>
  <si>
    <t>Славянский орнамент</t>
  </si>
  <si>
    <t>Платье для девочки ДПД756820 бирюза</t>
  </si>
  <si>
    <t>Бриллиант</t>
  </si>
  <si>
    <t>МАГниТА</t>
  </si>
  <si>
    <t>Головной убор детский УГШ100025 ярко-розовый</t>
  </si>
  <si>
    <t>МОИ ДЕТКИ</t>
  </si>
  <si>
    <t>Кальсоны для мальчика ПНЛ627 черный</t>
  </si>
  <si>
    <t>80-152</t>
  </si>
  <si>
    <t>Джемпер для девочки ДДК956001н</t>
  </si>
  <si>
    <t>Лужок</t>
  </si>
  <si>
    <t>Юбка для девочки ДЮК908001н</t>
  </si>
  <si>
    <t>Счастье в горошек</t>
  </si>
  <si>
    <t>Юбка для девочки ДЮК302</t>
  </si>
  <si>
    <t>Рейтузы ДРЛ894 коралл</t>
  </si>
  <si>
    <t>Джемпер для девочки ДДД396820 розовый</t>
  </si>
  <si>
    <t>Зимний сад</t>
  </si>
  <si>
    <t>Рейтузы для девочки ДРЛ824820 василек</t>
  </si>
  <si>
    <t>Рейтузы для девочки ДРЛ824820н розы на черном</t>
  </si>
  <si>
    <t>С_Нина</t>
  </si>
  <si>
    <t>Комплект нательный детск. УНК601200 голубой</t>
  </si>
  <si>
    <t>Natural</t>
  </si>
  <si>
    <t>Джемпер для девочки ДДД889067 яркий коралл</t>
  </si>
  <si>
    <t>Платье для девочки ДПД682210 серый+полоска синий</t>
  </si>
  <si>
    <t>Носки утепленные детск. УТТ544025 вода</t>
  </si>
  <si>
    <t>Metel</t>
  </si>
  <si>
    <t>Носки утепленные женск. ЖТТ536025 оранжевый</t>
  </si>
  <si>
    <t>Бриджи для мальчика ПБР557800 темно-синий / - / Глубина</t>
  </si>
  <si>
    <t>Спрут</t>
  </si>
  <si>
    <t>Джемпер для мальчика ПДК533001 голубой+темно-синий / - / Монстр</t>
  </si>
  <si>
    <t>Кальсоны для мальчика ПНЛ627 синий</t>
  </si>
  <si>
    <t>Кружево</t>
  </si>
  <si>
    <t>мама лёка</t>
  </si>
  <si>
    <t>Платье для девочки ДПК632001н белый+белый горох на синем / Жабо</t>
  </si>
  <si>
    <t>Рейтузы для девочки ДРЛ436809н полоска бирюза</t>
  </si>
  <si>
    <t>Рыбачка Соня</t>
  </si>
  <si>
    <t>Брюки для мальчика ПББ218258</t>
  </si>
  <si>
    <t>Дикие звери</t>
  </si>
  <si>
    <t>Юлия Швецова</t>
  </si>
  <si>
    <t>Джемпер для мальчика ПДД209067</t>
  </si>
  <si>
    <t>смена размера с предзаказа</t>
  </si>
  <si>
    <t>Куртка для мальчика ПДД215258</t>
  </si>
  <si>
    <r>
      <t>Джемпер для мальчика ПДД236067</t>
    </r>
    <r>
      <rPr>
        <sz val="10"/>
        <rFont val="Arial Cyr"/>
        <family val="0"/>
      </rPr>
      <t xml:space="preserve"> яркий салат+оливковый</t>
    </r>
  </si>
  <si>
    <t>Заповедник</t>
  </si>
  <si>
    <t>Джемпер для девочки ДДД823820 светло-коричневый</t>
  </si>
  <si>
    <t>Оберег</t>
  </si>
  <si>
    <t>egelia30</t>
  </si>
  <si>
    <t>Рейтузы для девочки ДРЛ827820</t>
  </si>
  <si>
    <t>Брюки для мальчика ПБМ141258</t>
  </si>
  <si>
    <t>Стройтехника</t>
  </si>
  <si>
    <t>mashuk11</t>
  </si>
  <si>
    <t>Джемпер для мальчика ПДД438070 желтый</t>
  </si>
  <si>
    <r>
      <t>Джемпер для мальчика ПДД438070</t>
    </r>
    <r>
      <rPr>
        <sz val="10"/>
        <rFont val="Arial Cyr"/>
        <family val="0"/>
      </rPr>
      <t xml:space="preserve"> желтый</t>
    </r>
  </si>
  <si>
    <t>Куртка для мальчика ПДД300258</t>
  </si>
  <si>
    <t>Reena</t>
  </si>
  <si>
    <t>Головной убор детский УГШ100025 светло-розовый</t>
  </si>
  <si>
    <t>Уля1979</t>
  </si>
  <si>
    <t>Платье для девочки ДПК492001н завиток синий+горох синий</t>
  </si>
  <si>
    <t>Кальсоны для мальчика ПНЛ627028 черный</t>
  </si>
  <si>
    <t>Комплект нательный детск. УНК630028 светло-серый</t>
  </si>
  <si>
    <t>frumic</t>
  </si>
  <si>
    <t>Polin@</t>
  </si>
  <si>
    <t>Комплект женск. ЖНК558025 черный</t>
  </si>
  <si>
    <t>92-176</t>
  </si>
  <si>
    <t>Рейтузы женские ЖНЛ559 черный</t>
  </si>
  <si>
    <t>106(100)-158</t>
  </si>
  <si>
    <t>Fila</t>
  </si>
  <si>
    <t>MaMa K@terin@</t>
  </si>
  <si>
    <t>ранетка87</t>
  </si>
  <si>
    <t>Slanka</t>
  </si>
  <si>
    <t>Джемпер для мальчика ПДД137067 желтый+серый / Погрузчик</t>
  </si>
  <si>
    <t>Львен</t>
  </si>
  <si>
    <t>Джемпер для мальчика ПДД137067 серый+желтый / Бульдозер</t>
  </si>
  <si>
    <t>Брюки для мальчика ЮБМ737067</t>
  </si>
  <si>
    <t>Капитан</t>
  </si>
  <si>
    <t>56-98</t>
  </si>
  <si>
    <t>Джемпер для девочки ДДД823820 коричневый / Лошадь</t>
  </si>
  <si>
    <t>Джемпер для девочки ДДК822067 коричневый</t>
  </si>
  <si>
    <t>Alisa111</t>
  </si>
  <si>
    <t>Джемпер для девочки ДДК822067 светло-коричневый</t>
  </si>
  <si>
    <r>
      <t>Джемпер для мальчика ПДД137067 желтый+серый /</t>
    </r>
    <r>
      <rPr>
        <sz val="10"/>
        <rFont val="Arial Cyr"/>
        <family val="0"/>
      </rPr>
      <t xml:space="preserve"> Экскаватор</t>
    </r>
  </si>
  <si>
    <t>Юлия_Ч</t>
  </si>
  <si>
    <t>Джемпер для мальчика ПДД236067 яркий салат+оливковый</t>
  </si>
  <si>
    <t>Джемпер для мальчика ЮДД734210 белый/печать из канатов</t>
  </si>
  <si>
    <t>48-74</t>
  </si>
  <si>
    <t>*Star#</t>
  </si>
  <si>
    <t>Куртка для мальчика ЮДД738210</t>
  </si>
  <si>
    <t>Платье для девочки ДПД097067 красный+белый горох на черном / Девочка-ангел</t>
  </si>
  <si>
    <t>Рейтузы для девочки ДРЛ824820 коричневый</t>
  </si>
  <si>
    <t>аванс из КП-37</t>
  </si>
  <si>
    <t>аванс</t>
  </si>
  <si>
    <t>Джемпер для девочки ДДД889067 бирюза</t>
  </si>
  <si>
    <t>Рейтузы для девочки ДРЛ894800н орнамент</t>
  </si>
  <si>
    <t>Брюки для мальчика ПББ524110 синий</t>
  </si>
  <si>
    <t>Штучный</t>
  </si>
  <si>
    <t>Брюки для мальчика ПББ625001 синий</t>
  </si>
  <si>
    <t>Джемпер для девочки ДДК494 завиток синий</t>
  </si>
  <si>
    <t>52-86</t>
  </si>
  <si>
    <t>Маня-ша</t>
  </si>
  <si>
    <t>выставила к оплате</t>
  </si>
  <si>
    <t>Luda</t>
  </si>
  <si>
    <t>Комплект нательный детск. УНК571069 вода+белый</t>
  </si>
  <si>
    <t>Пижама детск. УНЖ501067н белый+ослики беж / Ослик и надпись</t>
  </si>
  <si>
    <t>Маленький ослик</t>
  </si>
  <si>
    <t>Пижама детск. УНЖ501067н салат+крупная клетка салат / Клетчатый мишутка</t>
  </si>
  <si>
    <t>Клетчатый мир</t>
  </si>
  <si>
    <t>Комплект нательный детск. УНК630025 синий</t>
  </si>
  <si>
    <t>Arbuzyaka</t>
  </si>
  <si>
    <t>Брюки для мальчика ПББ175258</t>
  </si>
  <si>
    <t>Федерация гольфа</t>
  </si>
  <si>
    <t>Oksana0302</t>
  </si>
  <si>
    <t>Комплект домашний женск. 2ЖДР1432001</t>
  </si>
  <si>
    <t>Отпуск на море</t>
  </si>
  <si>
    <t>92-164</t>
  </si>
  <si>
    <t>Головной убор для девочки ДГК497001н горох синий</t>
  </si>
  <si>
    <t>Джемпер для девочки ДДД821067 светло-коричневый</t>
  </si>
  <si>
    <t>Носки утепленные женск. ЖТТ536025 синий</t>
  </si>
  <si>
    <t>Джемпер для мальчика ЮДБ845001н</t>
  </si>
  <si>
    <t>Шорты для мальчика ЮШК342001</t>
  </si>
  <si>
    <t>Grafy</t>
  </si>
  <si>
    <t>10% разовая</t>
  </si>
  <si>
    <t>Анич</t>
  </si>
  <si>
    <t>olga_strelcova</t>
  </si>
  <si>
    <t>Карымова Наталья</t>
  </si>
  <si>
    <t>Рейтузы для девочки ДРЛ894800н новая гжель василек</t>
  </si>
  <si>
    <t>Гжель</t>
  </si>
  <si>
    <t>Рейтузы для девочки ДРЛ228800</t>
  </si>
  <si>
    <t>zlodeik@</t>
  </si>
  <si>
    <t>Кальсоны для мальчика ПНЛ610200 оливковый</t>
  </si>
  <si>
    <t>Кальсоны для мальчика ПНЛ610200 черный</t>
  </si>
  <si>
    <t>Jamaica</t>
  </si>
  <si>
    <t>nactacya</t>
  </si>
  <si>
    <t>Комплект нательный детск. УНК630025 красный</t>
  </si>
  <si>
    <t>Комплект нательный детск. УНК630029 светло-серый</t>
  </si>
  <si>
    <t>Носки утепленные детск. УТТ544028 светло-розовый</t>
  </si>
  <si>
    <t>замена сливки</t>
  </si>
  <si>
    <t>Носки утепленные детск. УТТ544028 ярко-розовый</t>
  </si>
  <si>
    <t>Носки утепленные детск. УТТ544028 светло-серый</t>
  </si>
  <si>
    <t>120-188</t>
  </si>
  <si>
    <t>Комплект нательный мужск. МНК143025 черный</t>
  </si>
  <si>
    <t>замена р.124-188</t>
  </si>
  <si>
    <t>гуторова олеся</t>
  </si>
  <si>
    <t>Брюки для мальчика ЮБМ737067 синий</t>
  </si>
  <si>
    <t>54-92</t>
  </si>
  <si>
    <t>Куртка для мальчика ЮДД738210 синий</t>
  </si>
  <si>
    <t>аванс, оплачен весь предзаказ</t>
  </si>
  <si>
    <t>Брюки для мальчика ЮБМ028258 салат</t>
  </si>
  <si>
    <t>Пёс на ферме</t>
  </si>
  <si>
    <t>Куртка для мальчика ЮДД033258 салат</t>
  </si>
  <si>
    <t>Джемпер для мальчика ЮДКО29001 сливки+клетка</t>
  </si>
  <si>
    <t>NataSh69</t>
  </si>
  <si>
    <t>Рейтузы женск. ЖНЛ559025 черный</t>
  </si>
  <si>
    <t>96-164</t>
  </si>
  <si>
    <t>Рейтузы для девочки ДРЛ617028 светло-серый</t>
  </si>
  <si>
    <t>Носки утепленные детск. УТТ544025 ярко-розовый</t>
  </si>
  <si>
    <t>Носки утепленные женск. ЖТТ536025 светло-серый</t>
  </si>
  <si>
    <t>Комплект нательный детск. ПНК572069 черный+серый</t>
  </si>
  <si>
    <t>88-164</t>
  </si>
  <si>
    <t>Комплект нательный женск. ЖНК884069 черный+серый</t>
  </si>
  <si>
    <t>108-176</t>
  </si>
  <si>
    <t>Комплект нательный мужск. МНК574069 черный+серый</t>
  </si>
  <si>
    <t>100-176</t>
  </si>
  <si>
    <t>100-182</t>
  </si>
  <si>
    <t>Комплект нательный детск. ЮНК570069 светло-розовый+белый</t>
  </si>
  <si>
    <t>50-80</t>
  </si>
  <si>
    <t>Носки утепленные детск. УТТ544025 светло-розовый</t>
  </si>
  <si>
    <t>Комплект нательный детск. УНК571069 черный+серый</t>
  </si>
  <si>
    <t>Проделки домового</t>
  </si>
  <si>
    <t>629+155</t>
  </si>
  <si>
    <t>РЦРЗаельцовский</t>
  </si>
  <si>
    <t>НГУ 24.09</t>
  </si>
  <si>
    <t>РЦРЗатулинка</t>
  </si>
  <si>
    <t>РЦРДобрый</t>
  </si>
  <si>
    <t>дома</t>
  </si>
  <si>
    <t>РЦРНива</t>
  </si>
  <si>
    <t>Щ</t>
  </si>
  <si>
    <t>и КП-37</t>
  </si>
  <si>
    <t>РЦРЩ</t>
  </si>
  <si>
    <t>ВЗ</t>
  </si>
  <si>
    <t>РЦРМЖК</t>
  </si>
  <si>
    <t>РЦРЁлка (Линёво)</t>
  </si>
  <si>
    <t>РЦРГорский</t>
  </si>
  <si>
    <t>РЦРЭкватор</t>
  </si>
  <si>
    <t>РЦРБердск</t>
  </si>
  <si>
    <t>ОВЗ Ника</t>
  </si>
  <si>
    <t>РЦРКольцово</t>
  </si>
  <si>
    <t>НГУ</t>
  </si>
  <si>
    <t>м/г Барнаул, ЦРПЦ</t>
  </si>
  <si>
    <t>тр.=S*0,01685</t>
  </si>
  <si>
    <t>50 р. перплата+ 45 р. переплата тр. КП-37</t>
  </si>
  <si>
    <t>переплата учтена в тр.</t>
  </si>
  <si>
    <t>долг учтен в тр.</t>
  </si>
  <si>
    <t>аванс из КП-37, переплата учтена в тр.</t>
  </si>
  <si>
    <t>2500+500, переплата учтена в тр.</t>
  </si>
  <si>
    <t>тр.19+22 и отправка</t>
  </si>
  <si>
    <t>тр.19 и отправка</t>
  </si>
  <si>
    <t>12 и 6 р. тр.КП-37</t>
  </si>
  <si>
    <t>с КП-39</t>
  </si>
  <si>
    <t>7 и 5 р. тр. КП-37</t>
  </si>
  <si>
    <t>переплата учтена в тр., и тр.КП-37=8 р. - тоже учтены</t>
  </si>
  <si>
    <t>28 и 23 р. тр.КП-37</t>
  </si>
  <si>
    <t>аванс из КП-37, переплата учтена в тр., и долг тр.КП-37=16 р.тоже учтен</t>
  </si>
  <si>
    <t>РЦРВолна</t>
  </si>
  <si>
    <t>вечером</t>
  </si>
  <si>
    <t>РЦРпл.Ленина</t>
  </si>
  <si>
    <t>РЦРРодники</t>
  </si>
  <si>
    <t>1728+485</t>
  </si>
  <si>
    <t>долг!</t>
  </si>
  <si>
    <t>РЦРТелецентр</t>
  </si>
  <si>
    <t>м/г Бийск</t>
  </si>
  <si>
    <t>тр.17 + отправка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</si>
</sst>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&quot;р.&quot;"/>
    <numFmt numFmtId="166" formatCode="#,##0.00&quot;р.&quot;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1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167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36" borderId="0" xfId="0" applyFont="1" applyFill="1" applyAlignment="1">
      <alignment/>
    </xf>
    <xf numFmtId="0" fontId="0" fillId="35" borderId="0" xfId="0" applyFill="1" applyBorder="1" applyAlignment="1">
      <alignment horizontal="left"/>
    </xf>
    <xf numFmtId="0" fontId="0" fillId="35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37" borderId="0" xfId="0" applyFill="1" applyAlignment="1">
      <alignment/>
    </xf>
    <xf numFmtId="0" fontId="0" fillId="36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34" sqref="H34"/>
    </sheetView>
  </sheetViews>
  <sheetFormatPr defaultColWidth="9.00390625" defaultRowHeight="12.75"/>
  <cols>
    <col min="1" max="1" width="50.875" style="0" customWidth="1"/>
    <col min="2" max="2" width="22.375" style="0" customWidth="1"/>
    <col min="3" max="3" width="10.75390625" style="0" customWidth="1"/>
    <col min="4" max="4" width="9.125" style="12" customWidth="1"/>
    <col min="7" max="7" width="11.875" style="0" customWidth="1"/>
    <col min="8" max="8" width="16.875" style="0" customWidth="1"/>
    <col min="9" max="9" width="9.125" style="12" customWidth="1"/>
  </cols>
  <sheetData>
    <row r="1" spans="1:9" s="1" customFormat="1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/>
    </row>
    <row r="2" spans="1:8" ht="12.75">
      <c r="A2" t="s">
        <v>38</v>
      </c>
      <c r="B2" t="s">
        <v>39</v>
      </c>
      <c r="C2" s="32" t="s">
        <v>40</v>
      </c>
      <c r="D2" s="24">
        <v>571</v>
      </c>
      <c r="E2" s="3">
        <v>1</v>
      </c>
      <c r="F2" s="3">
        <f aca="true" t="shared" si="0" ref="F2:F10">D2*E2</f>
        <v>571</v>
      </c>
      <c r="G2" s="3">
        <f>F2*1.15</f>
        <v>656.65</v>
      </c>
      <c r="H2" t="s">
        <v>36</v>
      </c>
    </row>
    <row r="3" spans="1:8" ht="12.75">
      <c r="A3" t="s">
        <v>120</v>
      </c>
      <c r="B3" t="s">
        <v>121</v>
      </c>
      <c r="C3" s="32" t="s">
        <v>60</v>
      </c>
      <c r="D3" s="30">
        <v>336</v>
      </c>
      <c r="E3" s="3">
        <v>1</v>
      </c>
      <c r="F3" s="3">
        <f t="shared" si="0"/>
        <v>336</v>
      </c>
      <c r="G3" s="3">
        <f>F3*1.01</f>
        <v>339.36</v>
      </c>
      <c r="H3" t="s">
        <v>102</v>
      </c>
    </row>
    <row r="4" spans="1:8" ht="12.75">
      <c r="A4" s="12" t="s">
        <v>46</v>
      </c>
      <c r="B4" s="12" t="s">
        <v>47</v>
      </c>
      <c r="C4" s="32" t="s">
        <v>48</v>
      </c>
      <c r="D4" s="12">
        <v>426</v>
      </c>
      <c r="E4" s="3">
        <v>1</v>
      </c>
      <c r="F4" s="3">
        <f t="shared" si="0"/>
        <v>426</v>
      </c>
      <c r="G4" s="3">
        <f>F4*1.14</f>
        <v>485.64</v>
      </c>
      <c r="H4" s="14" t="s">
        <v>50</v>
      </c>
    </row>
    <row r="5" spans="1:8" ht="12.75">
      <c r="A5" s="12" t="s">
        <v>46</v>
      </c>
      <c r="B5" s="12" t="s">
        <v>47</v>
      </c>
      <c r="C5" s="32" t="s">
        <v>65</v>
      </c>
      <c r="D5" s="12">
        <v>426</v>
      </c>
      <c r="E5" s="3">
        <v>1</v>
      </c>
      <c r="F5" s="3">
        <f t="shared" si="0"/>
        <v>426</v>
      </c>
      <c r="G5" s="3">
        <f>F5*1.12</f>
        <v>477.12000000000006</v>
      </c>
      <c r="H5" s="12" t="s">
        <v>54</v>
      </c>
    </row>
    <row r="6" spans="1:8" ht="12.75">
      <c r="A6" s="12" t="s">
        <v>46</v>
      </c>
      <c r="B6" s="12" t="s">
        <v>47</v>
      </c>
      <c r="C6" s="32" t="s">
        <v>51</v>
      </c>
      <c r="D6" s="12">
        <v>426</v>
      </c>
      <c r="E6" s="3">
        <v>1</v>
      </c>
      <c r="F6" s="3">
        <f t="shared" si="0"/>
        <v>426</v>
      </c>
      <c r="G6" s="3">
        <f>F6*1.15</f>
        <v>489.9</v>
      </c>
      <c r="H6" s="12" t="s">
        <v>124</v>
      </c>
    </row>
    <row r="7" spans="1:8" ht="12.75">
      <c r="A7" s="12" t="s">
        <v>46</v>
      </c>
      <c r="B7" s="12" t="s">
        <v>47</v>
      </c>
      <c r="C7" s="32" t="s">
        <v>55</v>
      </c>
      <c r="D7" s="12">
        <v>426</v>
      </c>
      <c r="E7" s="3">
        <v>1</v>
      </c>
      <c r="F7" s="3">
        <f t="shared" si="0"/>
        <v>426</v>
      </c>
      <c r="G7" s="3">
        <f>F7*1.12</f>
        <v>477.12000000000006</v>
      </c>
      <c r="H7" s="29" t="s">
        <v>59</v>
      </c>
    </row>
    <row r="8" spans="1:8" ht="12.75">
      <c r="A8" s="12" t="s">
        <v>209</v>
      </c>
      <c r="B8" s="12" t="s">
        <v>47</v>
      </c>
      <c r="C8" s="32" t="s">
        <v>48</v>
      </c>
      <c r="D8" s="12">
        <v>287</v>
      </c>
      <c r="E8" s="3">
        <v>1</v>
      </c>
      <c r="F8" s="3">
        <f t="shared" si="0"/>
        <v>287</v>
      </c>
      <c r="G8" s="3">
        <f>F8*1.15</f>
        <v>330.04999999999995</v>
      </c>
      <c r="H8" s="29" t="s">
        <v>150</v>
      </c>
    </row>
    <row r="9" spans="1:8" ht="12.75">
      <c r="A9" t="s">
        <v>140</v>
      </c>
      <c r="B9" s="12" t="s">
        <v>47</v>
      </c>
      <c r="C9" s="32" t="s">
        <v>51</v>
      </c>
      <c r="D9" s="12">
        <v>287</v>
      </c>
      <c r="E9" s="3">
        <v>1</v>
      </c>
      <c r="F9" s="3">
        <f t="shared" si="0"/>
        <v>287</v>
      </c>
      <c r="G9" s="3">
        <f>F9*1.15</f>
        <v>330.04999999999995</v>
      </c>
      <c r="H9" s="26" t="s">
        <v>124</v>
      </c>
    </row>
    <row r="10" spans="1:8" ht="12.75">
      <c r="A10" t="s">
        <v>210</v>
      </c>
      <c r="B10" s="12" t="s">
        <v>47</v>
      </c>
      <c r="C10" s="32" t="s">
        <v>48</v>
      </c>
      <c r="D10" s="12">
        <v>162</v>
      </c>
      <c r="E10" s="3">
        <v>1</v>
      </c>
      <c r="F10" s="3">
        <f t="shared" si="0"/>
        <v>162</v>
      </c>
      <c r="G10" s="3">
        <f>F10*1.15</f>
        <v>186.29999999999998</v>
      </c>
      <c r="H10" s="29" t="s">
        <v>150</v>
      </c>
    </row>
    <row r="11" spans="1:8" ht="12.75">
      <c r="A11" t="s">
        <v>106</v>
      </c>
      <c r="B11" t="s">
        <v>107</v>
      </c>
      <c r="C11" s="32" t="s">
        <v>55</v>
      </c>
      <c r="D11" s="23">
        <v>160</v>
      </c>
      <c r="E11" s="3">
        <v>1</v>
      </c>
      <c r="F11" s="3">
        <f aca="true" t="shared" si="1" ref="F11:F19">D11*E11</f>
        <v>160</v>
      </c>
      <c r="G11" s="3">
        <f>F11*1.01</f>
        <v>161.6</v>
      </c>
      <c r="H11" t="s">
        <v>102</v>
      </c>
    </row>
    <row r="12" spans="1:8" ht="12.75">
      <c r="A12" t="s">
        <v>242</v>
      </c>
      <c r="B12" t="s">
        <v>243</v>
      </c>
      <c r="C12" s="32" t="s">
        <v>51</v>
      </c>
      <c r="D12" s="12">
        <v>162</v>
      </c>
      <c r="E12" s="3">
        <v>1</v>
      </c>
      <c r="F12" s="3">
        <f t="shared" si="1"/>
        <v>162</v>
      </c>
      <c r="G12" s="3">
        <f>F12*1.1</f>
        <v>178.20000000000002</v>
      </c>
      <c r="H12" s="12" t="s">
        <v>241</v>
      </c>
    </row>
    <row r="13" spans="1:8" ht="12.75">
      <c r="A13" s="12" t="s">
        <v>154</v>
      </c>
      <c r="B13" s="12" t="s">
        <v>155</v>
      </c>
      <c r="C13" s="32" t="s">
        <v>40</v>
      </c>
      <c r="D13" s="12">
        <v>385</v>
      </c>
      <c r="E13" s="3">
        <v>2</v>
      </c>
      <c r="F13" s="3">
        <f t="shared" si="1"/>
        <v>770</v>
      </c>
      <c r="G13" s="3">
        <f>F13*1.12</f>
        <v>862.4000000000001</v>
      </c>
      <c r="H13" s="12" t="s">
        <v>156</v>
      </c>
    </row>
    <row r="14" spans="1:9" ht="12.75">
      <c r="A14" t="s">
        <v>157</v>
      </c>
      <c r="B14" s="12" t="s">
        <v>155</v>
      </c>
      <c r="C14" s="32" t="s">
        <v>60</v>
      </c>
      <c r="D14" s="12">
        <v>287</v>
      </c>
      <c r="E14" s="3">
        <v>1</v>
      </c>
      <c r="F14" s="3">
        <f t="shared" si="1"/>
        <v>287</v>
      </c>
      <c r="G14" s="3">
        <f>F14*1.1</f>
        <v>315.70000000000005</v>
      </c>
      <c r="H14" s="22" t="s">
        <v>58</v>
      </c>
      <c r="I14" s="12" t="s">
        <v>158</v>
      </c>
    </row>
    <row r="15" spans="1:8" s="12" customFormat="1" ht="12.75">
      <c r="A15" s="12" t="s">
        <v>157</v>
      </c>
      <c r="B15" s="12" t="s">
        <v>155</v>
      </c>
      <c r="C15" s="32" t="s">
        <v>40</v>
      </c>
      <c r="D15" s="12">
        <v>312</v>
      </c>
      <c r="E15" s="3">
        <v>1</v>
      </c>
      <c r="F15" s="3">
        <f t="shared" si="1"/>
        <v>312</v>
      </c>
      <c r="G15" s="3">
        <f>F15*1.12</f>
        <v>349.44000000000005</v>
      </c>
      <c r="H15" s="12" t="s">
        <v>156</v>
      </c>
    </row>
    <row r="16" spans="1:9" s="12" customFormat="1" ht="12.75">
      <c r="A16" t="s">
        <v>159</v>
      </c>
      <c r="B16" s="12" t="s">
        <v>155</v>
      </c>
      <c r="C16" s="32" t="s">
        <v>60</v>
      </c>
      <c r="D16" s="12">
        <v>713</v>
      </c>
      <c r="E16" s="3">
        <v>1</v>
      </c>
      <c r="F16" s="3">
        <f t="shared" si="1"/>
        <v>713</v>
      </c>
      <c r="G16" s="3">
        <f>F16*1.1</f>
        <v>784.3000000000001</v>
      </c>
      <c r="H16" s="27" t="s">
        <v>58</v>
      </c>
      <c r="I16" s="12" t="s">
        <v>158</v>
      </c>
    </row>
    <row r="17" spans="1:8" ht="12.75">
      <c r="A17" s="12" t="s">
        <v>159</v>
      </c>
      <c r="B17" s="12" t="s">
        <v>155</v>
      </c>
      <c r="C17" s="32" t="s">
        <v>40</v>
      </c>
      <c r="D17" s="12">
        <v>730</v>
      </c>
      <c r="E17" s="3">
        <v>1</v>
      </c>
      <c r="F17" s="3">
        <f t="shared" si="1"/>
        <v>730</v>
      </c>
      <c r="G17" s="3">
        <f>F17*1.12</f>
        <v>817.6</v>
      </c>
      <c r="H17" s="12" t="s">
        <v>156</v>
      </c>
    </row>
    <row r="18" spans="1:8" ht="12.75">
      <c r="A18" t="s">
        <v>160</v>
      </c>
      <c r="B18" s="12" t="s">
        <v>161</v>
      </c>
      <c r="C18" s="32" t="s">
        <v>74</v>
      </c>
      <c r="D18" s="12">
        <v>287</v>
      </c>
      <c r="E18" s="3">
        <v>1</v>
      </c>
      <c r="F18" s="3">
        <f>D18*E18</f>
        <v>287</v>
      </c>
      <c r="G18" s="3">
        <f>F18*1.12</f>
        <v>321.44000000000005</v>
      </c>
      <c r="H18" s="19" t="s">
        <v>240</v>
      </c>
    </row>
    <row r="19" spans="1:9" ht="12.75">
      <c r="A19" t="s">
        <v>160</v>
      </c>
      <c r="B19" s="12" t="s">
        <v>161</v>
      </c>
      <c r="C19" s="32" t="s">
        <v>60</v>
      </c>
      <c r="D19" s="12">
        <v>287</v>
      </c>
      <c r="E19" s="3">
        <v>1</v>
      </c>
      <c r="F19" s="3">
        <f t="shared" si="1"/>
        <v>287</v>
      </c>
      <c r="G19" s="3">
        <f>F19*1.1</f>
        <v>315.70000000000005</v>
      </c>
      <c r="H19" s="12" t="s">
        <v>58</v>
      </c>
      <c r="I19" s="12" t="s">
        <v>158</v>
      </c>
    </row>
    <row r="20" spans="1:9" ht="12.75">
      <c r="A20" t="s">
        <v>133</v>
      </c>
      <c r="B20" t="s">
        <v>134</v>
      </c>
      <c r="C20" s="32" t="s">
        <v>51</v>
      </c>
      <c r="D20" s="12">
        <v>287</v>
      </c>
      <c r="E20" s="3">
        <v>1</v>
      </c>
      <c r="F20" s="3">
        <f aca="true" t="shared" si="2" ref="F20:F34">D20*E20</f>
        <v>287</v>
      </c>
      <c r="G20" s="3">
        <f>F20*1.15</f>
        <v>330.04999999999995</v>
      </c>
      <c r="H20" s="12" t="s">
        <v>124</v>
      </c>
      <c r="I20" s="19"/>
    </row>
    <row r="21" spans="1:8" ht="12.75">
      <c r="A21" t="s">
        <v>135</v>
      </c>
      <c r="B21" t="s">
        <v>134</v>
      </c>
      <c r="C21" s="32" t="s">
        <v>51</v>
      </c>
      <c r="D21" s="12">
        <v>176</v>
      </c>
      <c r="E21" s="3">
        <v>1</v>
      </c>
      <c r="F21" s="3">
        <f t="shared" si="2"/>
        <v>176</v>
      </c>
      <c r="G21" s="3">
        <f>F21*1.15</f>
        <v>202.39999999999998</v>
      </c>
      <c r="H21" s="12" t="s">
        <v>124</v>
      </c>
    </row>
    <row r="22" spans="1:8" ht="12.75">
      <c r="A22" t="s">
        <v>136</v>
      </c>
      <c r="B22" t="s">
        <v>134</v>
      </c>
      <c r="C22" s="32" t="s">
        <v>51</v>
      </c>
      <c r="D22" s="12">
        <v>226</v>
      </c>
      <c r="E22" s="3">
        <v>1</v>
      </c>
      <c r="F22" s="3">
        <f>D22*E22</f>
        <v>226</v>
      </c>
      <c r="G22" s="3">
        <f>F22*1.15</f>
        <v>259.9</v>
      </c>
      <c r="H22" s="12" t="s">
        <v>124</v>
      </c>
    </row>
    <row r="23" spans="1:8" ht="12.75">
      <c r="A23" t="s">
        <v>260</v>
      </c>
      <c r="B23" t="s">
        <v>192</v>
      </c>
      <c r="C23" s="32" t="s">
        <v>261</v>
      </c>
      <c r="D23" s="12">
        <v>189</v>
      </c>
      <c r="E23" s="3">
        <v>1</v>
      </c>
      <c r="F23" s="3">
        <f>D23*E23</f>
        <v>189</v>
      </c>
      <c r="G23" s="3">
        <f>F23*1.15</f>
        <v>217.35</v>
      </c>
      <c r="H23" s="12" t="s">
        <v>259</v>
      </c>
    </row>
    <row r="24" spans="1:8" ht="12.75">
      <c r="A24" t="s">
        <v>262</v>
      </c>
      <c r="B24" t="s">
        <v>192</v>
      </c>
      <c r="C24" s="32" t="s">
        <v>261</v>
      </c>
      <c r="D24" s="12">
        <v>451</v>
      </c>
      <c r="E24" s="3">
        <v>1</v>
      </c>
      <c r="F24" s="3">
        <f t="shared" si="2"/>
        <v>451</v>
      </c>
      <c r="G24" s="3">
        <f>F24*1.15</f>
        <v>518.65</v>
      </c>
      <c r="H24" s="12" t="s">
        <v>259</v>
      </c>
    </row>
    <row r="25" spans="1:8" ht="12.75">
      <c r="A25" t="s">
        <v>112</v>
      </c>
      <c r="B25" t="s">
        <v>113</v>
      </c>
      <c r="C25" s="32" t="s">
        <v>55</v>
      </c>
      <c r="D25" s="30">
        <v>150</v>
      </c>
      <c r="E25" s="3">
        <v>1</v>
      </c>
      <c r="F25" s="3">
        <f t="shared" si="2"/>
        <v>150</v>
      </c>
      <c r="G25" s="3">
        <f>F25*1.01</f>
        <v>151.5</v>
      </c>
      <c r="H25" t="s">
        <v>102</v>
      </c>
    </row>
    <row r="26" spans="1:8" ht="12.75">
      <c r="A26" t="s">
        <v>222</v>
      </c>
      <c r="B26" t="s">
        <v>223</v>
      </c>
      <c r="C26" s="32" t="s">
        <v>51</v>
      </c>
      <c r="D26" s="12">
        <v>385</v>
      </c>
      <c r="E26" s="3">
        <v>1</v>
      </c>
      <c r="F26" s="3">
        <f>D26*E26</f>
        <v>385</v>
      </c>
      <c r="G26" s="3">
        <f>F26*1.12</f>
        <v>431.20000000000005</v>
      </c>
      <c r="H26" s="12" t="s">
        <v>218</v>
      </c>
    </row>
    <row r="27" spans="1:8" ht="12.75">
      <c r="A27" t="s">
        <v>151</v>
      </c>
      <c r="B27" s="12" t="s">
        <v>149</v>
      </c>
      <c r="C27" s="32" t="s">
        <v>215</v>
      </c>
      <c r="D27" s="12">
        <v>275</v>
      </c>
      <c r="E27" s="3">
        <v>1</v>
      </c>
      <c r="F27" s="3">
        <f t="shared" si="2"/>
        <v>275</v>
      </c>
      <c r="G27" s="3">
        <f>F27*1.15</f>
        <v>316.25</v>
      </c>
      <c r="H27" t="s">
        <v>150</v>
      </c>
    </row>
    <row r="28" spans="1:8" ht="12.75">
      <c r="A28" t="s">
        <v>244</v>
      </c>
      <c r="B28" s="12" t="s">
        <v>90</v>
      </c>
      <c r="C28" s="32" t="s">
        <v>51</v>
      </c>
      <c r="D28" s="12">
        <v>128</v>
      </c>
      <c r="E28" s="3">
        <v>1</v>
      </c>
      <c r="F28" s="3">
        <f t="shared" si="2"/>
        <v>128</v>
      </c>
      <c r="G28" s="3">
        <f>F28*1.1</f>
        <v>140.8</v>
      </c>
      <c r="H28" s="12" t="s">
        <v>241</v>
      </c>
    </row>
    <row r="29" spans="1:8" ht="12.75">
      <c r="A29" t="s">
        <v>114</v>
      </c>
      <c r="B29" t="s">
        <v>115</v>
      </c>
      <c r="C29" s="32" t="s">
        <v>60</v>
      </c>
      <c r="D29" s="30">
        <v>298</v>
      </c>
      <c r="E29" s="3">
        <v>1</v>
      </c>
      <c r="F29" s="3">
        <f t="shared" si="2"/>
        <v>298</v>
      </c>
      <c r="G29" s="3">
        <f>F29*1.01</f>
        <v>300.98</v>
      </c>
      <c r="H29" t="s">
        <v>102</v>
      </c>
    </row>
    <row r="30" spans="1:8" ht="12.75">
      <c r="A30" t="s">
        <v>127</v>
      </c>
      <c r="B30" t="s">
        <v>128</v>
      </c>
      <c r="C30" s="32" t="s">
        <v>51</v>
      </c>
      <c r="D30" s="30">
        <v>150</v>
      </c>
      <c r="E30" s="3">
        <v>1</v>
      </c>
      <c r="F30" s="3">
        <f t="shared" si="2"/>
        <v>150</v>
      </c>
      <c r="G30" s="3">
        <f>F30*1.15</f>
        <v>172.5</v>
      </c>
      <c r="H30" s="12" t="s">
        <v>124</v>
      </c>
    </row>
    <row r="31" spans="1:8" ht="12.75">
      <c r="A31" t="s">
        <v>129</v>
      </c>
      <c r="B31" t="s">
        <v>128</v>
      </c>
      <c r="C31" s="32" t="s">
        <v>51</v>
      </c>
      <c r="D31" s="30">
        <v>198</v>
      </c>
      <c r="E31" s="3">
        <v>1</v>
      </c>
      <c r="F31" s="3">
        <f t="shared" si="2"/>
        <v>198</v>
      </c>
      <c r="G31" s="3">
        <f>F31*1.15</f>
        <v>227.7</v>
      </c>
      <c r="H31" t="s">
        <v>124</v>
      </c>
    </row>
    <row r="32" spans="1:8" ht="12.75">
      <c r="A32" t="s">
        <v>34</v>
      </c>
      <c r="B32" t="s">
        <v>35</v>
      </c>
      <c r="C32" s="32" t="s">
        <v>24</v>
      </c>
      <c r="D32" s="23">
        <v>150</v>
      </c>
      <c r="E32" s="3">
        <v>1</v>
      </c>
      <c r="F32" s="3">
        <f t="shared" si="2"/>
        <v>150</v>
      </c>
      <c r="G32" s="3">
        <f>F32*1.12</f>
        <v>168.00000000000003</v>
      </c>
      <c r="H32" t="s">
        <v>32</v>
      </c>
    </row>
    <row r="33" spans="1:8" ht="12.75">
      <c r="A33" t="s">
        <v>220</v>
      </c>
      <c r="B33" t="s">
        <v>221</v>
      </c>
      <c r="C33" s="32" t="s">
        <v>51</v>
      </c>
      <c r="D33" s="12">
        <v>385</v>
      </c>
      <c r="E33" s="3">
        <v>1</v>
      </c>
      <c r="F33" s="3">
        <f t="shared" si="2"/>
        <v>385</v>
      </c>
      <c r="G33" s="3">
        <f>F33*1.12</f>
        <v>431.20000000000005</v>
      </c>
      <c r="H33" s="12" t="s">
        <v>218</v>
      </c>
    </row>
    <row r="34" spans="1:8" ht="12.75">
      <c r="A34" t="s">
        <v>80</v>
      </c>
      <c r="B34" t="s">
        <v>77</v>
      </c>
      <c r="C34" s="32" t="s">
        <v>74</v>
      </c>
      <c r="D34" s="12">
        <v>344</v>
      </c>
      <c r="E34" s="3">
        <v>1</v>
      </c>
      <c r="F34" s="3">
        <f t="shared" si="2"/>
        <v>344</v>
      </c>
      <c r="G34" s="3">
        <f>F34*1.12</f>
        <v>385.28000000000003</v>
      </c>
      <c r="H34" s="12" t="s">
        <v>240</v>
      </c>
    </row>
    <row r="35" spans="1:8" ht="12.75">
      <c r="A35" t="s">
        <v>116</v>
      </c>
      <c r="B35" t="s">
        <v>117</v>
      </c>
      <c r="C35" s="32" t="s">
        <v>55</v>
      </c>
      <c r="D35" s="30">
        <v>130</v>
      </c>
      <c r="E35" s="3">
        <v>1</v>
      </c>
      <c r="F35" s="3">
        <f>D35*E35</f>
        <v>130</v>
      </c>
      <c r="G35" s="3">
        <f>F35*1.01</f>
        <v>131.3</v>
      </c>
      <c r="H35" t="s">
        <v>102</v>
      </c>
    </row>
    <row r="36" spans="1:8" ht="12.75">
      <c r="A36" s="12" t="s">
        <v>162</v>
      </c>
      <c r="B36" s="12" t="s">
        <v>163</v>
      </c>
      <c r="C36" s="32" t="s">
        <v>55</v>
      </c>
      <c r="D36" s="12">
        <v>236</v>
      </c>
      <c r="E36" s="20">
        <v>1</v>
      </c>
      <c r="F36" s="20">
        <f>D36*E36</f>
        <v>236</v>
      </c>
      <c r="G36" s="20">
        <f>F36*1.15</f>
        <v>271.4</v>
      </c>
      <c r="H36" s="12" t="s">
        <v>164</v>
      </c>
    </row>
    <row r="37" spans="1:8" ht="12.75">
      <c r="A37" s="12" t="s">
        <v>165</v>
      </c>
      <c r="B37" s="12" t="s">
        <v>163</v>
      </c>
      <c r="C37" s="32" t="s">
        <v>55</v>
      </c>
      <c r="D37" s="12">
        <v>236</v>
      </c>
      <c r="E37" s="20">
        <v>1</v>
      </c>
      <c r="F37" s="20">
        <f>D37*E37</f>
        <v>236</v>
      </c>
      <c r="G37" s="20">
        <f>F37*1.15</f>
        <v>271.4</v>
      </c>
      <c r="H37" s="12" t="s">
        <v>164</v>
      </c>
    </row>
    <row r="38" spans="1:8" ht="12.75">
      <c r="A38" t="s">
        <v>70</v>
      </c>
      <c r="B38" s="12" t="s">
        <v>71</v>
      </c>
      <c r="C38" s="32" t="s">
        <v>74</v>
      </c>
      <c r="D38" s="12">
        <v>500</v>
      </c>
      <c r="E38" s="3">
        <v>1</v>
      </c>
      <c r="F38" s="3">
        <f aca="true" t="shared" si="3" ref="F38:F49">D38*E38</f>
        <v>500</v>
      </c>
      <c r="G38" s="3">
        <f>F38*1.14</f>
        <v>570</v>
      </c>
      <c r="H38" s="14" t="s">
        <v>69</v>
      </c>
    </row>
    <row r="39" spans="1:8" ht="12.75">
      <c r="A39" t="s">
        <v>229</v>
      </c>
      <c r="B39" t="s">
        <v>230</v>
      </c>
      <c r="C39" s="32" t="s">
        <v>231</v>
      </c>
      <c r="D39" s="12">
        <v>406</v>
      </c>
      <c r="E39" s="3">
        <v>1</v>
      </c>
      <c r="F39" s="3">
        <f t="shared" si="3"/>
        <v>406</v>
      </c>
      <c r="G39" s="3">
        <f>F39*1.12</f>
        <v>454.72</v>
      </c>
      <c r="H39" s="12" t="s">
        <v>228</v>
      </c>
    </row>
    <row r="40" spans="1:8" ht="12.75">
      <c r="A40" t="s">
        <v>264</v>
      </c>
      <c r="B40" t="s">
        <v>265</v>
      </c>
      <c r="C40" s="32" t="s">
        <v>261</v>
      </c>
      <c r="D40" s="12">
        <v>287</v>
      </c>
      <c r="E40" s="3">
        <v>1</v>
      </c>
      <c r="F40" s="3">
        <f t="shared" si="3"/>
        <v>287</v>
      </c>
      <c r="G40" s="3">
        <f>F40*1.15</f>
        <v>330.04999999999995</v>
      </c>
      <c r="H40" s="12" t="s">
        <v>259</v>
      </c>
    </row>
    <row r="41" spans="1:8" ht="12.75">
      <c r="A41" t="s">
        <v>267</v>
      </c>
      <c r="B41" t="s">
        <v>265</v>
      </c>
      <c r="C41" s="32" t="s">
        <v>261</v>
      </c>
      <c r="D41" s="12">
        <v>189</v>
      </c>
      <c r="E41" s="3">
        <v>1</v>
      </c>
      <c r="F41" s="3">
        <f t="shared" si="3"/>
        <v>189</v>
      </c>
      <c r="G41" s="3">
        <f>F41*1.15</f>
        <v>217.35</v>
      </c>
      <c r="H41" s="12" t="s">
        <v>259</v>
      </c>
    </row>
    <row r="42" spans="1:10" ht="12.75">
      <c r="A42" s="12" t="s">
        <v>266</v>
      </c>
      <c r="B42" s="12" t="s">
        <v>265</v>
      </c>
      <c r="C42" s="32" t="s">
        <v>261</v>
      </c>
      <c r="D42" s="12">
        <v>571</v>
      </c>
      <c r="E42" s="20">
        <v>1</v>
      </c>
      <c r="F42" s="20">
        <f t="shared" si="3"/>
        <v>571</v>
      </c>
      <c r="G42" s="3">
        <f>F42*1.15</f>
        <v>656.65</v>
      </c>
      <c r="H42" s="12" t="s">
        <v>259</v>
      </c>
      <c r="J42" s="12"/>
    </row>
    <row r="43" spans="1:10" ht="12.75">
      <c r="A43" s="12" t="s">
        <v>75</v>
      </c>
      <c r="B43" s="12" t="s">
        <v>73</v>
      </c>
      <c r="C43" s="32" t="s">
        <v>74</v>
      </c>
      <c r="D43" s="12">
        <v>287</v>
      </c>
      <c r="E43" s="20">
        <v>1</v>
      </c>
      <c r="F43" s="20">
        <f t="shared" si="3"/>
        <v>287</v>
      </c>
      <c r="G43" s="3">
        <f>F43*1.14</f>
        <v>327.17999999999995</v>
      </c>
      <c r="H43" s="14" t="s">
        <v>69</v>
      </c>
      <c r="J43" s="12"/>
    </row>
    <row r="44" spans="1:10" ht="12.75">
      <c r="A44" s="12" t="s">
        <v>75</v>
      </c>
      <c r="B44" s="12" t="s">
        <v>73</v>
      </c>
      <c r="C44" s="32" t="s">
        <v>51</v>
      </c>
      <c r="D44" s="12">
        <v>287</v>
      </c>
      <c r="E44" s="20">
        <v>1</v>
      </c>
      <c r="F44" s="20">
        <f t="shared" si="3"/>
        <v>287</v>
      </c>
      <c r="G44" s="3">
        <f>F44*1.15</f>
        <v>330.04999999999995</v>
      </c>
      <c r="H44" t="s">
        <v>124</v>
      </c>
      <c r="J44" s="12"/>
    </row>
    <row r="45" spans="1:8" ht="12.75">
      <c r="A45" t="s">
        <v>72</v>
      </c>
      <c r="B45" t="s">
        <v>73</v>
      </c>
      <c r="C45" s="32" t="s">
        <v>74</v>
      </c>
      <c r="D45" s="12">
        <v>289</v>
      </c>
      <c r="E45" s="3">
        <v>1</v>
      </c>
      <c r="F45" s="3">
        <f t="shared" si="3"/>
        <v>289</v>
      </c>
      <c r="G45" s="3">
        <f>F45*1.14</f>
        <v>329.46</v>
      </c>
      <c r="H45" s="14" t="s">
        <v>69</v>
      </c>
    </row>
    <row r="46" spans="1:8" ht="12.75">
      <c r="A46" t="s">
        <v>141</v>
      </c>
      <c r="B46" t="s">
        <v>73</v>
      </c>
      <c r="C46" s="32" t="s">
        <v>51</v>
      </c>
      <c r="D46" s="12">
        <v>379</v>
      </c>
      <c r="E46" s="3">
        <v>1</v>
      </c>
      <c r="F46" s="3">
        <f t="shared" si="3"/>
        <v>379</v>
      </c>
      <c r="G46" s="3">
        <f>F46*1.15</f>
        <v>435.84999999999997</v>
      </c>
      <c r="H46" s="14" t="s">
        <v>124</v>
      </c>
    </row>
    <row r="47" spans="1:8" ht="12.75">
      <c r="A47" t="s">
        <v>235</v>
      </c>
      <c r="B47" t="s">
        <v>285</v>
      </c>
      <c r="C47" s="32" t="s">
        <v>202</v>
      </c>
      <c r="D47" s="12">
        <v>110</v>
      </c>
      <c r="E47" s="3">
        <v>1</v>
      </c>
      <c r="F47" s="3">
        <f t="shared" si="3"/>
        <v>110</v>
      </c>
      <c r="G47" s="3">
        <f>F47*1.12</f>
        <v>123.20000000000002</v>
      </c>
      <c r="H47" s="12" t="s">
        <v>228</v>
      </c>
    </row>
    <row r="48" spans="1:8" ht="12.75">
      <c r="A48" t="s">
        <v>236</v>
      </c>
      <c r="B48" t="s">
        <v>285</v>
      </c>
      <c r="C48" s="32" t="s">
        <v>202</v>
      </c>
      <c r="D48" s="12">
        <v>80</v>
      </c>
      <c r="E48" s="3">
        <v>1</v>
      </c>
      <c r="F48" s="3">
        <f t="shared" si="3"/>
        <v>80</v>
      </c>
      <c r="G48" s="3">
        <f>F48*1.12</f>
        <v>89.60000000000001</v>
      </c>
      <c r="H48" s="12" t="s">
        <v>228</v>
      </c>
    </row>
    <row r="49" spans="1:10" ht="12.75">
      <c r="A49" t="s">
        <v>100</v>
      </c>
      <c r="B49" t="s">
        <v>101</v>
      </c>
      <c r="C49" s="32" t="s">
        <v>55</v>
      </c>
      <c r="D49" s="23">
        <v>147</v>
      </c>
      <c r="E49" s="3">
        <v>1</v>
      </c>
      <c r="F49" s="3">
        <f t="shared" si="3"/>
        <v>147</v>
      </c>
      <c r="G49" s="3">
        <f>F49*1.01</f>
        <v>148.47</v>
      </c>
      <c r="H49" t="s">
        <v>102</v>
      </c>
      <c r="J49" s="3" t="s">
        <v>103</v>
      </c>
    </row>
    <row r="50" spans="1:8" ht="12.75">
      <c r="A50" t="s">
        <v>152</v>
      </c>
      <c r="B50" t="s">
        <v>153</v>
      </c>
      <c r="C50" s="32" t="s">
        <v>215</v>
      </c>
      <c r="D50" s="30">
        <v>110</v>
      </c>
      <c r="E50" s="3">
        <v>1</v>
      </c>
      <c r="F50" s="3">
        <f aca="true" t="shared" si="4" ref="F50:F56">D50*E50</f>
        <v>110</v>
      </c>
      <c r="G50" s="3">
        <f>F50*1.15</f>
        <v>126.49999999999999</v>
      </c>
      <c r="H50" t="s">
        <v>150</v>
      </c>
    </row>
    <row r="51" spans="1:8" ht="12.75">
      <c r="A51" t="s">
        <v>108</v>
      </c>
      <c r="B51" t="s">
        <v>105</v>
      </c>
      <c r="C51" s="32" t="s">
        <v>60</v>
      </c>
      <c r="D51" s="23">
        <v>139</v>
      </c>
      <c r="E51" s="3">
        <v>1</v>
      </c>
      <c r="F51" s="3">
        <f t="shared" si="4"/>
        <v>139</v>
      </c>
      <c r="G51" s="3">
        <f>F51*1.01</f>
        <v>140.39000000000001</v>
      </c>
      <c r="H51" t="s">
        <v>102</v>
      </c>
    </row>
    <row r="52" spans="1:8" ht="12.75">
      <c r="A52" t="s">
        <v>104</v>
      </c>
      <c r="B52" t="s">
        <v>105</v>
      </c>
      <c r="C52" s="32" t="s">
        <v>55</v>
      </c>
      <c r="D52" s="23">
        <v>123</v>
      </c>
      <c r="E52" s="3">
        <v>1</v>
      </c>
      <c r="F52" s="3">
        <f t="shared" si="4"/>
        <v>123</v>
      </c>
      <c r="G52" s="3">
        <f>F52*1.01</f>
        <v>124.23</v>
      </c>
      <c r="H52" t="s">
        <v>102</v>
      </c>
    </row>
    <row r="53" spans="1:8" ht="12.75">
      <c r="A53" t="s">
        <v>118</v>
      </c>
      <c r="B53" t="s">
        <v>119</v>
      </c>
      <c r="C53" s="32" t="s">
        <v>51</v>
      </c>
      <c r="D53" s="30">
        <v>160</v>
      </c>
      <c r="E53" s="3">
        <v>1</v>
      </c>
      <c r="F53" s="3">
        <f t="shared" si="4"/>
        <v>160</v>
      </c>
      <c r="G53" s="3">
        <f>F53*1.15</f>
        <v>184</v>
      </c>
      <c r="H53" t="s">
        <v>124</v>
      </c>
    </row>
    <row r="54" spans="1:8" ht="12.75">
      <c r="A54" t="s">
        <v>118</v>
      </c>
      <c r="B54" t="s">
        <v>119</v>
      </c>
      <c r="C54" s="32" t="s">
        <v>60</v>
      </c>
      <c r="D54" s="30">
        <v>160</v>
      </c>
      <c r="E54" s="3">
        <v>1</v>
      </c>
      <c r="F54" s="3">
        <f t="shared" si="4"/>
        <v>160</v>
      </c>
      <c r="G54" s="3">
        <f>F54*1.01</f>
        <v>161.6</v>
      </c>
      <c r="H54" t="s">
        <v>102</v>
      </c>
    </row>
    <row r="55" spans="1:8" ht="12.75">
      <c r="A55" t="s">
        <v>132</v>
      </c>
      <c r="B55" t="s">
        <v>119</v>
      </c>
      <c r="C55" s="32" t="s">
        <v>51</v>
      </c>
      <c r="D55" s="30">
        <v>150</v>
      </c>
      <c r="E55" s="3">
        <v>1</v>
      </c>
      <c r="F55" s="3">
        <f t="shared" si="4"/>
        <v>150</v>
      </c>
      <c r="G55" s="3">
        <f>F55*1.15</f>
        <v>172.5</v>
      </c>
      <c r="H55" t="s">
        <v>124</v>
      </c>
    </row>
    <row r="56" spans="1:8" ht="12.75">
      <c r="A56" t="s">
        <v>109</v>
      </c>
      <c r="B56" t="s">
        <v>110</v>
      </c>
      <c r="C56" s="32" t="s">
        <v>60</v>
      </c>
      <c r="D56" s="31">
        <v>280</v>
      </c>
      <c r="E56" s="3">
        <v>1</v>
      </c>
      <c r="F56" s="3">
        <f t="shared" si="4"/>
        <v>280</v>
      </c>
      <c r="G56" s="3">
        <f>F56*1.01</f>
        <v>282.8</v>
      </c>
      <c r="H56" t="s">
        <v>102</v>
      </c>
    </row>
    <row r="57" spans="1:8" ht="12.75">
      <c r="A57" t="s">
        <v>145</v>
      </c>
      <c r="B57" t="s">
        <v>146</v>
      </c>
      <c r="C57" s="32" t="s">
        <v>95</v>
      </c>
      <c r="D57" s="31">
        <v>198</v>
      </c>
      <c r="E57" s="3">
        <v>1</v>
      </c>
      <c r="F57" s="3">
        <f aca="true" t="shared" si="5" ref="F57:F67">D57*E57</f>
        <v>198</v>
      </c>
      <c r="G57" s="3">
        <f>F57*1.12</f>
        <v>221.76000000000002</v>
      </c>
      <c r="H57" t="s">
        <v>32</v>
      </c>
    </row>
    <row r="58" spans="1:8" ht="12.75">
      <c r="A58" t="s">
        <v>147</v>
      </c>
      <c r="B58" t="s">
        <v>146</v>
      </c>
      <c r="C58" s="32" t="s">
        <v>40</v>
      </c>
      <c r="D58" s="31">
        <v>170</v>
      </c>
      <c r="E58" s="3">
        <v>1</v>
      </c>
      <c r="F58" s="3">
        <f t="shared" si="5"/>
        <v>170</v>
      </c>
      <c r="G58" s="3">
        <f>F58*1.12</f>
        <v>190.4</v>
      </c>
      <c r="H58" t="s">
        <v>32</v>
      </c>
    </row>
    <row r="59" spans="1:8" ht="12.75">
      <c r="A59" s="12" t="s">
        <v>166</v>
      </c>
      <c r="B59" s="12" t="s">
        <v>167</v>
      </c>
      <c r="C59" s="32" t="s">
        <v>45</v>
      </c>
      <c r="D59" s="12">
        <v>369</v>
      </c>
      <c r="E59" s="20">
        <v>1</v>
      </c>
      <c r="F59" s="20">
        <f t="shared" si="5"/>
        <v>369</v>
      </c>
      <c r="G59" s="28">
        <f>F59*1.12</f>
        <v>413.28000000000003</v>
      </c>
      <c r="H59" s="22" t="s">
        <v>168</v>
      </c>
    </row>
    <row r="60" spans="1:8" ht="12.75">
      <c r="A60" s="12" t="s">
        <v>169</v>
      </c>
      <c r="B60" s="12" t="s">
        <v>167</v>
      </c>
      <c r="C60" s="32" t="s">
        <v>45</v>
      </c>
      <c r="D60" s="12">
        <v>271</v>
      </c>
      <c r="E60" s="3">
        <v>1</v>
      </c>
      <c r="F60" s="3">
        <f t="shared" si="5"/>
        <v>271</v>
      </c>
      <c r="G60" s="3">
        <f>F60*1.12</f>
        <v>303.52000000000004</v>
      </c>
      <c r="H60" t="s">
        <v>168</v>
      </c>
    </row>
    <row r="61" spans="1:9" ht="12.75">
      <c r="A61" t="s">
        <v>170</v>
      </c>
      <c r="B61" s="12" t="s">
        <v>167</v>
      </c>
      <c r="C61" s="32" t="s">
        <v>60</v>
      </c>
      <c r="D61" s="12">
        <v>271</v>
      </c>
      <c r="E61" s="3">
        <v>1</v>
      </c>
      <c r="F61" s="3">
        <f t="shared" si="5"/>
        <v>271</v>
      </c>
      <c r="G61" s="3">
        <f>F61*1.1</f>
        <v>298.1</v>
      </c>
      <c r="H61" t="s">
        <v>58</v>
      </c>
      <c r="I61" s="12" t="s">
        <v>158</v>
      </c>
    </row>
    <row r="62" spans="1:9" ht="12.75">
      <c r="A62" t="s">
        <v>171</v>
      </c>
      <c r="B62" s="12" t="s">
        <v>167</v>
      </c>
      <c r="C62" s="32" t="s">
        <v>60</v>
      </c>
      <c r="D62" s="12">
        <v>615</v>
      </c>
      <c r="E62" s="3">
        <v>1</v>
      </c>
      <c r="F62" s="3">
        <f t="shared" si="5"/>
        <v>615</v>
      </c>
      <c r="G62" s="3">
        <f>F62*1.1</f>
        <v>676.5</v>
      </c>
      <c r="H62" s="12" t="s">
        <v>58</v>
      </c>
      <c r="I62" s="12" t="s">
        <v>158</v>
      </c>
    </row>
    <row r="63" spans="1:8" ht="12.75">
      <c r="A63" t="s">
        <v>232</v>
      </c>
      <c r="B63" t="s">
        <v>130</v>
      </c>
      <c r="C63" s="32">
        <v>50</v>
      </c>
      <c r="D63" s="30">
        <v>98</v>
      </c>
      <c r="E63" s="3">
        <v>1</v>
      </c>
      <c r="F63" s="3">
        <f t="shared" si="5"/>
        <v>98</v>
      </c>
      <c r="G63" s="3">
        <f>F63*1.15</f>
        <v>112.69999999999999</v>
      </c>
      <c r="H63" s="12" t="s">
        <v>150</v>
      </c>
    </row>
    <row r="64" spans="1:8" ht="12.75">
      <c r="A64" t="s">
        <v>214</v>
      </c>
      <c r="B64" t="s">
        <v>130</v>
      </c>
      <c r="C64" s="32" t="s">
        <v>51</v>
      </c>
      <c r="D64" s="30">
        <v>180</v>
      </c>
      <c r="E64" s="3">
        <v>1</v>
      </c>
      <c r="F64" s="3">
        <f t="shared" si="5"/>
        <v>180</v>
      </c>
      <c r="G64" s="3">
        <f>F64*1.15</f>
        <v>206.99999999999997</v>
      </c>
      <c r="H64" t="s">
        <v>124</v>
      </c>
    </row>
    <row r="65" spans="1:8" ht="12.75">
      <c r="A65" t="s">
        <v>175</v>
      </c>
      <c r="B65" t="s">
        <v>130</v>
      </c>
      <c r="C65" s="32" t="s">
        <v>74</v>
      </c>
      <c r="D65" s="30">
        <v>360</v>
      </c>
      <c r="E65" s="3">
        <v>1</v>
      </c>
      <c r="F65" s="3">
        <f t="shared" si="5"/>
        <v>360</v>
      </c>
      <c r="G65" s="3">
        <f>F65*1.15</f>
        <v>413.99999999999994</v>
      </c>
      <c r="H65" t="s">
        <v>174</v>
      </c>
    </row>
    <row r="66" spans="1:8" ht="12.75">
      <c r="A66" t="s">
        <v>131</v>
      </c>
      <c r="B66" t="s">
        <v>130</v>
      </c>
      <c r="C66" s="32" t="s">
        <v>51</v>
      </c>
      <c r="D66" s="30">
        <v>220</v>
      </c>
      <c r="E66" s="3">
        <v>1</v>
      </c>
      <c r="F66" s="3">
        <f t="shared" si="5"/>
        <v>220</v>
      </c>
      <c r="G66" s="3">
        <f>F66*1.15</f>
        <v>252.99999999999997</v>
      </c>
      <c r="H66" t="s">
        <v>124</v>
      </c>
    </row>
    <row r="67" spans="1:8" ht="12.75">
      <c r="A67" t="s">
        <v>226</v>
      </c>
      <c r="B67" t="s">
        <v>227</v>
      </c>
      <c r="C67" s="32" t="s">
        <v>74</v>
      </c>
      <c r="D67" s="30">
        <v>250</v>
      </c>
      <c r="E67" s="3">
        <v>1</v>
      </c>
      <c r="F67" s="3">
        <f t="shared" si="5"/>
        <v>250</v>
      </c>
      <c r="G67" s="3">
        <f>F67*1.12</f>
        <v>280</v>
      </c>
      <c r="H67" s="12" t="s">
        <v>228</v>
      </c>
    </row>
    <row r="68" spans="1:8" ht="12.75">
      <c r="A68" t="s">
        <v>226</v>
      </c>
      <c r="B68" t="s">
        <v>227</v>
      </c>
      <c r="C68" s="32" t="s">
        <v>51</v>
      </c>
      <c r="D68" s="30">
        <v>250</v>
      </c>
      <c r="E68" s="3">
        <v>1</v>
      </c>
      <c r="F68" s="3">
        <f>D68*E68</f>
        <v>250</v>
      </c>
      <c r="G68" s="3">
        <f>F68*1.15</f>
        <v>287.5</v>
      </c>
      <c r="H68" s="12" t="s">
        <v>237</v>
      </c>
    </row>
    <row r="69" spans="1:8" ht="12.75">
      <c r="A69" t="s">
        <v>211</v>
      </c>
      <c r="B69" t="s">
        <v>212</v>
      </c>
      <c r="C69" s="32" t="s">
        <v>55</v>
      </c>
      <c r="D69" s="23">
        <v>180</v>
      </c>
      <c r="E69" s="3">
        <v>1</v>
      </c>
      <c r="F69" s="3">
        <f>D69*E69</f>
        <v>180</v>
      </c>
      <c r="G69" s="3">
        <f>F69*1.12</f>
        <v>201.60000000000002</v>
      </c>
      <c r="H69" t="s">
        <v>98</v>
      </c>
    </row>
    <row r="70" spans="1:8" ht="12.75">
      <c r="A70" t="s">
        <v>213</v>
      </c>
      <c r="B70" t="s">
        <v>212</v>
      </c>
      <c r="C70" s="32" t="s">
        <v>60</v>
      </c>
      <c r="D70" s="23">
        <v>77</v>
      </c>
      <c r="E70" s="3">
        <v>2</v>
      </c>
      <c r="F70" s="3">
        <f>D70*E70</f>
        <v>154</v>
      </c>
      <c r="G70" s="3">
        <f>F70*1.12</f>
        <v>172.48000000000002</v>
      </c>
      <c r="H70" s="12" t="s">
        <v>98</v>
      </c>
    </row>
    <row r="71" spans="1:8" ht="12.75">
      <c r="A71" t="s">
        <v>26</v>
      </c>
      <c r="B71" t="s">
        <v>25</v>
      </c>
      <c r="C71" s="32" t="s">
        <v>24</v>
      </c>
      <c r="D71" s="12">
        <v>562</v>
      </c>
      <c r="E71" s="3">
        <v>1</v>
      </c>
      <c r="F71" s="3">
        <f aca="true" t="shared" si="6" ref="F71:F82">D71*E71</f>
        <v>562</v>
      </c>
      <c r="G71" s="3">
        <f>F71*1.12</f>
        <v>629.44</v>
      </c>
      <c r="H71" s="12" t="s">
        <v>23</v>
      </c>
    </row>
    <row r="72" spans="1:8" ht="12.75">
      <c r="A72" t="s">
        <v>274</v>
      </c>
      <c r="B72" t="s">
        <v>25</v>
      </c>
      <c r="C72" s="32" t="s">
        <v>275</v>
      </c>
      <c r="D72" s="12">
        <v>1353</v>
      </c>
      <c r="E72" s="3">
        <v>1</v>
      </c>
      <c r="F72" s="3">
        <f t="shared" si="6"/>
        <v>1353</v>
      </c>
      <c r="G72" s="3">
        <f>F72*1.1</f>
        <v>1488.3000000000002</v>
      </c>
      <c r="H72" s="12" t="s">
        <v>241</v>
      </c>
    </row>
    <row r="73" spans="1:8" ht="12.75">
      <c r="A73" t="s">
        <v>219</v>
      </c>
      <c r="B73" t="s">
        <v>25</v>
      </c>
      <c r="C73" s="32" t="s">
        <v>65</v>
      </c>
      <c r="D73" s="12">
        <v>918</v>
      </c>
      <c r="E73" s="3">
        <v>1</v>
      </c>
      <c r="F73" s="3">
        <f t="shared" si="6"/>
        <v>918</v>
      </c>
      <c r="G73" s="3">
        <f>F73*1.12</f>
        <v>1028.16</v>
      </c>
      <c r="H73" s="29" t="s">
        <v>218</v>
      </c>
    </row>
    <row r="74" spans="1:8" ht="12.75">
      <c r="A74" t="s">
        <v>284</v>
      </c>
      <c r="B74" t="s">
        <v>25</v>
      </c>
      <c r="C74" s="32" t="s">
        <v>60</v>
      </c>
      <c r="D74" s="12">
        <v>1005</v>
      </c>
      <c r="E74" s="3">
        <v>1</v>
      </c>
      <c r="F74" s="3">
        <f t="shared" si="6"/>
        <v>1005</v>
      </c>
      <c r="G74" s="3">
        <f>F74*1.15</f>
        <v>1155.75</v>
      </c>
      <c r="H74" s="29" t="s">
        <v>239</v>
      </c>
    </row>
    <row r="75" spans="1:8" ht="12.75">
      <c r="A75" t="s">
        <v>281</v>
      </c>
      <c r="B75" t="s">
        <v>25</v>
      </c>
      <c r="C75" s="32" t="s">
        <v>282</v>
      </c>
      <c r="D75" s="12">
        <v>816</v>
      </c>
      <c r="E75" s="3">
        <v>1</v>
      </c>
      <c r="F75" s="3">
        <f t="shared" si="6"/>
        <v>816</v>
      </c>
      <c r="G75" s="3">
        <f>F75*1.15</f>
        <v>938.4</v>
      </c>
      <c r="H75" t="s">
        <v>245</v>
      </c>
    </row>
    <row r="76" spans="1:8" ht="12.75">
      <c r="A76" t="s">
        <v>276</v>
      </c>
      <c r="B76" t="s">
        <v>25</v>
      </c>
      <c r="C76" s="32" t="s">
        <v>277</v>
      </c>
      <c r="D76" s="12">
        <v>1820</v>
      </c>
      <c r="E76" s="3">
        <v>1</v>
      </c>
      <c r="F76" s="3">
        <f>D76*E76</f>
        <v>1820</v>
      </c>
      <c r="G76" s="3">
        <f>F76*1.1</f>
        <v>2002.0000000000002</v>
      </c>
      <c r="H76" s="12" t="s">
        <v>241</v>
      </c>
    </row>
    <row r="77" spans="1:8" ht="12.75">
      <c r="A77" t="s">
        <v>278</v>
      </c>
      <c r="B77" t="s">
        <v>25</v>
      </c>
      <c r="C77" s="32" t="s">
        <v>279</v>
      </c>
      <c r="D77" s="12">
        <v>1693</v>
      </c>
      <c r="E77" s="3">
        <v>1</v>
      </c>
      <c r="F77" s="3">
        <f>D77*E77</f>
        <v>1693</v>
      </c>
      <c r="G77" s="3">
        <f>F77*1.1</f>
        <v>1862.3000000000002</v>
      </c>
      <c r="H77" s="12" t="s">
        <v>241</v>
      </c>
    </row>
    <row r="78" spans="1:8" ht="12.75">
      <c r="A78" t="s">
        <v>278</v>
      </c>
      <c r="B78" t="s">
        <v>25</v>
      </c>
      <c r="C78" s="32" t="s">
        <v>280</v>
      </c>
      <c r="D78" s="12">
        <v>1693</v>
      </c>
      <c r="E78" s="3">
        <v>1</v>
      </c>
      <c r="F78" s="3">
        <f>D78*E78</f>
        <v>1693</v>
      </c>
      <c r="G78" s="3">
        <f>F78*1.1</f>
        <v>1862.3000000000002</v>
      </c>
      <c r="H78" s="12" t="s">
        <v>241</v>
      </c>
    </row>
    <row r="79" spans="1:8" ht="12.75">
      <c r="A79" t="s">
        <v>246</v>
      </c>
      <c r="B79" t="s">
        <v>139</v>
      </c>
      <c r="C79" s="32" t="s">
        <v>55</v>
      </c>
      <c r="D79" s="12">
        <v>304</v>
      </c>
      <c r="E79" s="3">
        <v>1</v>
      </c>
      <c r="F79" s="3">
        <f t="shared" si="6"/>
        <v>304</v>
      </c>
      <c r="G79" s="3">
        <f>F79*1.15</f>
        <v>349.59999999999997</v>
      </c>
      <c r="H79" s="12" t="s">
        <v>248</v>
      </c>
    </row>
    <row r="80" spans="1:8" ht="12.75">
      <c r="A80" t="s">
        <v>247</v>
      </c>
      <c r="B80" t="s">
        <v>139</v>
      </c>
      <c r="C80" s="32" t="s">
        <v>55</v>
      </c>
      <c r="D80" s="12">
        <v>304</v>
      </c>
      <c r="E80" s="3">
        <v>1</v>
      </c>
      <c r="F80" s="3">
        <f t="shared" si="6"/>
        <v>304</v>
      </c>
      <c r="G80" s="3">
        <f>F80*1.15</f>
        <v>349.59999999999997</v>
      </c>
      <c r="H80" s="12" t="s">
        <v>248</v>
      </c>
    </row>
    <row r="81" spans="1:8" ht="12.75">
      <c r="A81" t="s">
        <v>138</v>
      </c>
      <c r="B81" t="s">
        <v>139</v>
      </c>
      <c r="C81" s="32" t="s">
        <v>51</v>
      </c>
      <c r="D81" s="12">
        <v>541</v>
      </c>
      <c r="E81" s="3">
        <v>1</v>
      </c>
      <c r="F81" s="3">
        <f t="shared" si="6"/>
        <v>541</v>
      </c>
      <c r="G81" s="3">
        <f>F81*1.15</f>
        <v>622.15</v>
      </c>
      <c r="H81" t="s">
        <v>137</v>
      </c>
    </row>
    <row r="82" spans="1:8" ht="12.75">
      <c r="A82" t="s">
        <v>173</v>
      </c>
      <c r="B82" t="s">
        <v>27</v>
      </c>
      <c r="C82" s="32">
        <v>54</v>
      </c>
      <c r="D82" s="12">
        <v>218</v>
      </c>
      <c r="E82" s="3">
        <v>1</v>
      </c>
      <c r="F82" s="3">
        <f t="shared" si="6"/>
        <v>218</v>
      </c>
      <c r="G82" s="3">
        <f>F82*1.15</f>
        <v>250.7</v>
      </c>
      <c r="H82" s="12" t="s">
        <v>172</v>
      </c>
    </row>
    <row r="83" spans="1:8" ht="12.75">
      <c r="A83" t="s">
        <v>123</v>
      </c>
      <c r="B83" t="s">
        <v>27</v>
      </c>
      <c r="C83" s="32">
        <v>52</v>
      </c>
      <c r="D83" s="12">
        <v>218</v>
      </c>
      <c r="E83" s="3">
        <v>1</v>
      </c>
      <c r="F83" s="3">
        <f aca="true" t="shared" si="7" ref="F83:F97">D83*E83</f>
        <v>218</v>
      </c>
      <c r="G83" s="3">
        <f>F83*1.12</f>
        <v>244.16000000000003</v>
      </c>
      <c r="H83" s="29" t="s">
        <v>122</v>
      </c>
    </row>
    <row r="84" spans="1:8" ht="12.75">
      <c r="A84" t="s">
        <v>148</v>
      </c>
      <c r="B84" t="s">
        <v>27</v>
      </c>
      <c r="C84" s="32" t="s">
        <v>95</v>
      </c>
      <c r="D84" s="12">
        <v>390</v>
      </c>
      <c r="E84" s="3">
        <v>2</v>
      </c>
      <c r="F84" s="3">
        <f t="shared" si="7"/>
        <v>780</v>
      </c>
      <c r="G84" s="3">
        <f>F84*1.12</f>
        <v>873.6000000000001</v>
      </c>
      <c r="H84" s="29" t="s">
        <v>122</v>
      </c>
    </row>
    <row r="85" spans="1:8" ht="12.75">
      <c r="A85" t="s">
        <v>125</v>
      </c>
      <c r="B85" t="s">
        <v>27</v>
      </c>
      <c r="C85" s="32" t="s">
        <v>126</v>
      </c>
      <c r="D85" s="12">
        <v>422</v>
      </c>
      <c r="E85" s="3">
        <v>2</v>
      </c>
      <c r="F85" s="3">
        <f t="shared" si="7"/>
        <v>844</v>
      </c>
      <c r="G85" s="3">
        <f>F85*1.12</f>
        <v>945.2800000000001</v>
      </c>
      <c r="H85" s="29" t="s">
        <v>122</v>
      </c>
    </row>
    <row r="86" spans="1:8" ht="12.75">
      <c r="A86" t="s">
        <v>63</v>
      </c>
      <c r="B86" t="s">
        <v>27</v>
      </c>
      <c r="C86" s="32" t="s">
        <v>45</v>
      </c>
      <c r="D86" s="12">
        <v>689</v>
      </c>
      <c r="E86" s="3">
        <v>1</v>
      </c>
      <c r="F86" s="3">
        <f t="shared" si="7"/>
        <v>689</v>
      </c>
      <c r="G86" s="3">
        <f>F86*1.15</f>
        <v>792.3499999999999</v>
      </c>
      <c r="H86" t="s">
        <v>62</v>
      </c>
    </row>
    <row r="87" spans="1:8" ht="12.75">
      <c r="A87" t="s">
        <v>44</v>
      </c>
      <c r="B87" t="s">
        <v>27</v>
      </c>
      <c r="C87" s="32" t="s">
        <v>45</v>
      </c>
      <c r="D87" s="12">
        <v>689</v>
      </c>
      <c r="E87" s="3">
        <v>1</v>
      </c>
      <c r="F87" s="3">
        <f t="shared" si="7"/>
        <v>689</v>
      </c>
      <c r="G87" s="3">
        <f>F87*1.12</f>
        <v>771.6800000000001</v>
      </c>
      <c r="H87" s="29" t="s">
        <v>43</v>
      </c>
    </row>
    <row r="88" spans="1:8" ht="12.75">
      <c r="A88" t="s">
        <v>44</v>
      </c>
      <c r="B88" t="s">
        <v>27</v>
      </c>
      <c r="C88" s="32" t="s">
        <v>45</v>
      </c>
      <c r="D88" s="12">
        <v>689</v>
      </c>
      <c r="E88" s="3">
        <v>1</v>
      </c>
      <c r="F88" s="3">
        <f>D88*E88</f>
        <v>689</v>
      </c>
      <c r="G88" s="3">
        <f>F88*1.12</f>
        <v>771.6800000000001</v>
      </c>
      <c r="H88" s="12" t="s">
        <v>216</v>
      </c>
    </row>
    <row r="89" spans="1:8" ht="12.75">
      <c r="A89" s="12" t="s">
        <v>250</v>
      </c>
      <c r="B89" t="s">
        <v>27</v>
      </c>
      <c r="C89" s="32" t="s">
        <v>45</v>
      </c>
      <c r="D89" s="12">
        <v>689</v>
      </c>
      <c r="E89" s="20">
        <v>1</v>
      </c>
      <c r="F89" s="20">
        <f>D89*E89</f>
        <v>689</v>
      </c>
      <c r="G89" s="20">
        <f>F89*1.15</f>
        <v>792.3499999999999</v>
      </c>
      <c r="H89" s="12" t="s">
        <v>245</v>
      </c>
    </row>
    <row r="90" spans="1:8" ht="12.75">
      <c r="A90" t="s">
        <v>64</v>
      </c>
      <c r="B90" t="s">
        <v>27</v>
      </c>
      <c r="C90" s="32" t="s">
        <v>65</v>
      </c>
      <c r="D90" s="12">
        <v>627</v>
      </c>
      <c r="E90" s="3">
        <v>1</v>
      </c>
      <c r="F90" s="3">
        <f t="shared" si="7"/>
        <v>627</v>
      </c>
      <c r="G90" s="3">
        <f aca="true" t="shared" si="8" ref="G90:G106">F90*1.15</f>
        <v>721.05</v>
      </c>
      <c r="H90" t="s">
        <v>62</v>
      </c>
    </row>
    <row r="91" spans="1:8" ht="12.75">
      <c r="A91" t="s">
        <v>64</v>
      </c>
      <c r="B91" t="s">
        <v>27</v>
      </c>
      <c r="C91" s="32" t="s">
        <v>51</v>
      </c>
      <c r="D91" s="12">
        <v>627</v>
      </c>
      <c r="E91" s="3">
        <v>1</v>
      </c>
      <c r="F91" s="3">
        <f t="shared" si="7"/>
        <v>627</v>
      </c>
      <c r="G91" s="3">
        <f t="shared" si="8"/>
        <v>721.05</v>
      </c>
      <c r="H91" s="12" t="s">
        <v>172</v>
      </c>
    </row>
    <row r="92" spans="1:8" ht="12.75">
      <c r="A92" t="s">
        <v>251</v>
      </c>
      <c r="B92" t="s">
        <v>27</v>
      </c>
      <c r="C92" s="32" t="s">
        <v>45</v>
      </c>
      <c r="D92" s="12">
        <v>689</v>
      </c>
      <c r="E92" s="3">
        <v>1</v>
      </c>
      <c r="F92" s="3">
        <f t="shared" si="7"/>
        <v>689</v>
      </c>
      <c r="G92" s="3">
        <f t="shared" si="8"/>
        <v>792.3499999999999</v>
      </c>
      <c r="H92" t="s">
        <v>249</v>
      </c>
    </row>
    <row r="93" spans="1:8" ht="12.75">
      <c r="A93" t="s">
        <v>224</v>
      </c>
      <c r="B93" t="s">
        <v>27</v>
      </c>
      <c r="C93" s="32" t="s">
        <v>74</v>
      </c>
      <c r="D93" s="12">
        <v>627</v>
      </c>
      <c r="E93" s="3">
        <v>1</v>
      </c>
      <c r="F93" s="3">
        <f t="shared" si="7"/>
        <v>627</v>
      </c>
      <c r="G93" s="3">
        <f>F93*1.15</f>
        <v>721.05</v>
      </c>
      <c r="H93" s="19" t="s">
        <v>225</v>
      </c>
    </row>
    <row r="94" spans="1:9" ht="12.75">
      <c r="A94" t="s">
        <v>257</v>
      </c>
      <c r="B94" t="s">
        <v>27</v>
      </c>
      <c r="C94" s="32" t="s">
        <v>256</v>
      </c>
      <c r="D94" s="12">
        <v>1333</v>
      </c>
      <c r="E94" s="3">
        <v>1</v>
      </c>
      <c r="F94" s="3">
        <f>D94*E94</f>
        <v>1333</v>
      </c>
      <c r="G94" s="3">
        <f t="shared" si="8"/>
        <v>1532.9499999999998</v>
      </c>
      <c r="H94" s="12" t="s">
        <v>249</v>
      </c>
      <c r="I94" s="12" t="s">
        <v>258</v>
      </c>
    </row>
    <row r="95" spans="1:8" ht="12.75">
      <c r="A95" t="s">
        <v>142</v>
      </c>
      <c r="B95" t="s">
        <v>27</v>
      </c>
      <c r="C95" s="32">
        <v>16</v>
      </c>
      <c r="D95" s="12">
        <v>138</v>
      </c>
      <c r="E95" s="3">
        <v>1</v>
      </c>
      <c r="F95" s="3">
        <f t="shared" si="7"/>
        <v>138</v>
      </c>
      <c r="G95" s="3">
        <f>F95*1.12</f>
        <v>154.56</v>
      </c>
      <c r="H95" s="29" t="s">
        <v>143</v>
      </c>
    </row>
    <row r="96" spans="1:8" ht="12.75">
      <c r="A96" t="s">
        <v>66</v>
      </c>
      <c r="B96" t="s">
        <v>27</v>
      </c>
      <c r="C96" s="32">
        <v>16</v>
      </c>
      <c r="D96" s="12">
        <v>138</v>
      </c>
      <c r="E96" s="3">
        <v>1</v>
      </c>
      <c r="F96" s="3">
        <f t="shared" si="7"/>
        <v>138</v>
      </c>
      <c r="G96" s="3">
        <f t="shared" si="8"/>
        <v>158.7</v>
      </c>
      <c r="H96" t="s">
        <v>62</v>
      </c>
    </row>
    <row r="97" spans="1:8" ht="12.75">
      <c r="A97" t="s">
        <v>42</v>
      </c>
      <c r="B97" t="s">
        <v>27</v>
      </c>
      <c r="C97" s="32">
        <v>16</v>
      </c>
      <c r="D97" s="12">
        <v>138</v>
      </c>
      <c r="E97" s="3">
        <v>1</v>
      </c>
      <c r="F97" s="3">
        <f t="shared" si="7"/>
        <v>138</v>
      </c>
      <c r="G97" s="3">
        <f t="shared" si="8"/>
        <v>158.7</v>
      </c>
      <c r="H97" t="s">
        <v>62</v>
      </c>
    </row>
    <row r="98" spans="1:8" ht="12.75">
      <c r="A98" t="s">
        <v>42</v>
      </c>
      <c r="B98" t="s">
        <v>27</v>
      </c>
      <c r="C98" s="32">
        <v>18</v>
      </c>
      <c r="D98" s="12">
        <v>138</v>
      </c>
      <c r="E98" s="3">
        <v>1</v>
      </c>
      <c r="F98" s="3">
        <f aca="true" t="shared" si="9" ref="F98:F119">D98*E98</f>
        <v>138</v>
      </c>
      <c r="G98" s="3">
        <f t="shared" si="8"/>
        <v>158.7</v>
      </c>
      <c r="H98" s="12" t="s">
        <v>37</v>
      </c>
    </row>
    <row r="99" spans="1:8" ht="12.75">
      <c r="A99" t="s">
        <v>42</v>
      </c>
      <c r="B99" t="s">
        <v>27</v>
      </c>
      <c r="C99" s="32">
        <v>20</v>
      </c>
      <c r="D99" s="12">
        <v>138</v>
      </c>
      <c r="E99" s="3">
        <v>1</v>
      </c>
      <c r="F99" s="3">
        <f t="shared" si="9"/>
        <v>138</v>
      </c>
      <c r="G99" s="3">
        <f t="shared" si="8"/>
        <v>158.7</v>
      </c>
      <c r="H99" t="s">
        <v>245</v>
      </c>
    </row>
    <row r="100" spans="1:8" ht="12.75">
      <c r="A100" t="s">
        <v>67</v>
      </c>
      <c r="B100" t="s">
        <v>27</v>
      </c>
      <c r="C100" s="32">
        <v>18</v>
      </c>
      <c r="D100" s="12">
        <v>138</v>
      </c>
      <c r="E100" s="3">
        <v>1</v>
      </c>
      <c r="F100" s="3">
        <f t="shared" si="9"/>
        <v>138</v>
      </c>
      <c r="G100" s="3">
        <f t="shared" si="8"/>
        <v>158.7</v>
      </c>
      <c r="H100" t="s">
        <v>62</v>
      </c>
    </row>
    <row r="101" spans="1:8" ht="12.75">
      <c r="A101" t="s">
        <v>68</v>
      </c>
      <c r="B101" t="s">
        <v>27</v>
      </c>
      <c r="C101" s="32">
        <v>18</v>
      </c>
      <c r="D101" s="12">
        <v>138</v>
      </c>
      <c r="E101" s="3">
        <v>1</v>
      </c>
      <c r="F101" s="3">
        <f t="shared" si="9"/>
        <v>138</v>
      </c>
      <c r="G101" s="3">
        <f t="shared" si="8"/>
        <v>158.7</v>
      </c>
      <c r="H101" t="s">
        <v>62</v>
      </c>
    </row>
    <row r="102" spans="1:8" ht="12.75">
      <c r="A102" t="s">
        <v>283</v>
      </c>
      <c r="B102" t="s">
        <v>27</v>
      </c>
      <c r="C102" s="32">
        <v>12</v>
      </c>
      <c r="D102" s="12">
        <v>138</v>
      </c>
      <c r="E102" s="3">
        <v>1</v>
      </c>
      <c r="F102" s="3">
        <f t="shared" si="9"/>
        <v>138</v>
      </c>
      <c r="G102" s="3">
        <f t="shared" si="8"/>
        <v>158.7</v>
      </c>
      <c r="H102" t="s">
        <v>245</v>
      </c>
    </row>
    <row r="103" spans="1:9" ht="12.75">
      <c r="A103" t="s">
        <v>252</v>
      </c>
      <c r="B103" t="s">
        <v>27</v>
      </c>
      <c r="C103" s="32">
        <v>16</v>
      </c>
      <c r="D103" s="12">
        <v>138</v>
      </c>
      <c r="E103" s="3">
        <v>1</v>
      </c>
      <c r="F103" s="3">
        <f t="shared" si="9"/>
        <v>138</v>
      </c>
      <c r="G103" s="3">
        <f t="shared" si="8"/>
        <v>158.7</v>
      </c>
      <c r="H103" t="s">
        <v>249</v>
      </c>
      <c r="I103" s="12" t="s">
        <v>253</v>
      </c>
    </row>
    <row r="104" spans="1:8" ht="12.75">
      <c r="A104" t="s">
        <v>255</v>
      </c>
      <c r="B104" t="s">
        <v>27</v>
      </c>
      <c r="C104" s="32">
        <v>18</v>
      </c>
      <c r="D104" s="12">
        <v>138</v>
      </c>
      <c r="E104" s="3">
        <v>1</v>
      </c>
      <c r="F104" s="3">
        <f t="shared" si="9"/>
        <v>138</v>
      </c>
      <c r="G104" s="3">
        <f t="shared" si="8"/>
        <v>158.7</v>
      </c>
      <c r="H104" t="s">
        <v>249</v>
      </c>
    </row>
    <row r="105" spans="1:8" ht="12.75">
      <c r="A105" t="s">
        <v>255</v>
      </c>
      <c r="B105" t="s">
        <v>27</v>
      </c>
      <c r="C105" s="32">
        <v>20</v>
      </c>
      <c r="D105" s="12">
        <v>138</v>
      </c>
      <c r="E105" s="3">
        <v>1</v>
      </c>
      <c r="F105" s="3">
        <f t="shared" si="9"/>
        <v>138</v>
      </c>
      <c r="G105" s="3">
        <f t="shared" si="8"/>
        <v>158.7</v>
      </c>
      <c r="H105" t="s">
        <v>249</v>
      </c>
    </row>
    <row r="106" spans="1:8" ht="12.75">
      <c r="A106" t="s">
        <v>255</v>
      </c>
      <c r="B106" t="s">
        <v>27</v>
      </c>
      <c r="C106" s="32">
        <v>22</v>
      </c>
      <c r="D106" s="12">
        <v>138</v>
      </c>
      <c r="E106" s="3">
        <v>1</v>
      </c>
      <c r="F106" s="3">
        <f>D106*E106</f>
        <v>138</v>
      </c>
      <c r="G106" s="3">
        <f t="shared" si="8"/>
        <v>158.7</v>
      </c>
      <c r="H106" t="s">
        <v>268</v>
      </c>
    </row>
    <row r="107" spans="1:8" ht="12.75">
      <c r="A107" t="s">
        <v>29</v>
      </c>
      <c r="B107" t="s">
        <v>27</v>
      </c>
      <c r="C107" s="32">
        <v>18</v>
      </c>
      <c r="D107" s="12">
        <v>138</v>
      </c>
      <c r="E107">
        <v>1</v>
      </c>
      <c r="F107">
        <f>D107*E107</f>
        <v>138</v>
      </c>
      <c r="G107">
        <f>F107*1.12</f>
        <v>154.56</v>
      </c>
      <c r="H107" s="12" t="s">
        <v>23</v>
      </c>
    </row>
    <row r="108" spans="1:8" ht="12.75">
      <c r="A108" t="s">
        <v>29</v>
      </c>
      <c r="B108" t="s">
        <v>27</v>
      </c>
      <c r="C108" s="32">
        <v>22</v>
      </c>
      <c r="D108" s="12">
        <v>138</v>
      </c>
      <c r="E108" s="3">
        <v>1</v>
      </c>
      <c r="F108" s="3">
        <f t="shared" si="9"/>
        <v>138</v>
      </c>
      <c r="G108" s="3">
        <f>F108*1.15</f>
        <v>158.7</v>
      </c>
      <c r="H108" s="12" t="s">
        <v>28</v>
      </c>
    </row>
    <row r="109" spans="1:8" ht="12.75">
      <c r="A109" t="s">
        <v>29</v>
      </c>
      <c r="B109" t="s">
        <v>27</v>
      </c>
      <c r="C109" s="32">
        <v>22</v>
      </c>
      <c r="D109" s="12">
        <v>138</v>
      </c>
      <c r="E109" s="3">
        <v>1</v>
      </c>
      <c r="F109" s="3">
        <f t="shared" si="9"/>
        <v>138</v>
      </c>
      <c r="G109" s="3">
        <f>F109*1.12</f>
        <v>154.56</v>
      </c>
      <c r="H109" s="12" t="s">
        <v>143</v>
      </c>
    </row>
    <row r="110" spans="1:8" ht="12.75">
      <c r="A110" t="s">
        <v>254</v>
      </c>
      <c r="B110" t="s">
        <v>27</v>
      </c>
      <c r="C110" s="32">
        <v>14</v>
      </c>
      <c r="D110" s="12">
        <v>138</v>
      </c>
      <c r="E110">
        <v>1</v>
      </c>
      <c r="F110">
        <f t="shared" si="9"/>
        <v>138</v>
      </c>
      <c r="G110" s="3">
        <f>F110*1.15</f>
        <v>158.7</v>
      </c>
      <c r="H110" t="s">
        <v>249</v>
      </c>
    </row>
    <row r="111" spans="1:8" ht="12.75">
      <c r="A111" t="s">
        <v>272</v>
      </c>
      <c r="B111" t="s">
        <v>27</v>
      </c>
      <c r="C111" s="32">
        <v>22</v>
      </c>
      <c r="D111" s="12">
        <v>138</v>
      </c>
      <c r="E111">
        <v>1</v>
      </c>
      <c r="F111">
        <f>D111*E111</f>
        <v>138</v>
      </c>
      <c r="G111" s="3">
        <f>F111*1.15</f>
        <v>158.7</v>
      </c>
      <c r="H111" t="s">
        <v>268</v>
      </c>
    </row>
    <row r="112" spans="1:8" ht="12.75">
      <c r="A112" t="s">
        <v>30</v>
      </c>
      <c r="B112" t="s">
        <v>27</v>
      </c>
      <c r="C112" s="32">
        <v>23</v>
      </c>
      <c r="D112" s="12">
        <v>160</v>
      </c>
      <c r="E112">
        <v>1</v>
      </c>
      <c r="F112">
        <f t="shared" si="9"/>
        <v>160</v>
      </c>
      <c r="G112" s="3">
        <f>F112*1.12</f>
        <v>179.20000000000002</v>
      </c>
      <c r="H112" s="29" t="s">
        <v>143</v>
      </c>
    </row>
    <row r="113" spans="1:8" ht="12.75">
      <c r="A113" t="s">
        <v>30</v>
      </c>
      <c r="B113" t="s">
        <v>27</v>
      </c>
      <c r="C113" s="32">
        <v>25</v>
      </c>
      <c r="D113" s="12">
        <v>160</v>
      </c>
      <c r="E113" s="3">
        <v>1</v>
      </c>
      <c r="F113" s="3">
        <f t="shared" si="9"/>
        <v>160</v>
      </c>
      <c r="G113" s="3">
        <f>F113*1.15</f>
        <v>184</v>
      </c>
      <c r="H113" s="12" t="s">
        <v>28</v>
      </c>
    </row>
    <row r="114" spans="1:8" ht="12.75">
      <c r="A114" t="s">
        <v>144</v>
      </c>
      <c r="B114" t="s">
        <v>27</v>
      </c>
      <c r="C114" s="32">
        <v>23</v>
      </c>
      <c r="D114" s="12">
        <v>160</v>
      </c>
      <c r="E114">
        <v>1</v>
      </c>
      <c r="F114">
        <f t="shared" si="9"/>
        <v>160</v>
      </c>
      <c r="G114" s="3">
        <f>F114*1.12</f>
        <v>179.20000000000002</v>
      </c>
      <c r="H114" s="29" t="s">
        <v>143</v>
      </c>
    </row>
    <row r="115" spans="1:8" ht="12.75">
      <c r="A115" t="s">
        <v>273</v>
      </c>
      <c r="B115" t="s">
        <v>27</v>
      </c>
      <c r="C115" s="32">
        <v>23</v>
      </c>
      <c r="D115" s="12">
        <v>160</v>
      </c>
      <c r="E115" s="3">
        <v>2</v>
      </c>
      <c r="F115" s="3">
        <f>D115*E115</f>
        <v>320</v>
      </c>
      <c r="G115" s="3">
        <f>F115*1.15</f>
        <v>368</v>
      </c>
      <c r="H115" s="29" t="s">
        <v>268</v>
      </c>
    </row>
    <row r="116" spans="1:8" ht="12.75">
      <c r="A116" t="s">
        <v>234</v>
      </c>
      <c r="B116" t="s">
        <v>27</v>
      </c>
      <c r="C116" s="32">
        <v>25</v>
      </c>
      <c r="D116" s="12">
        <v>160</v>
      </c>
      <c r="E116" s="3">
        <v>1</v>
      </c>
      <c r="F116" s="3">
        <f t="shared" si="9"/>
        <v>160</v>
      </c>
      <c r="G116" s="28">
        <f>F116*1.15</f>
        <v>184</v>
      </c>
      <c r="H116" t="s">
        <v>137</v>
      </c>
    </row>
    <row r="117" spans="1:8" ht="12.75">
      <c r="A117" t="s">
        <v>31</v>
      </c>
      <c r="B117" t="s">
        <v>27</v>
      </c>
      <c r="C117" s="40">
        <v>27</v>
      </c>
      <c r="D117" s="12">
        <v>160</v>
      </c>
      <c r="E117" s="3">
        <v>1</v>
      </c>
      <c r="F117" s="3">
        <f t="shared" si="9"/>
        <v>160</v>
      </c>
      <c r="G117" s="3">
        <f>F117*1.15</f>
        <v>184</v>
      </c>
      <c r="H117" s="12" t="s">
        <v>28</v>
      </c>
    </row>
    <row r="118" spans="1:8" ht="12.75">
      <c r="A118" t="s">
        <v>271</v>
      </c>
      <c r="B118" t="s">
        <v>27</v>
      </c>
      <c r="C118" s="40" t="s">
        <v>24</v>
      </c>
      <c r="D118" s="12">
        <v>381</v>
      </c>
      <c r="E118" s="3">
        <v>1</v>
      </c>
      <c r="F118" s="3">
        <f t="shared" si="9"/>
        <v>381</v>
      </c>
      <c r="G118" s="3">
        <f>F118*1.15</f>
        <v>438.15</v>
      </c>
      <c r="H118" s="12" t="s">
        <v>268</v>
      </c>
    </row>
    <row r="119" spans="1:8" ht="12.75">
      <c r="A119" t="s">
        <v>269</v>
      </c>
      <c r="B119" t="s">
        <v>27</v>
      </c>
      <c r="C119" s="32" t="s">
        <v>270</v>
      </c>
      <c r="D119" s="12">
        <v>545</v>
      </c>
      <c r="E119">
        <v>1</v>
      </c>
      <c r="F119">
        <f t="shared" si="9"/>
        <v>545</v>
      </c>
      <c r="G119" s="3">
        <f>F119*1.15</f>
        <v>626.75</v>
      </c>
      <c r="H119" s="12" t="s">
        <v>268</v>
      </c>
    </row>
    <row r="124" ht="12.75">
      <c r="A124" s="23" t="s">
        <v>33</v>
      </c>
    </row>
    <row r="125" ht="12.75">
      <c r="A125" s="24" t="s">
        <v>41</v>
      </c>
    </row>
    <row r="126" ht="12.75">
      <c r="A126" s="30" t="s">
        <v>111</v>
      </c>
    </row>
  </sheetData>
  <sheetProtection/>
  <autoFilter ref="A1:H119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0" sqref="H10"/>
    </sheetView>
  </sheetViews>
  <sheetFormatPr defaultColWidth="9.00390625" defaultRowHeight="12.75"/>
  <cols>
    <col min="1" max="1" width="58.375" style="0" customWidth="1"/>
    <col min="2" max="2" width="17.00390625" style="0" customWidth="1"/>
    <col min="3" max="3" width="9.125" style="12" customWidth="1"/>
    <col min="8" max="8" width="18.125" style="0" customWidth="1"/>
  </cols>
  <sheetData>
    <row r="1" spans="1:9" s="1" customFormat="1" ht="25.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3"/>
    </row>
    <row r="2" spans="1:8" s="12" customFormat="1" ht="12.75">
      <c r="A2" t="s">
        <v>46</v>
      </c>
      <c r="B2" t="s">
        <v>47</v>
      </c>
      <c r="C2" s="32" t="s">
        <v>48</v>
      </c>
      <c r="D2" s="12">
        <v>400</v>
      </c>
      <c r="E2" s="3">
        <v>1</v>
      </c>
      <c r="F2" s="3">
        <f aca="true" t="shared" si="0" ref="F2:F22">D2*E2</f>
        <v>400</v>
      </c>
      <c r="G2" s="3">
        <f>F2*1.12</f>
        <v>448.00000000000006</v>
      </c>
      <c r="H2" t="s">
        <v>49</v>
      </c>
    </row>
    <row r="3" spans="1:8" s="12" customFormat="1" ht="12.75">
      <c r="A3" t="s">
        <v>46</v>
      </c>
      <c r="B3" t="s">
        <v>47</v>
      </c>
      <c r="C3" s="32" t="s">
        <v>51</v>
      </c>
      <c r="D3" s="12">
        <v>400</v>
      </c>
      <c r="E3" s="3">
        <v>1</v>
      </c>
      <c r="F3" s="3">
        <f t="shared" si="0"/>
        <v>400</v>
      </c>
      <c r="G3" s="3">
        <f>F3*1.12</f>
        <v>448.00000000000006</v>
      </c>
      <c r="H3" t="s">
        <v>52</v>
      </c>
    </row>
    <row r="4" spans="1:8" s="12" customFormat="1" ht="12.75">
      <c r="A4" t="s">
        <v>46</v>
      </c>
      <c r="B4" t="s">
        <v>47</v>
      </c>
      <c r="C4" s="32" t="s">
        <v>51</v>
      </c>
      <c r="D4" s="12">
        <v>400</v>
      </c>
      <c r="E4" s="3">
        <v>1</v>
      </c>
      <c r="F4" s="3">
        <f t="shared" si="0"/>
        <v>400</v>
      </c>
      <c r="G4" s="3">
        <f>F4*1.12</f>
        <v>448.00000000000006</v>
      </c>
      <c r="H4" t="s">
        <v>53</v>
      </c>
    </row>
    <row r="5" spans="1:8" ht="12.75">
      <c r="A5" t="s">
        <v>46</v>
      </c>
      <c r="B5" t="s">
        <v>47</v>
      </c>
      <c r="C5" s="32" t="s">
        <v>55</v>
      </c>
      <c r="D5" s="12">
        <v>400</v>
      </c>
      <c r="E5" s="3">
        <v>1</v>
      </c>
      <c r="F5" s="3">
        <f t="shared" si="0"/>
        <v>400</v>
      </c>
      <c r="G5" s="3">
        <f>F5*1.12</f>
        <v>448.00000000000006</v>
      </c>
      <c r="H5" t="s">
        <v>56</v>
      </c>
    </row>
    <row r="6" spans="1:8" ht="12.75">
      <c r="A6" t="s">
        <v>46</v>
      </c>
      <c r="B6" t="s">
        <v>47</v>
      </c>
      <c r="C6" s="32" t="s">
        <v>55</v>
      </c>
      <c r="D6" s="12">
        <v>400</v>
      </c>
      <c r="E6" s="3">
        <v>1</v>
      </c>
      <c r="F6" s="3">
        <f t="shared" si="0"/>
        <v>400</v>
      </c>
      <c r="G6" s="3">
        <f>F6*1.12</f>
        <v>448.00000000000006</v>
      </c>
      <c r="H6" t="s">
        <v>57</v>
      </c>
    </row>
    <row r="7" spans="1:8" ht="12.75">
      <c r="A7" t="s">
        <v>46</v>
      </c>
      <c r="B7" t="s">
        <v>47</v>
      </c>
      <c r="C7" s="32" t="s">
        <v>55</v>
      </c>
      <c r="D7" s="12">
        <v>400</v>
      </c>
      <c r="E7" s="3">
        <v>1</v>
      </c>
      <c r="F7" s="3">
        <f t="shared" si="0"/>
        <v>400</v>
      </c>
      <c r="G7" s="3">
        <f>F7*1.1</f>
        <v>440.00000000000006</v>
      </c>
      <c r="H7" t="s">
        <v>58</v>
      </c>
    </row>
    <row r="8" spans="1:8" ht="12.75">
      <c r="A8" t="s">
        <v>46</v>
      </c>
      <c r="B8" t="s">
        <v>47</v>
      </c>
      <c r="C8" s="32" t="s">
        <v>60</v>
      </c>
      <c r="D8" s="12">
        <v>400</v>
      </c>
      <c r="E8" s="3">
        <v>1</v>
      </c>
      <c r="F8" s="3">
        <f t="shared" si="0"/>
        <v>400</v>
      </c>
      <c r="G8" s="3">
        <f>F8*1.1</f>
        <v>440.00000000000006</v>
      </c>
      <c r="H8" t="s">
        <v>61</v>
      </c>
    </row>
    <row r="9" spans="1:8" ht="12.75">
      <c r="A9" t="s">
        <v>205</v>
      </c>
      <c r="B9" s="12" t="s">
        <v>94</v>
      </c>
      <c r="C9" s="32" t="s">
        <v>45</v>
      </c>
      <c r="D9" s="12">
        <v>431</v>
      </c>
      <c r="E9" s="3">
        <v>1</v>
      </c>
      <c r="F9" s="3">
        <f t="shared" si="0"/>
        <v>431</v>
      </c>
      <c r="G9" s="3">
        <f aca="true" t="shared" si="1" ref="G9:G23">F9*1.12</f>
        <v>482.72</v>
      </c>
      <c r="H9" s="26" t="s">
        <v>98</v>
      </c>
    </row>
    <row r="10" spans="1:8" ht="12.75">
      <c r="A10" t="s">
        <v>205</v>
      </c>
      <c r="B10" t="s">
        <v>94</v>
      </c>
      <c r="C10" s="32" t="s">
        <v>55</v>
      </c>
      <c r="D10" s="12">
        <v>431</v>
      </c>
      <c r="E10" s="3">
        <v>1</v>
      </c>
      <c r="F10" s="3">
        <f t="shared" si="0"/>
        <v>431</v>
      </c>
      <c r="G10" s="3">
        <f t="shared" si="1"/>
        <v>482.72</v>
      </c>
      <c r="H10" s="26" t="s">
        <v>56</v>
      </c>
    </row>
    <row r="11" spans="1:8" ht="12.75">
      <c r="A11" t="s">
        <v>93</v>
      </c>
      <c r="B11" t="s">
        <v>94</v>
      </c>
      <c r="C11" s="32" t="s">
        <v>95</v>
      </c>
      <c r="D11" s="12">
        <v>493</v>
      </c>
      <c r="E11" s="3">
        <v>1</v>
      </c>
      <c r="F11" s="3">
        <f t="shared" si="0"/>
        <v>493</v>
      </c>
      <c r="G11" s="3">
        <f t="shared" si="1"/>
        <v>552.1600000000001</v>
      </c>
      <c r="H11" s="29" t="s">
        <v>96</v>
      </c>
    </row>
    <row r="12" spans="1:8" ht="12.75">
      <c r="A12" t="s">
        <v>97</v>
      </c>
      <c r="B12" t="s">
        <v>94</v>
      </c>
      <c r="C12" s="32" t="s">
        <v>45</v>
      </c>
      <c r="D12" s="12">
        <v>470</v>
      </c>
      <c r="E12" s="3">
        <v>1</v>
      </c>
      <c r="F12" s="3">
        <f t="shared" si="0"/>
        <v>470</v>
      </c>
      <c r="G12" s="28">
        <f t="shared" si="1"/>
        <v>526.4000000000001</v>
      </c>
      <c r="H12" s="29" t="s">
        <v>98</v>
      </c>
    </row>
    <row r="13" spans="1:8" ht="12.75">
      <c r="A13" t="s">
        <v>154</v>
      </c>
      <c r="B13" t="s">
        <v>155</v>
      </c>
      <c r="C13" s="32" t="s">
        <v>55</v>
      </c>
      <c r="D13" s="12">
        <v>347</v>
      </c>
      <c r="E13" s="3">
        <v>1</v>
      </c>
      <c r="F13" s="3">
        <f t="shared" si="0"/>
        <v>347</v>
      </c>
      <c r="G13" s="28">
        <f t="shared" si="1"/>
        <v>388.64000000000004</v>
      </c>
      <c r="H13" s="29" t="s">
        <v>82</v>
      </c>
    </row>
    <row r="14" spans="1:8" ht="12.75">
      <c r="A14" t="s">
        <v>154</v>
      </c>
      <c r="B14" t="s">
        <v>155</v>
      </c>
      <c r="C14" s="32" t="s">
        <v>55</v>
      </c>
      <c r="D14" s="12">
        <v>347</v>
      </c>
      <c r="E14" s="3">
        <v>1</v>
      </c>
      <c r="F14" s="3">
        <f t="shared" si="0"/>
        <v>347</v>
      </c>
      <c r="G14" s="3">
        <f>F14*1.1</f>
        <v>381.70000000000005</v>
      </c>
      <c r="H14" s="29" t="s">
        <v>58</v>
      </c>
    </row>
    <row r="15" spans="1:8" ht="12.75">
      <c r="A15" t="s">
        <v>154</v>
      </c>
      <c r="B15" t="s">
        <v>155</v>
      </c>
      <c r="C15" s="32" t="s">
        <v>60</v>
      </c>
      <c r="D15" s="12">
        <v>347</v>
      </c>
      <c r="E15" s="3">
        <v>1</v>
      </c>
      <c r="F15" s="3">
        <f t="shared" si="0"/>
        <v>347</v>
      </c>
      <c r="G15" s="28">
        <f t="shared" si="1"/>
        <v>388.64000000000004</v>
      </c>
      <c r="H15" s="29" t="s">
        <v>184</v>
      </c>
    </row>
    <row r="16" spans="1:8" ht="12.75">
      <c r="A16" t="s">
        <v>154</v>
      </c>
      <c r="B16" t="s">
        <v>155</v>
      </c>
      <c r="C16" s="32" t="s">
        <v>60</v>
      </c>
      <c r="D16" s="12">
        <v>347</v>
      </c>
      <c r="E16" s="3">
        <v>1</v>
      </c>
      <c r="F16" s="3">
        <f t="shared" si="0"/>
        <v>347</v>
      </c>
      <c r="G16" s="28">
        <f t="shared" si="1"/>
        <v>388.64000000000004</v>
      </c>
      <c r="H16" s="12" t="s">
        <v>185</v>
      </c>
    </row>
    <row r="17" spans="1:8" ht="12.75">
      <c r="A17" t="s">
        <v>154</v>
      </c>
      <c r="B17" t="s">
        <v>155</v>
      </c>
      <c r="C17" s="32" t="s">
        <v>95</v>
      </c>
      <c r="D17" s="12">
        <v>362</v>
      </c>
      <c r="E17" s="3">
        <v>1</v>
      </c>
      <c r="F17" s="3">
        <f t="shared" si="0"/>
        <v>362</v>
      </c>
      <c r="G17" s="28">
        <f t="shared" si="1"/>
        <v>405.44000000000005</v>
      </c>
      <c r="H17" s="29" t="s">
        <v>184</v>
      </c>
    </row>
    <row r="18" spans="1:8" ht="12.75">
      <c r="A18" t="s">
        <v>154</v>
      </c>
      <c r="B18" t="s">
        <v>155</v>
      </c>
      <c r="C18" s="32" t="s">
        <v>95</v>
      </c>
      <c r="D18" s="12">
        <v>362</v>
      </c>
      <c r="E18" s="3">
        <v>1</v>
      </c>
      <c r="F18" s="3">
        <f t="shared" si="0"/>
        <v>362</v>
      </c>
      <c r="G18" s="3">
        <f>F18*1.12</f>
        <v>405.44000000000005</v>
      </c>
      <c r="H18" s="29" t="s">
        <v>186</v>
      </c>
    </row>
    <row r="19" spans="1:8" ht="12.75">
      <c r="A19" t="s">
        <v>154</v>
      </c>
      <c r="B19" t="s">
        <v>155</v>
      </c>
      <c r="C19" s="32" t="s">
        <v>40</v>
      </c>
      <c r="D19" s="12">
        <v>362</v>
      </c>
      <c r="E19" s="3">
        <v>2</v>
      </c>
      <c r="F19" s="3">
        <f t="shared" si="0"/>
        <v>724</v>
      </c>
      <c r="G19" s="3">
        <f t="shared" si="1"/>
        <v>810.8800000000001</v>
      </c>
      <c r="H19" s="12" t="s">
        <v>187</v>
      </c>
    </row>
    <row r="20" spans="1:8" ht="12.75">
      <c r="A20" t="s">
        <v>157</v>
      </c>
      <c r="B20" t="s">
        <v>155</v>
      </c>
      <c r="C20" s="32" t="s">
        <v>55</v>
      </c>
      <c r="D20" s="12">
        <v>270</v>
      </c>
      <c r="E20" s="3">
        <v>1</v>
      </c>
      <c r="F20" s="3">
        <f t="shared" si="0"/>
        <v>270</v>
      </c>
      <c r="G20" s="28">
        <f t="shared" si="1"/>
        <v>302.40000000000003</v>
      </c>
      <c r="H20" s="22" t="s">
        <v>82</v>
      </c>
    </row>
    <row r="21" spans="1:9" ht="12.75">
      <c r="A21" t="s">
        <v>157</v>
      </c>
      <c r="B21" t="s">
        <v>155</v>
      </c>
      <c r="C21" s="32" t="s">
        <v>60</v>
      </c>
      <c r="D21" s="12">
        <v>270</v>
      </c>
      <c r="E21" s="3">
        <v>1</v>
      </c>
      <c r="F21" s="3">
        <f t="shared" si="0"/>
        <v>270</v>
      </c>
      <c r="G21" s="28">
        <f t="shared" si="1"/>
        <v>302.40000000000003</v>
      </c>
      <c r="H21" s="22" t="s">
        <v>185</v>
      </c>
      <c r="I21" s="3"/>
    </row>
    <row r="22" spans="1:9" ht="12.75">
      <c r="A22" t="s">
        <v>157</v>
      </c>
      <c r="B22" t="s">
        <v>155</v>
      </c>
      <c r="C22" s="32" t="s">
        <v>95</v>
      </c>
      <c r="D22" s="12">
        <v>293</v>
      </c>
      <c r="E22" s="3">
        <v>1</v>
      </c>
      <c r="F22" s="3">
        <f t="shared" si="0"/>
        <v>293</v>
      </c>
      <c r="G22" s="28">
        <f>F22*1.05</f>
        <v>307.65000000000003</v>
      </c>
      <c r="H22" s="22" t="s">
        <v>199</v>
      </c>
      <c r="I22" s="3"/>
    </row>
    <row r="23" spans="1:9" ht="12.75">
      <c r="A23" t="s">
        <v>157</v>
      </c>
      <c r="B23" t="s">
        <v>155</v>
      </c>
      <c r="C23" s="32" t="s">
        <v>40</v>
      </c>
      <c r="D23" s="12">
        <v>293</v>
      </c>
      <c r="E23" s="3">
        <v>1</v>
      </c>
      <c r="F23" s="3">
        <f aca="true" t="shared" si="2" ref="F23:F34">D23*E23</f>
        <v>293</v>
      </c>
      <c r="G23" s="3">
        <f t="shared" si="1"/>
        <v>328.16</v>
      </c>
      <c r="H23" s="26" t="s">
        <v>187</v>
      </c>
      <c r="I23" s="3"/>
    </row>
    <row r="24" spans="1:9" ht="12.75">
      <c r="A24" t="s">
        <v>159</v>
      </c>
      <c r="B24" t="s">
        <v>155</v>
      </c>
      <c r="C24" s="32" t="s">
        <v>95</v>
      </c>
      <c r="D24" s="12">
        <v>685</v>
      </c>
      <c r="E24" s="3">
        <v>1</v>
      </c>
      <c r="F24" s="3">
        <f t="shared" si="2"/>
        <v>685</v>
      </c>
      <c r="G24" s="28">
        <f>F24*1.12</f>
        <v>767.2</v>
      </c>
      <c r="H24" s="26" t="s">
        <v>184</v>
      </c>
      <c r="I24" s="3"/>
    </row>
    <row r="25" spans="1:9" ht="12.75">
      <c r="A25" t="s">
        <v>159</v>
      </c>
      <c r="B25" t="s">
        <v>155</v>
      </c>
      <c r="C25" s="32" t="s">
        <v>40</v>
      </c>
      <c r="D25" s="12">
        <v>685</v>
      </c>
      <c r="E25" s="3">
        <v>1</v>
      </c>
      <c r="F25" s="3">
        <f t="shared" si="2"/>
        <v>685</v>
      </c>
      <c r="G25" s="3">
        <f>F25*1.12</f>
        <v>767.2</v>
      </c>
      <c r="H25" s="26" t="s">
        <v>187</v>
      </c>
      <c r="I25" s="3"/>
    </row>
    <row r="26" spans="1:9" ht="12.75">
      <c r="A26" t="s">
        <v>159</v>
      </c>
      <c r="B26" t="s">
        <v>155</v>
      </c>
      <c r="C26" s="32" t="s">
        <v>40</v>
      </c>
      <c r="D26" s="12">
        <v>685</v>
      </c>
      <c r="E26" s="3">
        <v>1</v>
      </c>
      <c r="F26" s="3">
        <f t="shared" si="2"/>
        <v>685</v>
      </c>
      <c r="G26" s="3">
        <f>F26*1.12</f>
        <v>767.2</v>
      </c>
      <c r="H26" s="26" t="s">
        <v>186</v>
      </c>
      <c r="I26" s="3"/>
    </row>
    <row r="27" spans="1:8" ht="12.75">
      <c r="A27" t="s">
        <v>200</v>
      </c>
      <c r="B27" t="s">
        <v>161</v>
      </c>
      <c r="C27" s="32" t="s">
        <v>60</v>
      </c>
      <c r="D27" s="12">
        <v>270</v>
      </c>
      <c r="E27" s="3">
        <v>1</v>
      </c>
      <c r="F27" s="3">
        <f t="shared" si="2"/>
        <v>270</v>
      </c>
      <c r="G27" s="3">
        <f>F27*1.12</f>
        <v>302.40000000000003</v>
      </c>
      <c r="H27" s="12" t="s">
        <v>185</v>
      </c>
    </row>
    <row r="28" spans="1:8" ht="12.75">
      <c r="A28" t="s">
        <v>191</v>
      </c>
      <c r="B28" t="s">
        <v>192</v>
      </c>
      <c r="C28" s="32" t="s">
        <v>193</v>
      </c>
      <c r="D28" s="12">
        <v>177</v>
      </c>
      <c r="E28" s="3">
        <v>1</v>
      </c>
      <c r="F28" s="3">
        <f t="shared" si="2"/>
        <v>177</v>
      </c>
      <c r="G28" s="3">
        <f>F28*1.12</f>
        <v>198.24</v>
      </c>
      <c r="H28" s="12" t="s">
        <v>186</v>
      </c>
    </row>
    <row r="29" spans="1:8" ht="12.75">
      <c r="A29" t="s">
        <v>201</v>
      </c>
      <c r="B29" t="s">
        <v>192</v>
      </c>
      <c r="C29" s="32" t="s">
        <v>202</v>
      </c>
      <c r="D29" s="12">
        <v>246</v>
      </c>
      <c r="E29" s="3">
        <v>1</v>
      </c>
      <c r="F29" s="3">
        <f t="shared" si="2"/>
        <v>246</v>
      </c>
      <c r="G29" s="3">
        <f>F29*1.01</f>
        <v>248.46</v>
      </c>
      <c r="H29" t="s">
        <v>203</v>
      </c>
    </row>
    <row r="30" spans="1:8" ht="12.75">
      <c r="A30" t="s">
        <v>204</v>
      </c>
      <c r="B30" t="s">
        <v>192</v>
      </c>
      <c r="C30" s="32" t="s">
        <v>193</v>
      </c>
      <c r="D30" s="12">
        <v>424</v>
      </c>
      <c r="E30" s="3">
        <v>1</v>
      </c>
      <c r="F30" s="3">
        <f t="shared" si="2"/>
        <v>424</v>
      </c>
      <c r="G30" s="3">
        <f>F30*1.12</f>
        <v>474.88000000000005</v>
      </c>
      <c r="H30" t="s">
        <v>186</v>
      </c>
    </row>
    <row r="31" spans="1:8" ht="12.75">
      <c r="A31" t="s">
        <v>89</v>
      </c>
      <c r="B31" t="s">
        <v>90</v>
      </c>
      <c r="C31" s="32" t="s">
        <v>48</v>
      </c>
      <c r="D31" s="12">
        <v>270</v>
      </c>
      <c r="E31" s="3">
        <v>1</v>
      </c>
      <c r="F31" s="3">
        <f t="shared" si="2"/>
        <v>270</v>
      </c>
      <c r="G31" s="3">
        <f aca="true" t="shared" si="3" ref="G31:G51">F31*1.12</f>
        <v>302.40000000000003</v>
      </c>
      <c r="H31" t="s">
        <v>49</v>
      </c>
    </row>
    <row r="32" spans="1:8" ht="12.75">
      <c r="A32" t="s">
        <v>89</v>
      </c>
      <c r="B32" t="s">
        <v>90</v>
      </c>
      <c r="C32" s="32" t="s">
        <v>74</v>
      </c>
      <c r="D32" s="12">
        <v>270</v>
      </c>
      <c r="E32" s="3">
        <v>1</v>
      </c>
      <c r="F32" s="3">
        <f t="shared" si="2"/>
        <v>270</v>
      </c>
      <c r="G32" s="3">
        <f>F32*1.15</f>
        <v>310.5</v>
      </c>
      <c r="H32" s="29" t="s">
        <v>91</v>
      </c>
    </row>
    <row r="33" spans="1:8" ht="12.75">
      <c r="A33" s="12" t="s">
        <v>92</v>
      </c>
      <c r="B33" s="12" t="s">
        <v>90</v>
      </c>
      <c r="C33" s="32" t="s">
        <v>74</v>
      </c>
      <c r="D33" s="12">
        <v>270</v>
      </c>
      <c r="E33" s="3">
        <v>1</v>
      </c>
      <c r="F33" s="3">
        <f t="shared" si="2"/>
        <v>270</v>
      </c>
      <c r="G33" s="3">
        <f t="shared" si="3"/>
        <v>302.40000000000003</v>
      </c>
      <c r="H33" s="12" t="s">
        <v>23</v>
      </c>
    </row>
    <row r="34" spans="1:9" ht="12.75">
      <c r="A34" t="s">
        <v>76</v>
      </c>
      <c r="B34" t="s">
        <v>77</v>
      </c>
      <c r="C34" s="35" t="s">
        <v>55</v>
      </c>
      <c r="D34" s="12">
        <v>347</v>
      </c>
      <c r="E34" s="3">
        <v>1</v>
      </c>
      <c r="F34" s="3">
        <f t="shared" si="2"/>
        <v>347</v>
      </c>
      <c r="G34" s="3">
        <f t="shared" si="3"/>
        <v>388.64000000000004</v>
      </c>
      <c r="H34" s="27" t="s">
        <v>78</v>
      </c>
      <c r="I34" t="s">
        <v>88</v>
      </c>
    </row>
    <row r="35" spans="1:8" ht="12.75">
      <c r="A35" t="s">
        <v>79</v>
      </c>
      <c r="B35" t="s">
        <v>77</v>
      </c>
      <c r="C35" s="32" t="s">
        <v>55</v>
      </c>
      <c r="D35" s="12">
        <v>531</v>
      </c>
      <c r="E35" s="3">
        <v>1</v>
      </c>
      <c r="F35" s="3">
        <f aca="true" t="shared" si="4" ref="F35:F41">D35*E35</f>
        <v>531</v>
      </c>
      <c r="G35" s="3">
        <f t="shared" si="3"/>
        <v>594.72</v>
      </c>
      <c r="H35" s="27" t="s">
        <v>78</v>
      </c>
    </row>
    <row r="36" spans="1:8" ht="12.75">
      <c r="A36" t="s">
        <v>80</v>
      </c>
      <c r="B36" t="s">
        <v>77</v>
      </c>
      <c r="C36" s="32" t="s">
        <v>55</v>
      </c>
      <c r="D36" s="12">
        <v>323</v>
      </c>
      <c r="E36" s="3">
        <v>1</v>
      </c>
      <c r="F36" s="3">
        <f t="shared" si="4"/>
        <v>323</v>
      </c>
      <c r="G36" s="3">
        <f t="shared" si="3"/>
        <v>361.76000000000005</v>
      </c>
      <c r="H36" s="27" t="s">
        <v>78</v>
      </c>
    </row>
    <row r="37" spans="1:8" ht="12.75">
      <c r="A37" t="s">
        <v>81</v>
      </c>
      <c r="B37" t="s">
        <v>77</v>
      </c>
      <c r="C37" s="32" t="s">
        <v>55</v>
      </c>
      <c r="D37" s="12">
        <v>323</v>
      </c>
      <c r="E37" s="3">
        <v>1</v>
      </c>
      <c r="F37" s="3">
        <f t="shared" si="4"/>
        <v>323</v>
      </c>
      <c r="G37" s="28">
        <f t="shared" si="3"/>
        <v>361.76000000000005</v>
      </c>
      <c r="H37" s="27" t="s">
        <v>82</v>
      </c>
    </row>
    <row r="38" spans="1:8" ht="12.75">
      <c r="A38" t="s">
        <v>83</v>
      </c>
      <c r="B38" t="s">
        <v>77</v>
      </c>
      <c r="C38" s="32" t="s">
        <v>74</v>
      </c>
      <c r="D38" s="12">
        <v>323</v>
      </c>
      <c r="E38" s="3">
        <v>1</v>
      </c>
      <c r="F38" s="3">
        <f t="shared" si="4"/>
        <v>323</v>
      </c>
      <c r="G38" s="3">
        <f t="shared" si="3"/>
        <v>361.76000000000005</v>
      </c>
      <c r="H38" s="27" t="s">
        <v>84</v>
      </c>
    </row>
    <row r="39" spans="1:8" ht="12.75">
      <c r="A39" t="s">
        <v>83</v>
      </c>
      <c r="B39" t="s">
        <v>77</v>
      </c>
      <c r="C39" s="32" t="s">
        <v>51</v>
      </c>
      <c r="D39" s="12">
        <v>323</v>
      </c>
      <c r="E39" s="3">
        <v>1</v>
      </c>
      <c r="F39" s="3">
        <f t="shared" si="4"/>
        <v>323</v>
      </c>
      <c r="G39" s="3">
        <f>F39*1.1</f>
        <v>355.3</v>
      </c>
      <c r="H39" s="27" t="s">
        <v>85</v>
      </c>
    </row>
    <row r="40" spans="1:8" ht="12.75">
      <c r="A40" t="s">
        <v>86</v>
      </c>
      <c r="B40" t="s">
        <v>77</v>
      </c>
      <c r="C40" s="32" t="s">
        <v>87</v>
      </c>
      <c r="D40" s="12">
        <v>177</v>
      </c>
      <c r="E40" s="3">
        <v>1</v>
      </c>
      <c r="F40" s="3">
        <f t="shared" si="4"/>
        <v>177</v>
      </c>
      <c r="G40" s="3">
        <f t="shared" si="3"/>
        <v>198.24</v>
      </c>
      <c r="H40" s="27" t="s">
        <v>78</v>
      </c>
    </row>
    <row r="41" spans="1:8" ht="12.75">
      <c r="A41" t="s">
        <v>86</v>
      </c>
      <c r="B41" t="s">
        <v>77</v>
      </c>
      <c r="C41" s="32" t="s">
        <v>87</v>
      </c>
      <c r="D41" s="12">
        <v>177</v>
      </c>
      <c r="E41" s="3">
        <v>1</v>
      </c>
      <c r="F41" s="3">
        <f t="shared" si="4"/>
        <v>177</v>
      </c>
      <c r="G41" s="3">
        <f>F41*1.1</f>
        <v>194.70000000000002</v>
      </c>
      <c r="H41" s="27" t="s">
        <v>85</v>
      </c>
    </row>
    <row r="42" spans="1:8" ht="12.75">
      <c r="A42" t="s">
        <v>233</v>
      </c>
      <c r="B42" t="s">
        <v>163</v>
      </c>
      <c r="C42" s="32" t="s">
        <v>95</v>
      </c>
      <c r="D42" s="12">
        <v>299</v>
      </c>
      <c r="E42" s="3">
        <v>1</v>
      </c>
      <c r="F42" s="3">
        <f>D42*E42</f>
        <v>299</v>
      </c>
      <c r="G42" s="3">
        <f t="shared" si="3"/>
        <v>334.88000000000005</v>
      </c>
      <c r="H42" s="27" t="s">
        <v>53</v>
      </c>
    </row>
    <row r="43" spans="1:8" ht="12.75">
      <c r="A43" t="s">
        <v>194</v>
      </c>
      <c r="B43" t="s">
        <v>163</v>
      </c>
      <c r="C43" s="32" t="s">
        <v>51</v>
      </c>
      <c r="D43" s="12">
        <v>222</v>
      </c>
      <c r="E43" s="3">
        <v>1</v>
      </c>
      <c r="F43" s="3">
        <f aca="true" t="shared" si="5" ref="F43:F50">D43*E43</f>
        <v>222</v>
      </c>
      <c r="G43" s="3">
        <f t="shared" si="3"/>
        <v>248.64000000000001</v>
      </c>
      <c r="H43" s="27" t="s">
        <v>53</v>
      </c>
    </row>
    <row r="44" spans="1:8" ht="12.75">
      <c r="A44" s="12" t="s">
        <v>195</v>
      </c>
      <c r="B44" s="12" t="s">
        <v>163</v>
      </c>
      <c r="C44" s="32" t="s">
        <v>95</v>
      </c>
      <c r="D44" s="12">
        <v>241</v>
      </c>
      <c r="E44" s="20">
        <v>1</v>
      </c>
      <c r="F44" s="20">
        <f t="shared" si="5"/>
        <v>241</v>
      </c>
      <c r="G44" s="3">
        <f>F44*1.12</f>
        <v>269.92</v>
      </c>
      <c r="H44" s="12" t="s">
        <v>196</v>
      </c>
    </row>
    <row r="45" spans="1:8" ht="12.75">
      <c r="A45" s="12" t="s">
        <v>197</v>
      </c>
      <c r="B45" s="12" t="s">
        <v>163</v>
      </c>
      <c r="C45" s="32" t="s">
        <v>51</v>
      </c>
      <c r="D45" s="12">
        <v>222</v>
      </c>
      <c r="E45" s="20">
        <v>1</v>
      </c>
      <c r="F45" s="20">
        <f t="shared" si="5"/>
        <v>222</v>
      </c>
      <c r="G45" s="3">
        <f>F45*1.12</f>
        <v>248.64000000000001</v>
      </c>
      <c r="H45" s="12" t="s">
        <v>84</v>
      </c>
    </row>
    <row r="46" spans="1:8" ht="12.75">
      <c r="A46" s="12" t="s">
        <v>197</v>
      </c>
      <c r="B46" s="12" t="s">
        <v>163</v>
      </c>
      <c r="C46" s="32" t="s">
        <v>51</v>
      </c>
      <c r="D46" s="12">
        <v>222</v>
      </c>
      <c r="E46" s="20">
        <v>1</v>
      </c>
      <c r="F46" s="20">
        <f t="shared" si="5"/>
        <v>222</v>
      </c>
      <c r="G46" s="28">
        <f>F46*1.07</f>
        <v>237.54000000000002</v>
      </c>
      <c r="H46" s="12" t="s">
        <v>189</v>
      </c>
    </row>
    <row r="47" spans="1:8" ht="12.75">
      <c r="A47" s="12" t="s">
        <v>197</v>
      </c>
      <c r="B47" s="12" t="s">
        <v>163</v>
      </c>
      <c r="C47" s="32" t="s">
        <v>95</v>
      </c>
      <c r="D47" s="12">
        <v>241</v>
      </c>
      <c r="E47" s="20">
        <v>1</v>
      </c>
      <c r="F47" s="20">
        <f t="shared" si="5"/>
        <v>241</v>
      </c>
      <c r="G47" s="3">
        <f>F47*1.1</f>
        <v>265.1</v>
      </c>
      <c r="H47" s="12" t="s">
        <v>61</v>
      </c>
    </row>
    <row r="48" spans="1:8" ht="12.75">
      <c r="A48" t="s">
        <v>206</v>
      </c>
      <c r="B48" t="s">
        <v>163</v>
      </c>
      <c r="C48" s="32" t="s">
        <v>51</v>
      </c>
      <c r="D48" s="12">
        <v>169</v>
      </c>
      <c r="E48" s="3">
        <v>1</v>
      </c>
      <c r="F48" s="3">
        <f t="shared" si="5"/>
        <v>169</v>
      </c>
      <c r="G48" s="3">
        <f>F48*1.12</f>
        <v>189.28000000000003</v>
      </c>
      <c r="H48" s="12" t="s">
        <v>84</v>
      </c>
    </row>
    <row r="49" spans="1:8" ht="12.75">
      <c r="A49" t="s">
        <v>165</v>
      </c>
      <c r="B49" t="s">
        <v>163</v>
      </c>
      <c r="C49" s="32" t="s">
        <v>95</v>
      </c>
      <c r="D49" s="12">
        <v>236</v>
      </c>
      <c r="E49" s="3">
        <v>1</v>
      </c>
      <c r="F49" s="3">
        <f t="shared" si="5"/>
        <v>236</v>
      </c>
      <c r="G49" s="3">
        <f>F49*1.1</f>
        <v>259.6</v>
      </c>
      <c r="H49" s="12" t="s">
        <v>61</v>
      </c>
    </row>
    <row r="50" spans="1:8" ht="12.75">
      <c r="A50" t="s">
        <v>165</v>
      </c>
      <c r="B50" t="s">
        <v>163</v>
      </c>
      <c r="C50" s="32" t="s">
        <v>95</v>
      </c>
      <c r="D50" s="12">
        <v>236</v>
      </c>
      <c r="E50" s="3">
        <v>1</v>
      </c>
      <c r="F50" s="3">
        <f t="shared" si="5"/>
        <v>236</v>
      </c>
      <c r="G50" s="3">
        <f>F50*1.12</f>
        <v>264.32000000000005</v>
      </c>
      <c r="H50" s="12" t="s">
        <v>196</v>
      </c>
    </row>
    <row r="51" spans="1:8" ht="12.75">
      <c r="A51" t="s">
        <v>99</v>
      </c>
      <c r="B51" t="s">
        <v>71</v>
      </c>
      <c r="C51" s="32" t="s">
        <v>51</v>
      </c>
      <c r="D51" s="12">
        <v>470</v>
      </c>
      <c r="E51" s="3">
        <v>1</v>
      </c>
      <c r="F51" s="3">
        <f aca="true" t="shared" si="6" ref="F51:F56">D51*E51</f>
        <v>470</v>
      </c>
      <c r="G51" s="3">
        <f t="shared" si="3"/>
        <v>526.4000000000001</v>
      </c>
      <c r="H51" t="s">
        <v>84</v>
      </c>
    </row>
    <row r="52" spans="1:8" ht="12.75">
      <c r="A52" t="s">
        <v>166</v>
      </c>
      <c r="B52" t="s">
        <v>167</v>
      </c>
      <c r="C52" s="32" t="s">
        <v>55</v>
      </c>
      <c r="D52" s="12">
        <v>347</v>
      </c>
      <c r="E52" s="3">
        <v>1</v>
      </c>
      <c r="F52" s="3">
        <f t="shared" si="6"/>
        <v>347</v>
      </c>
      <c r="G52" s="3">
        <f>F52*1.1</f>
        <v>381.70000000000005</v>
      </c>
      <c r="H52" s="22" t="s">
        <v>58</v>
      </c>
    </row>
    <row r="53" spans="1:8" ht="12.75">
      <c r="A53" t="s">
        <v>188</v>
      </c>
      <c r="B53" t="s">
        <v>167</v>
      </c>
      <c r="C53" s="32" t="s">
        <v>74</v>
      </c>
      <c r="D53" s="12">
        <v>239</v>
      </c>
      <c r="E53" s="3">
        <v>1</v>
      </c>
      <c r="F53" s="3">
        <f t="shared" si="6"/>
        <v>239</v>
      </c>
      <c r="G53" s="28">
        <f>F53*1.07</f>
        <v>255.73000000000002</v>
      </c>
      <c r="H53" s="12" t="s">
        <v>189</v>
      </c>
    </row>
    <row r="54" spans="1:8" ht="12.75">
      <c r="A54" t="s">
        <v>198</v>
      </c>
      <c r="B54" t="s">
        <v>167</v>
      </c>
      <c r="C54" s="32" t="s">
        <v>74</v>
      </c>
      <c r="D54" s="12">
        <v>239</v>
      </c>
      <c r="E54" s="3">
        <v>1</v>
      </c>
      <c r="F54" s="3">
        <f t="shared" si="6"/>
        <v>239</v>
      </c>
      <c r="G54" s="28">
        <f>F54*1.07</f>
        <v>255.73000000000002</v>
      </c>
      <c r="H54" s="12" t="s">
        <v>189</v>
      </c>
    </row>
    <row r="55" spans="1:8" ht="12.75">
      <c r="A55" t="s">
        <v>190</v>
      </c>
      <c r="B55" t="s">
        <v>167</v>
      </c>
      <c r="C55" s="32" t="s">
        <v>74</v>
      </c>
      <c r="D55" s="12">
        <v>239</v>
      </c>
      <c r="E55" s="3">
        <v>1</v>
      </c>
      <c r="F55" s="3">
        <f t="shared" si="6"/>
        <v>239</v>
      </c>
      <c r="G55" s="3">
        <f>F55*1.1</f>
        <v>262.90000000000003</v>
      </c>
      <c r="H55" s="12" t="s">
        <v>61</v>
      </c>
    </row>
    <row r="56" spans="1:8" ht="12.75">
      <c r="A56" s="14" t="s">
        <v>190</v>
      </c>
      <c r="B56" t="s">
        <v>167</v>
      </c>
      <c r="C56" s="32" t="s">
        <v>65</v>
      </c>
      <c r="D56" s="12">
        <v>239</v>
      </c>
      <c r="E56" s="3">
        <v>1</v>
      </c>
      <c r="F56" s="3">
        <f t="shared" si="6"/>
        <v>239</v>
      </c>
      <c r="G56" s="3">
        <f>F56*1.1</f>
        <v>262.90000000000003</v>
      </c>
      <c r="H56" s="12" t="s">
        <v>85</v>
      </c>
    </row>
    <row r="57" ht="12.75">
      <c r="H57" s="12"/>
    </row>
  </sheetData>
  <sheetProtection/>
  <autoFilter ref="A1:H56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49.75390625" style="0" customWidth="1"/>
    <col min="2" max="2" width="14.75390625" style="0" customWidth="1"/>
    <col min="3" max="3" width="13.00390625" style="0" customWidth="1"/>
    <col min="8" max="8" width="19.375" style="0" customWidth="1"/>
  </cols>
  <sheetData>
    <row r="1" spans="1:9" s="1" customFormat="1" ht="25.5">
      <c r="A1" s="1" t="s">
        <v>0</v>
      </c>
      <c r="B1" s="1" t="s">
        <v>18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3"/>
    </row>
    <row r="2" spans="1:9" ht="12.75">
      <c r="A2" t="s">
        <v>176</v>
      </c>
      <c r="B2" t="s">
        <v>27</v>
      </c>
      <c r="C2" s="32" t="s">
        <v>126</v>
      </c>
      <c r="D2">
        <v>397</v>
      </c>
      <c r="E2" s="3">
        <v>2</v>
      </c>
      <c r="F2" s="3">
        <f>D2*E2</f>
        <v>794</v>
      </c>
      <c r="G2" s="3">
        <f>F2*1.12</f>
        <v>889.2800000000001</v>
      </c>
      <c r="H2" t="s">
        <v>49</v>
      </c>
      <c r="I2" s="3"/>
    </row>
    <row r="3" spans="1:9" ht="12.75">
      <c r="A3" t="s">
        <v>177</v>
      </c>
      <c r="B3" t="s">
        <v>27</v>
      </c>
      <c r="C3" s="32" t="s">
        <v>45</v>
      </c>
      <c r="D3">
        <v>647</v>
      </c>
      <c r="E3" s="3">
        <v>1</v>
      </c>
      <c r="F3" s="3">
        <f>D3*E3</f>
        <v>647</v>
      </c>
      <c r="G3" s="3">
        <f>F3*1.15</f>
        <v>744.05</v>
      </c>
      <c r="H3" t="s">
        <v>178</v>
      </c>
      <c r="I3" s="14"/>
    </row>
    <row r="4" spans="1:9" ht="12.75">
      <c r="A4" t="s">
        <v>177</v>
      </c>
      <c r="B4" t="s">
        <v>27</v>
      </c>
      <c r="C4" s="32" t="s">
        <v>126</v>
      </c>
      <c r="D4">
        <v>778</v>
      </c>
      <c r="E4" s="3">
        <v>1</v>
      </c>
      <c r="F4" s="3">
        <f>D4*E4</f>
        <v>778</v>
      </c>
      <c r="G4" s="3">
        <f>F4*1.15</f>
        <v>894.6999999999999</v>
      </c>
      <c r="H4" s="22" t="s">
        <v>179</v>
      </c>
      <c r="I4" s="14"/>
    </row>
    <row r="5" spans="1:9" ht="12.75">
      <c r="A5" t="s">
        <v>180</v>
      </c>
      <c r="B5" t="s">
        <v>27</v>
      </c>
      <c r="C5" s="32" t="s">
        <v>181</v>
      </c>
      <c r="D5">
        <v>1030</v>
      </c>
      <c r="E5" s="3">
        <v>1</v>
      </c>
      <c r="F5" s="3">
        <f>D5*E5</f>
        <v>1030</v>
      </c>
      <c r="G5" s="3">
        <f>F5*1.15</f>
        <v>1184.5</v>
      </c>
      <c r="H5" t="s">
        <v>178</v>
      </c>
      <c r="I5" s="14"/>
    </row>
    <row r="6" spans="1:9" ht="12.75">
      <c r="A6" t="s">
        <v>182</v>
      </c>
      <c r="B6" t="s">
        <v>27</v>
      </c>
      <c r="C6" s="32" t="s">
        <v>183</v>
      </c>
      <c r="D6">
        <v>512</v>
      </c>
      <c r="E6" s="3">
        <v>1</v>
      </c>
      <c r="F6" s="3">
        <f>D6*E6</f>
        <v>512</v>
      </c>
      <c r="G6" s="3">
        <f>F6*1.12</f>
        <v>573.44</v>
      </c>
      <c r="H6" t="s">
        <v>49</v>
      </c>
      <c r="I6" s="3"/>
    </row>
    <row r="7" spans="1:9" ht="12.75">
      <c r="A7" s="12"/>
      <c r="B7" s="12"/>
      <c r="C7" s="12"/>
      <c r="E7" s="3"/>
      <c r="F7" s="3"/>
      <c r="G7" s="3"/>
      <c r="I7" s="14"/>
    </row>
    <row r="8" spans="1:9" ht="12.75">
      <c r="A8" s="12"/>
      <c r="B8" s="12"/>
      <c r="C8" s="12"/>
      <c r="E8" s="3"/>
      <c r="F8" s="3"/>
      <c r="G8" s="3"/>
      <c r="I8" s="14"/>
    </row>
    <row r="9" spans="1:9" ht="12.75">
      <c r="A9" s="12"/>
      <c r="B9" s="12"/>
      <c r="C9" s="12"/>
      <c r="E9" s="3"/>
      <c r="F9" s="3"/>
      <c r="G9" s="3"/>
      <c r="I9" s="14"/>
    </row>
    <row r="10" spans="1:9" ht="12.75">
      <c r="A10" s="12"/>
      <c r="B10" s="12"/>
      <c r="C10" s="12"/>
      <c r="E10" s="3"/>
      <c r="F10" s="3"/>
      <c r="G10" s="3"/>
      <c r="I10" s="14"/>
    </row>
    <row r="11" spans="1:9" ht="12.75">
      <c r="A11" s="12"/>
      <c r="B11" s="12"/>
      <c r="C11" s="12"/>
      <c r="E11" s="3"/>
      <c r="F11" s="3"/>
      <c r="G11" s="3"/>
      <c r="I11" s="14"/>
    </row>
    <row r="12" spans="1:9" ht="12.75">
      <c r="A12" s="12"/>
      <c r="B12" s="12"/>
      <c r="C12" s="12"/>
      <c r="E12" s="3"/>
      <c r="F12" s="3"/>
      <c r="G12" s="3"/>
      <c r="I12" s="14"/>
    </row>
    <row r="13" spans="1:9" ht="12.75">
      <c r="A13" s="12"/>
      <c r="B13" s="12"/>
      <c r="C13" s="12"/>
      <c r="E13" s="3"/>
      <c r="F13" s="3"/>
      <c r="G13" s="3"/>
      <c r="I13" s="3"/>
    </row>
    <row r="14" spans="1:9" ht="12.75">
      <c r="A14" s="12"/>
      <c r="B14" s="12"/>
      <c r="C14" s="12"/>
      <c r="E14" s="3"/>
      <c r="F14" s="3"/>
      <c r="G14" s="3"/>
      <c r="I14" s="14"/>
    </row>
    <row r="15" spans="1:9" ht="12.75">
      <c r="A15" s="12"/>
      <c r="B15" s="12"/>
      <c r="C15" s="12"/>
      <c r="E15" s="3"/>
      <c r="F15" s="3"/>
      <c r="G15" s="3"/>
      <c r="I15" s="14"/>
    </row>
    <row r="16" spans="1:9" ht="12.75">
      <c r="A16" s="12"/>
      <c r="B16" s="12"/>
      <c r="C16" s="12"/>
      <c r="E16" s="3"/>
      <c r="F16" s="3"/>
      <c r="G16" s="3"/>
      <c r="I16" s="14"/>
    </row>
    <row r="17" spans="1:10" ht="12.75">
      <c r="A17" s="12"/>
      <c r="B17" s="12"/>
      <c r="C17" s="12"/>
      <c r="E17" s="3"/>
      <c r="F17" s="3"/>
      <c r="G17" s="3"/>
      <c r="I17" s="3"/>
      <c r="J17" s="3"/>
    </row>
    <row r="18" spans="1:9" ht="12.75">
      <c r="A18" s="12"/>
      <c r="B18" s="12"/>
      <c r="C18" s="12"/>
      <c r="E18" s="3"/>
      <c r="F18" s="3"/>
      <c r="G18" s="3"/>
      <c r="I18" s="14"/>
    </row>
    <row r="19" spans="1:9" ht="12.75">
      <c r="A19" s="12"/>
      <c r="B19" s="12"/>
      <c r="C19" s="12"/>
      <c r="E19" s="3"/>
      <c r="F19" s="3"/>
      <c r="G19" s="3"/>
      <c r="I19" s="14"/>
    </row>
    <row r="20" spans="1:9" ht="12.75">
      <c r="A20" s="12"/>
      <c r="B20" s="12"/>
      <c r="C20" s="12"/>
      <c r="E20" s="3"/>
      <c r="F20" s="3"/>
      <c r="G20" s="3"/>
      <c r="I20" s="14"/>
    </row>
    <row r="21" spans="1:9" ht="12.75">
      <c r="A21" s="12"/>
      <c r="B21" s="12"/>
      <c r="C21" s="12"/>
      <c r="E21" s="3"/>
      <c r="F21" s="3"/>
      <c r="G21" s="3"/>
      <c r="I21" s="14"/>
    </row>
    <row r="22" spans="1:9" ht="12.75">
      <c r="A22" s="12"/>
      <c r="B22" s="12"/>
      <c r="C22" s="12"/>
      <c r="E22" s="3"/>
      <c r="F22" s="3"/>
      <c r="G22" s="3"/>
      <c r="I22" s="14"/>
    </row>
    <row r="23" spans="1:9" ht="12.75">
      <c r="A23" s="12"/>
      <c r="B23" s="12"/>
      <c r="C23" s="12"/>
      <c r="E23" s="3"/>
      <c r="F23" s="3"/>
      <c r="G23" s="3"/>
      <c r="I23" s="14"/>
    </row>
    <row r="24" spans="1:9" ht="12.75">
      <c r="A24" s="12"/>
      <c r="B24" s="12"/>
      <c r="C24" s="12"/>
      <c r="E24" s="3"/>
      <c r="F24" s="3"/>
      <c r="G24" s="3"/>
      <c r="I24" s="14"/>
    </row>
    <row r="25" spans="1:9" ht="12.75">
      <c r="A25" s="12"/>
      <c r="B25" s="12"/>
      <c r="C25" s="12"/>
      <c r="E25" s="3"/>
      <c r="F25" s="3"/>
      <c r="G25" s="3"/>
      <c r="I25" s="14"/>
    </row>
    <row r="26" spans="1:9" ht="12.75">
      <c r="A26" s="12"/>
      <c r="B26" s="12"/>
      <c r="C26" s="12"/>
      <c r="E26" s="3"/>
      <c r="F26" s="3"/>
      <c r="G26" s="3"/>
      <c r="I26" s="14"/>
    </row>
    <row r="27" spans="1:9" ht="12.75">
      <c r="A27" s="12"/>
      <c r="B27" s="12"/>
      <c r="C27" s="12"/>
      <c r="E27" s="3"/>
      <c r="F27" s="3"/>
      <c r="G27" s="3"/>
      <c r="I27" s="3"/>
    </row>
    <row r="28" spans="1:9" ht="12.75">
      <c r="A28" s="12"/>
      <c r="B28" s="12"/>
      <c r="C28" s="12"/>
      <c r="E28" s="3"/>
      <c r="F28" s="3"/>
      <c r="G28" s="3"/>
      <c r="I28" s="14"/>
    </row>
    <row r="29" spans="1:9" ht="12.75">
      <c r="A29" s="12"/>
      <c r="B29" s="12"/>
      <c r="C29" s="12"/>
      <c r="E29" s="3"/>
      <c r="F29" s="3"/>
      <c r="G29" s="3"/>
      <c r="I29" s="3"/>
    </row>
    <row r="30" spans="1:9" ht="12.75">
      <c r="A30" s="12"/>
      <c r="B30" s="12"/>
      <c r="C30" s="12"/>
      <c r="E30" s="3"/>
      <c r="F30" s="3"/>
      <c r="G30" s="3"/>
      <c r="I30" s="14"/>
    </row>
    <row r="31" spans="1:9" ht="12.75">
      <c r="A31" s="12"/>
      <c r="B31" s="12"/>
      <c r="C31" s="12"/>
      <c r="E31" s="3"/>
      <c r="F31" s="3"/>
      <c r="G31" s="3"/>
      <c r="I31" s="14"/>
    </row>
    <row r="32" spans="1:9" ht="12.75">
      <c r="A32" s="12"/>
      <c r="B32" s="12"/>
      <c r="C32" s="12"/>
      <c r="E32" s="3"/>
      <c r="F32" s="3"/>
      <c r="G32" s="3"/>
      <c r="I32" s="14"/>
    </row>
    <row r="33" spans="1:9" ht="12.75">
      <c r="A33" s="12"/>
      <c r="B33" s="12"/>
      <c r="C33" s="12"/>
      <c r="E33" s="3"/>
      <c r="F33" s="3"/>
      <c r="G33" s="3"/>
      <c r="I33" s="14"/>
    </row>
    <row r="34" spans="1:10" ht="12.75">
      <c r="A34" s="12"/>
      <c r="B34" s="12"/>
      <c r="C34" s="12"/>
      <c r="E34" s="3"/>
      <c r="F34" s="3"/>
      <c r="G34" s="3"/>
      <c r="I34" s="3"/>
      <c r="J34" s="3"/>
    </row>
    <row r="35" spans="1:9" ht="12.75">
      <c r="A35" s="12"/>
      <c r="B35" s="12"/>
      <c r="C35" s="12"/>
      <c r="E35" s="3"/>
      <c r="F35" s="3"/>
      <c r="G35" s="3"/>
      <c r="I35" s="14"/>
    </row>
    <row r="36" spans="1:9" ht="12.75">
      <c r="A36" s="12"/>
      <c r="B36" s="12"/>
      <c r="C36" s="12"/>
      <c r="E36" s="3"/>
      <c r="F36" s="3"/>
      <c r="G36" s="3"/>
      <c r="I36" s="14"/>
    </row>
    <row r="37" spans="1:9" ht="12.75">
      <c r="A37" s="12"/>
      <c r="B37" s="12"/>
      <c r="C37" s="12"/>
      <c r="E37" s="3"/>
      <c r="F37" s="3"/>
      <c r="G37" s="3"/>
      <c r="I37" s="14"/>
    </row>
    <row r="38" spans="1:9" ht="12.75">
      <c r="A38" s="12"/>
      <c r="B38" s="12"/>
      <c r="C38" s="12"/>
      <c r="E38" s="3"/>
      <c r="F38" s="3"/>
      <c r="G38" s="3"/>
      <c r="I38" s="14"/>
    </row>
    <row r="39" spans="1:9" ht="12.75">
      <c r="A39" s="12"/>
      <c r="B39" s="12"/>
      <c r="C39" s="12"/>
      <c r="E39" s="3"/>
      <c r="F39" s="3"/>
      <c r="G39" s="3"/>
      <c r="I39" s="14"/>
    </row>
    <row r="40" spans="1:9" ht="12.75">
      <c r="A40" s="12"/>
      <c r="B40" s="12"/>
      <c r="C40" s="12"/>
      <c r="E40" s="3"/>
      <c r="F40" s="3"/>
      <c r="G40" s="3"/>
      <c r="I40" s="3"/>
    </row>
    <row r="42" ht="12.75">
      <c r="A42" s="12"/>
    </row>
  </sheetData>
  <sheetProtection/>
  <autoFilter ref="A1:I4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67" sqref="E67"/>
    </sheetView>
  </sheetViews>
  <sheetFormatPr defaultColWidth="9.00390625" defaultRowHeight="12.75"/>
  <cols>
    <col min="1" max="1" width="21.375" style="0" customWidth="1"/>
    <col min="2" max="2" width="8.875" style="0" customWidth="1"/>
    <col min="3" max="3" width="11.125" style="0" customWidth="1"/>
    <col min="4" max="4" width="12.25390625" style="0" customWidth="1"/>
    <col min="7" max="7" width="10.375" style="0" customWidth="1"/>
    <col min="8" max="8" width="9.875" style="0" bestFit="1" customWidth="1"/>
    <col min="9" max="9" width="10.25390625" style="0" customWidth="1"/>
    <col min="10" max="10" width="12.00390625" style="0" customWidth="1"/>
    <col min="13" max="13" width="13.375" style="0" customWidth="1"/>
    <col min="14" max="14" width="33.375" style="0" customWidth="1"/>
  </cols>
  <sheetData>
    <row r="1" spans="1:12" s="5" customFormat="1" ht="30">
      <c r="A1" s="4" t="s">
        <v>7</v>
      </c>
      <c r="B1" s="4" t="s">
        <v>20</v>
      </c>
      <c r="C1" s="4" t="s">
        <v>21</v>
      </c>
      <c r="D1" s="4" t="s">
        <v>22</v>
      </c>
      <c r="E1" s="5" t="s">
        <v>19</v>
      </c>
      <c r="F1" s="4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14</v>
      </c>
    </row>
    <row r="2" spans="1:14" ht="12.75">
      <c r="A2" s="12" t="s">
        <v>203</v>
      </c>
      <c r="B2">
        <v>0</v>
      </c>
      <c r="C2">
        <v>246</v>
      </c>
      <c r="D2">
        <v>0</v>
      </c>
      <c r="E2">
        <v>246</v>
      </c>
      <c r="F2" s="3">
        <f>E2*1.01</f>
        <v>248.46</v>
      </c>
      <c r="G2" s="18">
        <v>73</v>
      </c>
      <c r="H2" s="17">
        <f aca="true" t="shared" si="0" ref="H2:H33">SUM(F2,-G2)</f>
        <v>175.46</v>
      </c>
      <c r="I2" s="16">
        <v>175</v>
      </c>
      <c r="K2" s="44">
        <f>E2*0.01685</f>
        <v>4.1451</v>
      </c>
      <c r="M2" s="15">
        <v>0.01</v>
      </c>
      <c r="N2" s="15" t="s">
        <v>207</v>
      </c>
    </row>
    <row r="3" spans="1:14" ht="12.75">
      <c r="A3" s="12" t="s">
        <v>84</v>
      </c>
      <c r="B3">
        <v>0</v>
      </c>
      <c r="C3">
        <v>1184</v>
      </c>
      <c r="D3">
        <v>0</v>
      </c>
      <c r="E3">
        <v>1184</v>
      </c>
      <c r="F3" s="3">
        <f>E3*1.12</f>
        <v>1326.0800000000002</v>
      </c>
      <c r="G3" s="18">
        <v>762</v>
      </c>
      <c r="H3" s="17">
        <f t="shared" si="0"/>
        <v>564.0800000000002</v>
      </c>
      <c r="I3" s="16">
        <v>1326</v>
      </c>
      <c r="J3" s="18">
        <v>762</v>
      </c>
      <c r="K3" s="44">
        <f aca="true" t="shared" si="1" ref="K3:K60">E3*0.01685</f>
        <v>19.950400000000002</v>
      </c>
      <c r="L3">
        <v>742</v>
      </c>
      <c r="M3" s="15">
        <v>0.12</v>
      </c>
      <c r="N3" s="15" t="s">
        <v>310</v>
      </c>
    </row>
    <row r="4" spans="1:14" ht="12.75">
      <c r="A4" s="12" t="s">
        <v>196</v>
      </c>
      <c r="B4">
        <v>0</v>
      </c>
      <c r="C4">
        <v>477</v>
      </c>
      <c r="D4">
        <v>0</v>
      </c>
      <c r="E4">
        <v>477</v>
      </c>
      <c r="F4" s="3">
        <f>E4*1.12</f>
        <v>534.24</v>
      </c>
      <c r="G4" s="18">
        <v>0</v>
      </c>
      <c r="H4" s="17">
        <f t="shared" si="0"/>
        <v>534.24</v>
      </c>
      <c r="I4" s="16">
        <v>548</v>
      </c>
      <c r="J4" s="18">
        <v>14</v>
      </c>
      <c r="K4" s="44">
        <f t="shared" si="1"/>
        <v>8.03745</v>
      </c>
      <c r="L4">
        <v>6</v>
      </c>
      <c r="N4" t="s">
        <v>308</v>
      </c>
    </row>
    <row r="5" spans="1:14" ht="12.75">
      <c r="A5" s="19" t="s">
        <v>225</v>
      </c>
      <c r="B5">
        <v>627</v>
      </c>
      <c r="C5">
        <v>0</v>
      </c>
      <c r="D5">
        <v>0</v>
      </c>
      <c r="E5">
        <v>627</v>
      </c>
      <c r="F5" s="3">
        <f>E5*1.15</f>
        <v>721.05</v>
      </c>
      <c r="G5" s="18">
        <v>0</v>
      </c>
      <c r="H5" s="17">
        <f t="shared" si="0"/>
        <v>721.05</v>
      </c>
      <c r="I5" s="16">
        <v>721</v>
      </c>
      <c r="K5" s="44">
        <f t="shared" si="1"/>
        <v>10.56495</v>
      </c>
      <c r="N5" s="15"/>
    </row>
    <row r="6" spans="1:14" ht="12.75">
      <c r="A6" s="12" t="s">
        <v>52</v>
      </c>
      <c r="B6">
        <v>0</v>
      </c>
      <c r="C6">
        <v>400</v>
      </c>
      <c r="D6">
        <v>0</v>
      </c>
      <c r="E6">
        <v>400</v>
      </c>
      <c r="F6" s="3">
        <f>E6*1.12</f>
        <v>448.00000000000006</v>
      </c>
      <c r="G6" s="18">
        <v>224</v>
      </c>
      <c r="H6" s="17">
        <f t="shared" si="0"/>
        <v>224.00000000000006</v>
      </c>
      <c r="I6" s="16">
        <v>224</v>
      </c>
      <c r="J6" s="18"/>
      <c r="K6" s="44">
        <f t="shared" si="1"/>
        <v>6.74</v>
      </c>
      <c r="M6" s="15">
        <v>0.12</v>
      </c>
      <c r="N6" s="15" t="s">
        <v>207</v>
      </c>
    </row>
    <row r="7" spans="1:14" ht="12.75">
      <c r="A7" s="33" t="s">
        <v>164</v>
      </c>
      <c r="B7">
        <v>472</v>
      </c>
      <c r="C7">
        <v>0</v>
      </c>
      <c r="D7">
        <v>0</v>
      </c>
      <c r="E7">
        <v>472</v>
      </c>
      <c r="F7" s="3">
        <f>E7*1.15</f>
        <v>542.8</v>
      </c>
      <c r="G7">
        <v>0</v>
      </c>
      <c r="H7" s="17">
        <f t="shared" si="0"/>
        <v>542.8</v>
      </c>
      <c r="I7" s="16">
        <v>542</v>
      </c>
      <c r="J7">
        <v>-1</v>
      </c>
      <c r="K7" s="44">
        <f t="shared" si="1"/>
        <v>7.9532</v>
      </c>
      <c r="N7" s="15" t="s">
        <v>309</v>
      </c>
    </row>
    <row r="8" spans="1:14" ht="12.75">
      <c r="A8" s="12" t="s">
        <v>56</v>
      </c>
      <c r="B8">
        <v>0</v>
      </c>
      <c r="C8">
        <v>831</v>
      </c>
      <c r="D8">
        <v>0</v>
      </c>
      <c r="E8">
        <v>831</v>
      </c>
      <c r="F8" s="3">
        <f>E8*1.12</f>
        <v>930.7200000000001</v>
      </c>
      <c r="G8" s="18">
        <v>0</v>
      </c>
      <c r="H8" s="17">
        <f t="shared" si="0"/>
        <v>930.7200000000001</v>
      </c>
      <c r="I8" s="16">
        <v>931</v>
      </c>
      <c r="J8" s="18"/>
      <c r="K8" s="44">
        <f t="shared" si="1"/>
        <v>14.00235</v>
      </c>
      <c r="M8" s="15">
        <v>0.12</v>
      </c>
      <c r="N8" s="15"/>
    </row>
    <row r="9" spans="1:14" ht="12.75">
      <c r="A9" s="12" t="s">
        <v>58</v>
      </c>
      <c r="B9">
        <v>2173</v>
      </c>
      <c r="C9">
        <v>1094</v>
      </c>
      <c r="D9">
        <v>0</v>
      </c>
      <c r="E9">
        <v>3267</v>
      </c>
      <c r="F9" s="3">
        <f>E9*1.1</f>
        <v>3593.7000000000003</v>
      </c>
      <c r="G9">
        <v>1258</v>
      </c>
      <c r="H9" s="17">
        <f t="shared" si="0"/>
        <v>2335.7000000000003</v>
      </c>
      <c r="I9" s="16">
        <v>2400</v>
      </c>
      <c r="J9">
        <v>64</v>
      </c>
      <c r="K9" s="44">
        <f t="shared" si="1"/>
        <v>55.04895</v>
      </c>
      <c r="L9">
        <v>1</v>
      </c>
      <c r="M9" s="15" t="s">
        <v>238</v>
      </c>
      <c r="N9" t="s">
        <v>317</v>
      </c>
    </row>
    <row r="10" spans="1:14" ht="12.75">
      <c r="A10" s="29" t="s">
        <v>184</v>
      </c>
      <c r="B10">
        <v>0</v>
      </c>
      <c r="C10">
        <v>1394</v>
      </c>
      <c r="D10">
        <v>0</v>
      </c>
      <c r="E10">
        <v>1394</v>
      </c>
      <c r="F10" s="3">
        <f>E10*1.12</f>
        <v>1561.2800000000002</v>
      </c>
      <c r="G10" s="18">
        <v>584</v>
      </c>
      <c r="H10" s="17">
        <f t="shared" si="0"/>
        <v>977.2800000000002</v>
      </c>
      <c r="I10" s="16">
        <v>977</v>
      </c>
      <c r="K10" s="44">
        <f t="shared" si="1"/>
        <v>23.4889</v>
      </c>
      <c r="M10" s="15">
        <v>0.12</v>
      </c>
      <c r="N10" s="15" t="s">
        <v>207</v>
      </c>
    </row>
    <row r="11" spans="1:14" ht="12.75">
      <c r="A11" s="34" t="s">
        <v>178</v>
      </c>
      <c r="B11">
        <v>0</v>
      </c>
      <c r="C11">
        <v>0</v>
      </c>
      <c r="D11">
        <v>1677</v>
      </c>
      <c r="E11">
        <v>1677</v>
      </c>
      <c r="F11" s="3">
        <f>E11*1.15</f>
        <v>1928.55</v>
      </c>
      <c r="G11" s="14">
        <v>71</v>
      </c>
      <c r="H11" s="17">
        <f t="shared" si="0"/>
        <v>1857.55</v>
      </c>
      <c r="I11" s="16">
        <v>1858</v>
      </c>
      <c r="K11" s="44">
        <f t="shared" si="1"/>
        <v>28.257450000000002</v>
      </c>
      <c r="N11" s="15" t="s">
        <v>207</v>
      </c>
    </row>
    <row r="12" spans="1:14" ht="12.75">
      <c r="A12" s="22" t="s">
        <v>82</v>
      </c>
      <c r="B12">
        <v>0</v>
      </c>
      <c r="C12">
        <v>940</v>
      </c>
      <c r="D12">
        <v>0</v>
      </c>
      <c r="E12">
        <v>940</v>
      </c>
      <c r="F12" s="3">
        <f>E12*1.12</f>
        <v>1052.8000000000002</v>
      </c>
      <c r="G12" s="18">
        <v>476</v>
      </c>
      <c r="H12" s="17">
        <f t="shared" si="0"/>
        <v>576.8000000000002</v>
      </c>
      <c r="I12" s="16">
        <v>1053</v>
      </c>
      <c r="J12" s="18">
        <v>476</v>
      </c>
      <c r="K12" s="44">
        <f t="shared" si="1"/>
        <v>15.839</v>
      </c>
      <c r="L12">
        <v>460</v>
      </c>
      <c r="M12" s="15">
        <v>0.12</v>
      </c>
      <c r="N12" s="15" t="s">
        <v>310</v>
      </c>
    </row>
    <row r="13" spans="1:14" ht="12.75">
      <c r="A13" s="12" t="s">
        <v>237</v>
      </c>
      <c r="B13">
        <v>250</v>
      </c>
      <c r="C13">
        <v>0</v>
      </c>
      <c r="D13">
        <v>0</v>
      </c>
      <c r="E13">
        <v>250</v>
      </c>
      <c r="F13" s="3">
        <f>E13*1.15</f>
        <v>287.5</v>
      </c>
      <c r="G13" s="18">
        <v>0</v>
      </c>
      <c r="H13" s="17">
        <f t="shared" si="0"/>
        <v>287.5</v>
      </c>
      <c r="I13" s="16">
        <v>288</v>
      </c>
      <c r="K13" s="44">
        <f t="shared" si="1"/>
        <v>4.2125</v>
      </c>
      <c r="N13" s="15"/>
    </row>
    <row r="14" spans="1:14" ht="12.75">
      <c r="A14" s="12" t="s">
        <v>248</v>
      </c>
      <c r="B14">
        <v>608</v>
      </c>
      <c r="C14">
        <v>0</v>
      </c>
      <c r="D14">
        <v>0</v>
      </c>
      <c r="E14">
        <v>608</v>
      </c>
      <c r="F14" s="3">
        <f>E14*1.15</f>
        <v>699.1999999999999</v>
      </c>
      <c r="G14" s="18">
        <v>0</v>
      </c>
      <c r="H14" s="17">
        <f t="shared" si="0"/>
        <v>699.1999999999999</v>
      </c>
      <c r="I14" s="16">
        <v>700</v>
      </c>
      <c r="J14" s="18">
        <v>1</v>
      </c>
      <c r="K14" s="44">
        <f t="shared" si="1"/>
        <v>10.2448</v>
      </c>
      <c r="N14" s="15" t="s">
        <v>308</v>
      </c>
    </row>
    <row r="15" spans="1:14" ht="12.75">
      <c r="A15" s="25" t="s">
        <v>218</v>
      </c>
      <c r="B15">
        <v>1688</v>
      </c>
      <c r="C15">
        <v>0</v>
      </c>
      <c r="D15">
        <v>0</v>
      </c>
      <c r="E15">
        <v>1688</v>
      </c>
      <c r="F15" s="3">
        <f>E15*1.12</f>
        <v>1890.5600000000002</v>
      </c>
      <c r="G15" s="18">
        <v>0</v>
      </c>
      <c r="H15" s="17">
        <f t="shared" si="0"/>
        <v>1890.5600000000002</v>
      </c>
      <c r="I15" s="16">
        <v>1890</v>
      </c>
      <c r="J15" s="18">
        <v>-1</v>
      </c>
      <c r="K15" s="44">
        <f t="shared" si="1"/>
        <v>28.442800000000002</v>
      </c>
      <c r="M15" s="15">
        <v>0.12</v>
      </c>
      <c r="N15" s="15" t="s">
        <v>309</v>
      </c>
    </row>
    <row r="16" spans="1:14" ht="12.75">
      <c r="A16" s="27" t="s">
        <v>78</v>
      </c>
      <c r="B16">
        <v>0</v>
      </c>
      <c r="C16">
        <v>1378</v>
      </c>
      <c r="D16">
        <v>0</v>
      </c>
      <c r="E16">
        <v>1378</v>
      </c>
      <c r="F16" s="3">
        <f>E16*1.12</f>
        <v>1543.3600000000001</v>
      </c>
      <c r="G16" s="18">
        <v>0</v>
      </c>
      <c r="H16" s="17">
        <f t="shared" si="0"/>
        <v>1543.3600000000001</v>
      </c>
      <c r="I16" s="16">
        <v>1544</v>
      </c>
      <c r="J16" s="18">
        <v>1</v>
      </c>
      <c r="K16" s="44">
        <f t="shared" si="1"/>
        <v>23.2193</v>
      </c>
      <c r="M16" s="15">
        <v>0.12</v>
      </c>
      <c r="N16" t="s">
        <v>308</v>
      </c>
    </row>
    <row r="17" spans="1:14" ht="12.75">
      <c r="A17" s="41" t="s">
        <v>50</v>
      </c>
      <c r="B17">
        <v>426</v>
      </c>
      <c r="C17">
        <v>0</v>
      </c>
      <c r="D17">
        <v>0</v>
      </c>
      <c r="E17">
        <v>426</v>
      </c>
      <c r="F17" s="3">
        <f>E17*1.14</f>
        <v>485.64</v>
      </c>
      <c r="G17" s="18">
        <v>0</v>
      </c>
      <c r="H17" s="17">
        <f t="shared" si="0"/>
        <v>485.64</v>
      </c>
      <c r="I17" s="16">
        <v>486</v>
      </c>
      <c r="K17" s="44">
        <f t="shared" si="1"/>
        <v>7.178100000000001</v>
      </c>
      <c r="N17" s="15"/>
    </row>
    <row r="18" spans="1:14" ht="12.75">
      <c r="A18" s="42" t="s">
        <v>185</v>
      </c>
      <c r="B18">
        <v>0</v>
      </c>
      <c r="C18">
        <v>887</v>
      </c>
      <c r="D18">
        <v>0</v>
      </c>
      <c r="E18">
        <v>887</v>
      </c>
      <c r="F18" s="3">
        <f>E18*1.12</f>
        <v>993.44</v>
      </c>
      <c r="G18" s="14">
        <v>266</v>
      </c>
      <c r="H18" s="17">
        <f t="shared" si="0"/>
        <v>727.44</v>
      </c>
      <c r="I18" s="16">
        <v>727</v>
      </c>
      <c r="K18" s="44">
        <f t="shared" si="1"/>
        <v>14.94595</v>
      </c>
      <c r="M18" s="15">
        <v>0.12</v>
      </c>
      <c r="N18" s="15" t="s">
        <v>208</v>
      </c>
    </row>
    <row r="19" spans="1:13" ht="12.75">
      <c r="A19" s="12" t="s">
        <v>168</v>
      </c>
      <c r="B19">
        <v>640</v>
      </c>
      <c r="C19">
        <v>0</v>
      </c>
      <c r="D19">
        <v>0</v>
      </c>
      <c r="E19">
        <v>640</v>
      </c>
      <c r="F19" s="3">
        <f>E19*1.12</f>
        <v>716.8000000000001</v>
      </c>
      <c r="G19">
        <v>0</v>
      </c>
      <c r="H19" s="17">
        <f t="shared" si="0"/>
        <v>716.8000000000001</v>
      </c>
      <c r="I19" s="16">
        <v>717</v>
      </c>
      <c r="K19" s="44">
        <f t="shared" si="1"/>
        <v>10.784</v>
      </c>
      <c r="M19" s="15">
        <v>0.12</v>
      </c>
    </row>
    <row r="20" spans="1:14" ht="12.75">
      <c r="A20" s="22" t="s">
        <v>143</v>
      </c>
      <c r="B20">
        <v>596</v>
      </c>
      <c r="C20">
        <v>0</v>
      </c>
      <c r="D20">
        <v>0</v>
      </c>
      <c r="E20">
        <v>596</v>
      </c>
      <c r="F20" s="3">
        <f>E20*1.12</f>
        <v>667.5200000000001</v>
      </c>
      <c r="G20">
        <v>0</v>
      </c>
      <c r="H20" s="17">
        <f t="shared" si="0"/>
        <v>667.5200000000001</v>
      </c>
      <c r="I20" s="16">
        <v>668</v>
      </c>
      <c r="K20" s="44">
        <f t="shared" si="1"/>
        <v>10.0426</v>
      </c>
      <c r="M20" s="15">
        <v>0.12</v>
      </c>
      <c r="N20" s="15"/>
    </row>
    <row r="21" spans="1:14" ht="12.75">
      <c r="A21" s="12" t="s">
        <v>61</v>
      </c>
      <c r="B21">
        <v>0</v>
      </c>
      <c r="C21">
        <v>1116</v>
      </c>
      <c r="D21">
        <v>0</v>
      </c>
      <c r="E21">
        <v>1116</v>
      </c>
      <c r="F21" s="3">
        <f>E21*1.1</f>
        <v>1227.6000000000001</v>
      </c>
      <c r="G21" s="18">
        <v>0</v>
      </c>
      <c r="H21" s="17">
        <f t="shared" si="0"/>
        <v>1227.6000000000001</v>
      </c>
      <c r="I21" s="16">
        <v>1228</v>
      </c>
      <c r="K21" s="44">
        <f t="shared" si="1"/>
        <v>18.8046</v>
      </c>
      <c r="M21" s="15" t="s">
        <v>238</v>
      </c>
      <c r="N21" s="15"/>
    </row>
    <row r="22" spans="1:14" ht="12.75">
      <c r="A22" s="12" t="s">
        <v>249</v>
      </c>
      <c r="B22">
        <v>2574</v>
      </c>
      <c r="C22">
        <v>0</v>
      </c>
      <c r="D22">
        <v>0</v>
      </c>
      <c r="E22">
        <v>2574</v>
      </c>
      <c r="F22" s="3">
        <f>E22*1.15</f>
        <v>2960.1</v>
      </c>
      <c r="G22" s="18">
        <v>0</v>
      </c>
      <c r="H22" s="17">
        <f t="shared" si="0"/>
        <v>2960.1</v>
      </c>
      <c r="I22" s="16">
        <v>3000</v>
      </c>
      <c r="J22" s="18">
        <v>40</v>
      </c>
      <c r="K22" s="44">
        <f t="shared" si="1"/>
        <v>43.371900000000004</v>
      </c>
      <c r="N22" t="s">
        <v>311</v>
      </c>
    </row>
    <row r="23" spans="1:14" ht="12.75">
      <c r="A23" s="22" t="s">
        <v>43</v>
      </c>
      <c r="B23">
        <v>689</v>
      </c>
      <c r="C23">
        <v>0</v>
      </c>
      <c r="D23">
        <v>0</v>
      </c>
      <c r="E23">
        <v>689</v>
      </c>
      <c r="F23" s="3">
        <f>E23*1.12</f>
        <v>771.6800000000001</v>
      </c>
      <c r="G23" s="18">
        <v>0</v>
      </c>
      <c r="H23" s="17">
        <f t="shared" si="0"/>
        <v>771.6800000000001</v>
      </c>
      <c r="I23" s="16">
        <v>780</v>
      </c>
      <c r="J23" s="18">
        <v>8</v>
      </c>
      <c r="K23" s="44">
        <f t="shared" si="1"/>
        <v>11.60965</v>
      </c>
      <c r="M23" s="15">
        <v>0.12</v>
      </c>
      <c r="N23" t="s">
        <v>308</v>
      </c>
    </row>
    <row r="24" spans="1:14" ht="12.75">
      <c r="A24" s="12" t="s">
        <v>268</v>
      </c>
      <c r="B24">
        <v>1522</v>
      </c>
      <c r="C24">
        <v>0</v>
      </c>
      <c r="D24">
        <v>0</v>
      </c>
      <c r="E24">
        <v>1522</v>
      </c>
      <c r="F24" s="3">
        <f>E24*1.15</f>
        <v>1750.3</v>
      </c>
      <c r="G24" s="18">
        <v>0</v>
      </c>
      <c r="H24" s="17">
        <f t="shared" si="0"/>
        <v>1750.3</v>
      </c>
      <c r="I24" s="16">
        <v>1751</v>
      </c>
      <c r="J24" s="18">
        <v>1</v>
      </c>
      <c r="K24" s="44">
        <f t="shared" si="1"/>
        <v>25.6457</v>
      </c>
      <c r="N24" t="s">
        <v>308</v>
      </c>
    </row>
    <row r="25" spans="1:14" ht="12.75">
      <c r="A25" s="27" t="s">
        <v>85</v>
      </c>
      <c r="B25">
        <v>0</v>
      </c>
      <c r="C25">
        <v>739</v>
      </c>
      <c r="D25">
        <v>0</v>
      </c>
      <c r="E25">
        <v>739</v>
      </c>
      <c r="F25" s="3">
        <f>E25*1.1</f>
        <v>812.9000000000001</v>
      </c>
      <c r="G25" s="18">
        <v>0</v>
      </c>
      <c r="H25" s="17">
        <f t="shared" si="0"/>
        <v>812.9000000000001</v>
      </c>
      <c r="I25" s="16">
        <v>813</v>
      </c>
      <c r="J25" s="18"/>
      <c r="K25" s="44">
        <f t="shared" si="1"/>
        <v>12.45215</v>
      </c>
      <c r="M25" s="15">
        <v>0.1</v>
      </c>
      <c r="N25" s="15"/>
    </row>
    <row r="26" spans="1:14" ht="12.75">
      <c r="A26" s="12" t="s">
        <v>102</v>
      </c>
      <c r="B26">
        <v>1923</v>
      </c>
      <c r="C26" s="14">
        <v>0</v>
      </c>
      <c r="D26">
        <v>0</v>
      </c>
      <c r="E26">
        <v>1923</v>
      </c>
      <c r="F26" s="3">
        <f>E26*1.01</f>
        <v>1942.23</v>
      </c>
      <c r="G26" s="14">
        <v>0</v>
      </c>
      <c r="H26" s="17">
        <f t="shared" si="0"/>
        <v>1942.23</v>
      </c>
      <c r="I26" s="16">
        <v>1942</v>
      </c>
      <c r="J26" s="14"/>
      <c r="K26" s="44">
        <f t="shared" si="1"/>
        <v>32.40255</v>
      </c>
      <c r="M26" s="15">
        <v>0.01</v>
      </c>
      <c r="N26" s="15"/>
    </row>
    <row r="27" spans="1:14" ht="12.75">
      <c r="A27" s="19" t="s">
        <v>69</v>
      </c>
      <c r="B27">
        <v>1076</v>
      </c>
      <c r="C27" s="14">
        <v>0</v>
      </c>
      <c r="D27">
        <v>0</v>
      </c>
      <c r="E27">
        <v>1076</v>
      </c>
      <c r="F27" s="3">
        <f>E27*1.14</f>
        <v>1226.6399999999999</v>
      </c>
      <c r="G27" s="18">
        <v>0</v>
      </c>
      <c r="H27" s="17">
        <f t="shared" si="0"/>
        <v>1226.6399999999999</v>
      </c>
      <c r="I27" s="16">
        <v>1226</v>
      </c>
      <c r="J27" s="18">
        <v>-1</v>
      </c>
      <c r="K27" s="44">
        <f t="shared" si="1"/>
        <v>18.1306</v>
      </c>
      <c r="M27" s="15">
        <v>0.14</v>
      </c>
      <c r="N27" s="15" t="s">
        <v>309</v>
      </c>
    </row>
    <row r="28" spans="1:14" ht="12.75">
      <c r="A28" s="12" t="s">
        <v>228</v>
      </c>
      <c r="B28">
        <v>846</v>
      </c>
      <c r="C28">
        <v>0</v>
      </c>
      <c r="D28">
        <v>0</v>
      </c>
      <c r="E28">
        <v>846</v>
      </c>
      <c r="F28" s="3">
        <f>E28*1.12</f>
        <v>947.5200000000001</v>
      </c>
      <c r="G28" s="18">
        <v>0</v>
      </c>
      <c r="H28" s="17">
        <f t="shared" si="0"/>
        <v>947.5200000000001</v>
      </c>
      <c r="I28" s="16">
        <v>948</v>
      </c>
      <c r="K28" s="44">
        <f t="shared" si="1"/>
        <v>14.2551</v>
      </c>
      <c r="M28" s="15">
        <v>0.12</v>
      </c>
      <c r="N28" s="15"/>
    </row>
    <row r="29" spans="1:14" ht="12.75">
      <c r="A29" s="12" t="s">
        <v>240</v>
      </c>
      <c r="B29">
        <v>631</v>
      </c>
      <c r="C29">
        <v>0</v>
      </c>
      <c r="D29">
        <v>0</v>
      </c>
      <c r="E29">
        <v>631</v>
      </c>
      <c r="F29" s="3">
        <f>E29*1.12</f>
        <v>706.72</v>
      </c>
      <c r="G29" s="18">
        <v>0</v>
      </c>
      <c r="H29" s="17">
        <f t="shared" si="0"/>
        <v>706.72</v>
      </c>
      <c r="I29" s="16">
        <v>706</v>
      </c>
      <c r="J29" s="18">
        <v>-1</v>
      </c>
      <c r="K29" s="44">
        <f t="shared" si="1"/>
        <v>10.63235</v>
      </c>
      <c r="M29" s="15">
        <v>0.12</v>
      </c>
      <c r="N29" s="15" t="s">
        <v>309</v>
      </c>
    </row>
    <row r="30" spans="1:14" ht="12.75">
      <c r="A30" s="12" t="s">
        <v>62</v>
      </c>
      <c r="B30">
        <v>1868</v>
      </c>
      <c r="C30">
        <v>0</v>
      </c>
      <c r="D30">
        <v>0</v>
      </c>
      <c r="E30">
        <v>1868</v>
      </c>
      <c r="F30" s="3">
        <f>E30*1.15</f>
        <v>2148.2</v>
      </c>
      <c r="G30" s="18">
        <v>0</v>
      </c>
      <c r="H30" s="17">
        <f t="shared" si="0"/>
        <v>2148.2</v>
      </c>
      <c r="I30" s="16">
        <v>2149</v>
      </c>
      <c r="J30" s="18">
        <v>1</v>
      </c>
      <c r="K30" s="44">
        <f t="shared" si="1"/>
        <v>31.4758</v>
      </c>
      <c r="N30" t="s">
        <v>308</v>
      </c>
    </row>
    <row r="31" spans="1:13" ht="12.75">
      <c r="A31" s="26" t="s">
        <v>32</v>
      </c>
      <c r="B31">
        <v>518</v>
      </c>
      <c r="C31">
        <v>0</v>
      </c>
      <c r="D31">
        <v>0</v>
      </c>
      <c r="E31">
        <v>518</v>
      </c>
      <c r="F31" s="3">
        <f>E31*1.01</f>
        <v>523.18</v>
      </c>
      <c r="G31" s="18">
        <v>0</v>
      </c>
      <c r="H31" s="17">
        <f t="shared" si="0"/>
        <v>523.18</v>
      </c>
      <c r="I31" s="16">
        <v>523</v>
      </c>
      <c r="K31" s="44">
        <f t="shared" si="1"/>
        <v>8.7283</v>
      </c>
      <c r="M31" s="15">
        <v>0.01</v>
      </c>
    </row>
    <row r="32" spans="1:14" ht="12.75">
      <c r="A32" s="36" t="s">
        <v>91</v>
      </c>
      <c r="B32">
        <v>0</v>
      </c>
      <c r="C32">
        <v>270</v>
      </c>
      <c r="D32">
        <v>0</v>
      </c>
      <c r="E32">
        <v>270</v>
      </c>
      <c r="F32" s="3">
        <f>E32*1.12</f>
        <v>302.40000000000003</v>
      </c>
      <c r="G32" s="18">
        <v>30</v>
      </c>
      <c r="H32" s="17">
        <f t="shared" si="0"/>
        <v>272.40000000000003</v>
      </c>
      <c r="I32" s="16"/>
      <c r="K32" s="44">
        <f t="shared" si="1"/>
        <v>4.5495</v>
      </c>
      <c r="N32" s="15" t="s">
        <v>207</v>
      </c>
    </row>
    <row r="33" spans="1:14" ht="12.75">
      <c r="A33" s="22" t="s">
        <v>179</v>
      </c>
      <c r="B33">
        <v>0</v>
      </c>
      <c r="C33">
        <v>0</v>
      </c>
      <c r="D33">
        <v>778</v>
      </c>
      <c r="E33">
        <v>778</v>
      </c>
      <c r="F33" s="3">
        <f>E33*1.15</f>
        <v>894.6999999999999</v>
      </c>
      <c r="G33" s="14">
        <v>0</v>
      </c>
      <c r="H33" s="17">
        <f t="shared" si="0"/>
        <v>894.6999999999999</v>
      </c>
      <c r="I33" s="16">
        <v>895</v>
      </c>
      <c r="K33" s="44">
        <f t="shared" si="1"/>
        <v>13.109300000000001</v>
      </c>
      <c r="N33" s="15"/>
    </row>
    <row r="34" spans="1:14" ht="12.75">
      <c r="A34" s="12" t="s">
        <v>172</v>
      </c>
      <c r="B34">
        <v>845</v>
      </c>
      <c r="C34">
        <v>0</v>
      </c>
      <c r="D34">
        <v>0</v>
      </c>
      <c r="E34">
        <v>845</v>
      </c>
      <c r="F34" s="3">
        <f>E34*1.15</f>
        <v>971.7499999999999</v>
      </c>
      <c r="G34">
        <v>0</v>
      </c>
      <c r="H34" s="17">
        <f aca="true" t="shared" si="2" ref="H34:H60">SUM(F34,-G34)</f>
        <v>971.7499999999999</v>
      </c>
      <c r="I34" s="16">
        <v>972</v>
      </c>
      <c r="K34" s="44">
        <f t="shared" si="1"/>
        <v>14.23825</v>
      </c>
      <c r="N34" s="15"/>
    </row>
    <row r="35" spans="1:14" ht="12.75">
      <c r="A35" s="26" t="s">
        <v>187</v>
      </c>
      <c r="B35">
        <v>0</v>
      </c>
      <c r="C35">
        <v>1702</v>
      </c>
      <c r="D35">
        <v>0</v>
      </c>
      <c r="E35">
        <v>1702</v>
      </c>
      <c r="F35" s="3">
        <f>E35*1.12</f>
        <v>1906.2400000000002</v>
      </c>
      <c r="G35" s="14">
        <v>183</v>
      </c>
      <c r="H35" s="17">
        <f t="shared" si="2"/>
        <v>1723.2400000000002</v>
      </c>
      <c r="I35" s="16">
        <v>1723</v>
      </c>
      <c r="K35" s="44">
        <f t="shared" si="1"/>
        <v>28.6787</v>
      </c>
      <c r="M35" s="15">
        <v>0.12</v>
      </c>
      <c r="N35" s="15" t="s">
        <v>207</v>
      </c>
    </row>
    <row r="36" spans="1:14" ht="12.75">
      <c r="A36" s="12" t="s">
        <v>28</v>
      </c>
      <c r="B36">
        <v>458</v>
      </c>
      <c r="C36" s="14">
        <v>0</v>
      </c>
      <c r="D36">
        <v>0</v>
      </c>
      <c r="E36">
        <v>458</v>
      </c>
      <c r="F36" s="3">
        <f>E36*1.15</f>
        <v>526.6999999999999</v>
      </c>
      <c r="G36">
        <v>0</v>
      </c>
      <c r="H36" s="17">
        <f t="shared" si="2"/>
        <v>526.6999999999999</v>
      </c>
      <c r="I36" s="16">
        <v>527</v>
      </c>
      <c r="K36" s="44">
        <f t="shared" si="1"/>
        <v>7.7173</v>
      </c>
      <c r="N36" s="15"/>
    </row>
    <row r="37" spans="1:11" ht="12.75">
      <c r="A37" s="12" t="s">
        <v>245</v>
      </c>
      <c r="B37">
        <v>1781</v>
      </c>
      <c r="C37">
        <v>0</v>
      </c>
      <c r="D37">
        <v>0</v>
      </c>
      <c r="E37">
        <v>1781</v>
      </c>
      <c r="F37" s="3">
        <f>E37*1.15</f>
        <v>2048.1499999999996</v>
      </c>
      <c r="G37" s="18">
        <v>0</v>
      </c>
      <c r="H37" s="17">
        <f t="shared" si="2"/>
        <v>2048.1499999999996</v>
      </c>
      <c r="I37" s="16">
        <v>2048</v>
      </c>
      <c r="K37" s="44">
        <f t="shared" si="1"/>
        <v>30.00985</v>
      </c>
    </row>
    <row r="38" spans="1:14" ht="12.75">
      <c r="A38" s="12" t="s">
        <v>239</v>
      </c>
      <c r="B38">
        <v>1005</v>
      </c>
      <c r="C38" s="14">
        <v>0</v>
      </c>
      <c r="D38">
        <v>0</v>
      </c>
      <c r="E38">
        <v>1005</v>
      </c>
      <c r="F38" s="3">
        <f>E38*1.15</f>
        <v>1155.75</v>
      </c>
      <c r="G38" s="18">
        <v>0</v>
      </c>
      <c r="H38" s="17">
        <f t="shared" si="2"/>
        <v>1155.75</v>
      </c>
      <c r="I38" s="16">
        <v>1156</v>
      </c>
      <c r="K38" s="44">
        <f t="shared" si="1"/>
        <v>16.93425</v>
      </c>
      <c r="N38" s="15"/>
    </row>
    <row r="39" spans="1:14" ht="12.75">
      <c r="A39" s="12" t="s">
        <v>37</v>
      </c>
      <c r="B39">
        <v>138</v>
      </c>
      <c r="C39" s="14">
        <v>0</v>
      </c>
      <c r="D39">
        <v>0</v>
      </c>
      <c r="E39">
        <v>138</v>
      </c>
      <c r="F39" s="3">
        <f>E39*1.15</f>
        <v>158.7</v>
      </c>
      <c r="G39" s="14">
        <v>0</v>
      </c>
      <c r="H39" s="17">
        <f t="shared" si="2"/>
        <v>158.7</v>
      </c>
      <c r="I39" s="16">
        <v>159</v>
      </c>
      <c r="J39" s="14"/>
      <c r="K39" s="44">
        <f t="shared" si="1"/>
        <v>2.3253</v>
      </c>
      <c r="N39" s="15"/>
    </row>
    <row r="40" spans="1:11" ht="12.75">
      <c r="A40" s="12" t="s">
        <v>259</v>
      </c>
      <c r="B40">
        <v>1687</v>
      </c>
      <c r="C40">
        <v>0</v>
      </c>
      <c r="D40">
        <v>0</v>
      </c>
      <c r="E40">
        <v>1687</v>
      </c>
      <c r="F40" s="3">
        <f>E40*1.15</f>
        <v>1940.05</v>
      </c>
      <c r="G40" s="18">
        <v>0</v>
      </c>
      <c r="H40" s="17">
        <f t="shared" si="2"/>
        <v>1940.05</v>
      </c>
      <c r="I40" s="16">
        <v>1940</v>
      </c>
      <c r="K40" s="44">
        <f t="shared" si="1"/>
        <v>28.42595</v>
      </c>
    </row>
    <row r="41" spans="1:14" ht="12.75">
      <c r="A41" s="12" t="s">
        <v>98</v>
      </c>
      <c r="B41">
        <v>334</v>
      </c>
      <c r="C41" s="14">
        <v>901</v>
      </c>
      <c r="D41">
        <v>0</v>
      </c>
      <c r="E41">
        <v>1235</v>
      </c>
      <c r="F41" s="3">
        <f>E41*1.12</f>
        <v>1383.2</v>
      </c>
      <c r="G41" s="18">
        <v>0</v>
      </c>
      <c r="H41" s="17">
        <f t="shared" si="2"/>
        <v>1383.2</v>
      </c>
      <c r="I41" s="16">
        <v>1383</v>
      </c>
      <c r="K41" s="44">
        <f t="shared" si="1"/>
        <v>20.80975</v>
      </c>
      <c r="M41" s="15">
        <v>0.12</v>
      </c>
      <c r="N41" s="15"/>
    </row>
    <row r="42" spans="1:14" ht="12.75">
      <c r="A42" s="27" t="s">
        <v>53</v>
      </c>
      <c r="B42">
        <v>0</v>
      </c>
      <c r="C42" s="14">
        <v>921</v>
      </c>
      <c r="D42">
        <v>0</v>
      </c>
      <c r="E42">
        <v>921</v>
      </c>
      <c r="F42" s="3">
        <f>E42*1.12</f>
        <v>1031.5200000000002</v>
      </c>
      <c r="G42" s="18">
        <v>265</v>
      </c>
      <c r="H42" s="17">
        <f t="shared" si="2"/>
        <v>766.5200000000002</v>
      </c>
      <c r="I42" s="16">
        <v>1032</v>
      </c>
      <c r="J42" s="18">
        <v>265</v>
      </c>
      <c r="K42" s="44">
        <f t="shared" si="1"/>
        <v>15.51885</v>
      </c>
      <c r="L42">
        <v>233</v>
      </c>
      <c r="M42" s="15">
        <v>0.12</v>
      </c>
      <c r="N42" s="15" t="s">
        <v>319</v>
      </c>
    </row>
    <row r="43" spans="1:15" ht="12.75">
      <c r="A43" s="12" t="s">
        <v>23</v>
      </c>
      <c r="B43">
        <v>700</v>
      </c>
      <c r="C43" s="14">
        <v>270</v>
      </c>
      <c r="D43">
        <v>0</v>
      </c>
      <c r="E43">
        <v>970</v>
      </c>
      <c r="F43" s="3">
        <f>E43*1.12</f>
        <v>1086.4</v>
      </c>
      <c r="G43" s="14">
        <v>303</v>
      </c>
      <c r="H43" s="17">
        <f t="shared" si="2"/>
        <v>783.4000000000001</v>
      </c>
      <c r="I43" s="16">
        <v>784</v>
      </c>
      <c r="J43" s="14">
        <v>1</v>
      </c>
      <c r="K43" s="44">
        <f t="shared" si="1"/>
        <v>16.3445</v>
      </c>
      <c r="M43" s="15">
        <v>0.12</v>
      </c>
      <c r="N43" s="15" t="s">
        <v>310</v>
      </c>
      <c r="O43" t="s">
        <v>286</v>
      </c>
    </row>
    <row r="44" spans="1:14" ht="12.75">
      <c r="A44" s="12" t="s">
        <v>241</v>
      </c>
      <c r="B44">
        <v>6849</v>
      </c>
      <c r="C44">
        <v>0</v>
      </c>
      <c r="D44">
        <v>0</v>
      </c>
      <c r="E44">
        <v>6849</v>
      </c>
      <c r="F44" s="3">
        <f>E44*1.1</f>
        <v>7533.900000000001</v>
      </c>
      <c r="G44" s="18">
        <v>-8</v>
      </c>
      <c r="H44" s="17">
        <f t="shared" si="2"/>
        <v>7541.900000000001</v>
      </c>
      <c r="I44" s="16">
        <v>7533</v>
      </c>
      <c r="J44" s="18">
        <v>-9</v>
      </c>
      <c r="K44" s="44">
        <f t="shared" si="1"/>
        <v>115.40565000000001</v>
      </c>
      <c r="N44" t="s">
        <v>309</v>
      </c>
    </row>
    <row r="45" spans="1:14" ht="12.75">
      <c r="A45" s="12" t="s">
        <v>189</v>
      </c>
      <c r="B45">
        <v>0</v>
      </c>
      <c r="C45" s="14">
        <v>700</v>
      </c>
      <c r="D45">
        <v>0</v>
      </c>
      <c r="E45">
        <v>700</v>
      </c>
      <c r="F45" s="3">
        <f>E45*1.07</f>
        <v>749</v>
      </c>
      <c r="G45" s="18">
        <v>0</v>
      </c>
      <c r="H45" s="17">
        <f t="shared" si="2"/>
        <v>749</v>
      </c>
      <c r="I45" s="16">
        <v>750</v>
      </c>
      <c r="J45" s="18">
        <v>1</v>
      </c>
      <c r="K45" s="44">
        <f t="shared" si="1"/>
        <v>11.795</v>
      </c>
      <c r="M45" s="15">
        <v>0.07</v>
      </c>
      <c r="N45" s="15" t="s">
        <v>308</v>
      </c>
    </row>
    <row r="46" spans="1:14" ht="12.75">
      <c r="A46" s="22" t="s">
        <v>122</v>
      </c>
      <c r="B46">
        <v>1842</v>
      </c>
      <c r="C46" s="14">
        <v>0</v>
      </c>
      <c r="D46">
        <v>0</v>
      </c>
      <c r="E46">
        <v>1842</v>
      </c>
      <c r="F46" s="3">
        <f>E46*1.12</f>
        <v>2063.0400000000004</v>
      </c>
      <c r="G46">
        <v>0</v>
      </c>
      <c r="H46" s="17">
        <f t="shared" si="2"/>
        <v>2063.0400000000004</v>
      </c>
      <c r="I46" s="16">
        <v>2063</v>
      </c>
      <c r="K46" s="44">
        <f t="shared" si="1"/>
        <v>31.0377</v>
      </c>
      <c r="M46" s="15">
        <v>0.12</v>
      </c>
      <c r="N46" s="15"/>
    </row>
    <row r="47" spans="1:11" ht="12.75">
      <c r="A47" s="29" t="s">
        <v>150</v>
      </c>
      <c r="B47">
        <v>932</v>
      </c>
      <c r="C47">
        <v>0</v>
      </c>
      <c r="D47">
        <v>0</v>
      </c>
      <c r="E47">
        <v>932</v>
      </c>
      <c r="F47" s="3">
        <f>E47*1.15</f>
        <v>1071.8</v>
      </c>
      <c r="G47">
        <v>0</v>
      </c>
      <c r="H47" s="17">
        <f t="shared" si="2"/>
        <v>1071.8</v>
      </c>
      <c r="I47" s="16">
        <v>1072</v>
      </c>
      <c r="K47" s="44">
        <f t="shared" si="1"/>
        <v>15.7042</v>
      </c>
    </row>
    <row r="48" spans="1:14" ht="12.75">
      <c r="A48" s="12" t="s">
        <v>216</v>
      </c>
      <c r="B48">
        <v>689</v>
      </c>
      <c r="C48">
        <v>0</v>
      </c>
      <c r="D48">
        <v>0</v>
      </c>
      <c r="E48">
        <v>689</v>
      </c>
      <c r="F48" s="3">
        <f>E48*1.12</f>
        <v>771.6800000000001</v>
      </c>
      <c r="G48" s="18">
        <v>0</v>
      </c>
      <c r="H48" s="17">
        <f t="shared" si="2"/>
        <v>771.6800000000001</v>
      </c>
      <c r="I48" s="16">
        <v>772</v>
      </c>
      <c r="K48" s="44">
        <f t="shared" si="1"/>
        <v>11.60965</v>
      </c>
      <c r="M48" s="15">
        <v>0.12</v>
      </c>
      <c r="N48" s="15"/>
    </row>
    <row r="49" spans="1:14" ht="12.75">
      <c r="A49" s="20" t="s">
        <v>49</v>
      </c>
      <c r="B49">
        <v>0</v>
      </c>
      <c r="C49">
        <v>670</v>
      </c>
      <c r="D49">
        <v>1306</v>
      </c>
      <c r="E49">
        <v>1976</v>
      </c>
      <c r="F49" s="3">
        <f>E49*1.12</f>
        <v>2213.1200000000003</v>
      </c>
      <c r="G49" s="14">
        <v>0</v>
      </c>
      <c r="H49" s="17">
        <f t="shared" si="2"/>
        <v>2213.1200000000003</v>
      </c>
      <c r="I49" s="16">
        <v>2213</v>
      </c>
      <c r="J49" s="14"/>
      <c r="K49" s="44">
        <f t="shared" si="1"/>
        <v>33.2956</v>
      </c>
      <c r="N49" s="15" t="s">
        <v>324</v>
      </c>
    </row>
    <row r="50" spans="1:14" ht="12.75">
      <c r="A50" s="12" t="s">
        <v>124</v>
      </c>
      <c r="B50">
        <v>3126</v>
      </c>
      <c r="C50">
        <v>0</v>
      </c>
      <c r="D50">
        <v>0</v>
      </c>
      <c r="E50">
        <v>3126</v>
      </c>
      <c r="F50" s="3">
        <f>E50*1.15</f>
        <v>3594.8999999999996</v>
      </c>
      <c r="G50">
        <v>0</v>
      </c>
      <c r="H50" s="17">
        <f t="shared" si="2"/>
        <v>3594.8999999999996</v>
      </c>
      <c r="I50" s="16">
        <v>3596</v>
      </c>
      <c r="J50">
        <v>1</v>
      </c>
      <c r="K50" s="44">
        <f t="shared" si="1"/>
        <v>52.6731</v>
      </c>
      <c r="N50" s="15" t="s">
        <v>308</v>
      </c>
    </row>
    <row r="51" spans="1:14" ht="12.75">
      <c r="A51" s="12" t="s">
        <v>57</v>
      </c>
      <c r="B51">
        <v>0</v>
      </c>
      <c r="C51">
        <v>400</v>
      </c>
      <c r="D51">
        <v>0</v>
      </c>
      <c r="E51">
        <v>400</v>
      </c>
      <c r="F51" s="3">
        <f>E51*1.12</f>
        <v>448.00000000000006</v>
      </c>
      <c r="G51" s="18">
        <v>0</v>
      </c>
      <c r="H51" s="17">
        <f t="shared" si="2"/>
        <v>448.00000000000006</v>
      </c>
      <c r="I51" s="16">
        <v>448</v>
      </c>
      <c r="K51" s="44">
        <f t="shared" si="1"/>
        <v>6.74</v>
      </c>
      <c r="M51" s="15">
        <v>0.12</v>
      </c>
      <c r="N51" s="15"/>
    </row>
    <row r="52" spans="1:14" ht="12.75">
      <c r="A52" t="s">
        <v>186</v>
      </c>
      <c r="B52">
        <v>0</v>
      </c>
      <c r="C52">
        <v>1648</v>
      </c>
      <c r="D52">
        <v>0</v>
      </c>
      <c r="E52">
        <v>1648</v>
      </c>
      <c r="F52" s="3">
        <f>E52*1.12</f>
        <v>1845.7600000000002</v>
      </c>
      <c r="G52" s="18">
        <v>1896</v>
      </c>
      <c r="H52" s="17">
        <f t="shared" si="2"/>
        <v>-50.23999999999978</v>
      </c>
      <c r="I52" s="16">
        <v>0</v>
      </c>
      <c r="J52" s="18">
        <v>95</v>
      </c>
      <c r="K52" s="44">
        <f t="shared" si="1"/>
        <v>27.768800000000002</v>
      </c>
      <c r="L52">
        <v>67</v>
      </c>
      <c r="M52" s="15">
        <v>0.12</v>
      </c>
      <c r="N52" s="15" t="s">
        <v>307</v>
      </c>
    </row>
    <row r="53" spans="1:14" ht="12.75">
      <c r="A53" s="12" t="s">
        <v>36</v>
      </c>
      <c r="B53">
        <v>571</v>
      </c>
      <c r="C53" s="14">
        <v>0</v>
      </c>
      <c r="D53">
        <v>0</v>
      </c>
      <c r="E53">
        <v>571</v>
      </c>
      <c r="F53" s="3">
        <f>E53*1.15</f>
        <v>656.65</v>
      </c>
      <c r="G53">
        <v>0</v>
      </c>
      <c r="H53" s="17">
        <f t="shared" si="2"/>
        <v>656.65</v>
      </c>
      <c r="I53" s="16">
        <v>657</v>
      </c>
      <c r="K53" s="44">
        <f t="shared" si="1"/>
        <v>9.62135</v>
      </c>
      <c r="N53" s="15"/>
    </row>
    <row r="54" spans="1:11" ht="12.75">
      <c r="A54" s="12" t="s">
        <v>137</v>
      </c>
      <c r="B54">
        <v>701</v>
      </c>
      <c r="C54">
        <v>0</v>
      </c>
      <c r="D54">
        <v>0</v>
      </c>
      <c r="E54">
        <v>701</v>
      </c>
      <c r="F54" s="3">
        <f>E54*1.15</f>
        <v>806.15</v>
      </c>
      <c r="G54">
        <v>0</v>
      </c>
      <c r="H54" s="17">
        <f t="shared" si="2"/>
        <v>806.15</v>
      </c>
      <c r="I54" s="16">
        <v>806</v>
      </c>
      <c r="K54" s="44">
        <f t="shared" si="1"/>
        <v>11.81185</v>
      </c>
    </row>
    <row r="55" spans="1:14" ht="12.75">
      <c r="A55" s="12" t="s">
        <v>96</v>
      </c>
      <c r="B55">
        <v>0</v>
      </c>
      <c r="C55">
        <v>493</v>
      </c>
      <c r="D55">
        <v>0</v>
      </c>
      <c r="E55">
        <v>493</v>
      </c>
      <c r="F55" s="3">
        <f>E55*1.12</f>
        <v>552.1600000000001</v>
      </c>
      <c r="G55" s="18">
        <v>443</v>
      </c>
      <c r="H55" s="17">
        <f t="shared" si="2"/>
        <v>109.16000000000008</v>
      </c>
      <c r="I55" s="16">
        <v>1212</v>
      </c>
      <c r="J55" s="18">
        <v>1103</v>
      </c>
      <c r="K55" s="44">
        <f t="shared" si="1"/>
        <v>8.30705</v>
      </c>
      <c r="M55" s="15">
        <v>0.12</v>
      </c>
      <c r="N55" s="15" t="s">
        <v>263</v>
      </c>
    </row>
    <row r="56" spans="1:14" ht="12.75">
      <c r="A56" s="37" t="s">
        <v>59</v>
      </c>
      <c r="B56">
        <v>426</v>
      </c>
      <c r="C56">
        <v>0</v>
      </c>
      <c r="D56">
        <v>0</v>
      </c>
      <c r="E56">
        <v>426</v>
      </c>
      <c r="F56" s="3">
        <f>E56*1.12</f>
        <v>477.12000000000006</v>
      </c>
      <c r="G56" s="14">
        <v>0</v>
      </c>
      <c r="H56" s="17">
        <f t="shared" si="2"/>
        <v>477.12000000000006</v>
      </c>
      <c r="I56" s="16"/>
      <c r="K56" s="44">
        <f t="shared" si="1"/>
        <v>7.178100000000001</v>
      </c>
      <c r="M56" s="15">
        <v>0.12</v>
      </c>
      <c r="N56" s="15"/>
    </row>
    <row r="57" spans="1:11" ht="12.75">
      <c r="A57" s="12" t="s">
        <v>174</v>
      </c>
      <c r="B57">
        <v>360</v>
      </c>
      <c r="C57">
        <v>0</v>
      </c>
      <c r="D57">
        <v>0</v>
      </c>
      <c r="E57">
        <v>360</v>
      </c>
      <c r="F57" s="3">
        <f>E57*1.15</f>
        <v>413.99999999999994</v>
      </c>
      <c r="G57">
        <v>0</v>
      </c>
      <c r="H57" s="17">
        <f t="shared" si="2"/>
        <v>413.99999999999994</v>
      </c>
      <c r="I57" s="16">
        <v>414</v>
      </c>
      <c r="K57" s="44">
        <f t="shared" si="1"/>
        <v>6.066</v>
      </c>
    </row>
    <row r="58" spans="1:14" ht="12.75">
      <c r="A58" s="12" t="s">
        <v>54</v>
      </c>
      <c r="B58">
        <v>426</v>
      </c>
      <c r="C58">
        <v>0</v>
      </c>
      <c r="D58">
        <v>0</v>
      </c>
      <c r="E58">
        <v>426</v>
      </c>
      <c r="F58" s="3">
        <f>E58*1.12</f>
        <v>477.12000000000006</v>
      </c>
      <c r="G58" s="14">
        <v>0</v>
      </c>
      <c r="H58" s="17">
        <f t="shared" si="2"/>
        <v>477.12000000000006</v>
      </c>
      <c r="I58" s="16">
        <v>490</v>
      </c>
      <c r="J58" s="14">
        <v>13</v>
      </c>
      <c r="K58" s="44">
        <f t="shared" si="1"/>
        <v>7.178100000000001</v>
      </c>
      <c r="L58">
        <v>6</v>
      </c>
      <c r="M58" s="15">
        <v>0.12</v>
      </c>
      <c r="N58" t="s">
        <v>308</v>
      </c>
    </row>
    <row r="59" spans="1:14" ht="12.75">
      <c r="A59" s="12" t="s">
        <v>156</v>
      </c>
      <c r="B59">
        <v>1812</v>
      </c>
      <c r="C59">
        <v>0</v>
      </c>
      <c r="D59">
        <v>0</v>
      </c>
      <c r="E59">
        <v>1812</v>
      </c>
      <c r="F59" s="3">
        <f>E59*1.12</f>
        <v>2029.4400000000003</v>
      </c>
      <c r="G59">
        <v>0</v>
      </c>
      <c r="H59" s="17">
        <f t="shared" si="2"/>
        <v>2029.4400000000003</v>
      </c>
      <c r="I59" s="16">
        <v>2029</v>
      </c>
      <c r="K59" s="44">
        <f t="shared" si="1"/>
        <v>30.5322</v>
      </c>
      <c r="M59" s="15">
        <v>0.12</v>
      </c>
      <c r="N59" s="15"/>
    </row>
    <row r="60" spans="1:14" ht="12.75">
      <c r="A60" s="38" t="s">
        <v>199</v>
      </c>
      <c r="B60">
        <v>0</v>
      </c>
      <c r="C60">
        <v>293</v>
      </c>
      <c r="D60">
        <v>0</v>
      </c>
      <c r="E60">
        <v>293</v>
      </c>
      <c r="F60" s="3">
        <f>E60*1.05</f>
        <v>307.65000000000003</v>
      </c>
      <c r="G60" s="18">
        <v>0</v>
      </c>
      <c r="H60" s="17">
        <f t="shared" si="2"/>
        <v>307.65000000000003</v>
      </c>
      <c r="I60" s="16">
        <v>308</v>
      </c>
      <c r="K60" s="44">
        <f t="shared" si="1"/>
        <v>4.93705</v>
      </c>
      <c r="M60" s="15">
        <v>0.05</v>
      </c>
      <c r="N60" s="15"/>
    </row>
    <row r="61" spans="6:11" ht="12.75">
      <c r="F61" s="3"/>
      <c r="G61" s="18"/>
      <c r="H61" s="17"/>
      <c r="I61" s="16"/>
      <c r="K61" s="21"/>
    </row>
    <row r="62" spans="2:5" ht="12.75">
      <c r="B62">
        <v>43809</v>
      </c>
      <c r="C62">
        <v>18954</v>
      </c>
      <c r="D62">
        <v>3761</v>
      </c>
      <c r="E62">
        <v>66524</v>
      </c>
    </row>
    <row r="65" ht="12.75">
      <c r="A65" s="30" t="s">
        <v>217</v>
      </c>
    </row>
    <row r="66" ht="12.75">
      <c r="A66" s="20"/>
    </row>
    <row r="68" ht="12.75">
      <c r="A68" t="s">
        <v>306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F33" sqref="F33"/>
    </sheetView>
  </sheetViews>
  <sheetFormatPr defaultColWidth="9.00390625" defaultRowHeight="12.75"/>
  <cols>
    <col min="1" max="1" width="20.125" style="11" customWidth="1"/>
    <col min="2" max="2" width="18.00390625" style="11" customWidth="1"/>
    <col min="3" max="3" width="10.375" style="11" customWidth="1"/>
    <col min="4" max="4" width="11.75390625" style="11" customWidth="1"/>
    <col min="5" max="5" width="10.375" style="11" customWidth="1"/>
    <col min="6" max="7" width="9.125" style="11" customWidth="1"/>
  </cols>
  <sheetData>
    <row r="1" spans="1:7" s="9" customFormat="1" ht="25.5">
      <c r="A1" s="6" t="s">
        <v>7</v>
      </c>
      <c r="B1" s="6" t="s">
        <v>15</v>
      </c>
      <c r="C1" s="6" t="s">
        <v>13</v>
      </c>
      <c r="D1" s="7" t="s">
        <v>16</v>
      </c>
      <c r="E1" s="8" t="s">
        <v>17</v>
      </c>
      <c r="F1" s="10"/>
      <c r="G1" s="10"/>
    </row>
    <row r="2" spans="1:4" ht="12.75">
      <c r="A2" s="12" t="s">
        <v>203</v>
      </c>
      <c r="B2" s="11" t="s">
        <v>296</v>
      </c>
      <c r="C2" s="11">
        <v>4</v>
      </c>
      <c r="D2" s="43"/>
    </row>
    <row r="3" spans="1:4" ht="12.75">
      <c r="A3" s="12" t="s">
        <v>84</v>
      </c>
      <c r="C3" s="11">
        <v>0</v>
      </c>
      <c r="D3" s="43"/>
    </row>
    <row r="4" spans="1:4" ht="12.75">
      <c r="A4" s="12" t="s">
        <v>196</v>
      </c>
      <c r="C4" s="11">
        <v>0</v>
      </c>
      <c r="D4" s="43"/>
    </row>
    <row r="5" spans="1:4" ht="12.75">
      <c r="A5" s="19" t="s">
        <v>225</v>
      </c>
      <c r="B5" s="11" t="s">
        <v>304</v>
      </c>
      <c r="C5" s="45">
        <v>11</v>
      </c>
      <c r="D5" s="43"/>
    </row>
    <row r="6" spans="1:6" ht="12.75">
      <c r="A6" s="12" t="s">
        <v>52</v>
      </c>
      <c r="B6" s="11" t="s">
        <v>315</v>
      </c>
      <c r="C6" s="45">
        <v>12</v>
      </c>
      <c r="D6" s="43" t="s">
        <v>315</v>
      </c>
      <c r="F6" s="11" t="s">
        <v>316</v>
      </c>
    </row>
    <row r="7" spans="1:4" ht="12.75">
      <c r="A7" s="33" t="s">
        <v>164</v>
      </c>
      <c r="B7" s="11" t="s">
        <v>326</v>
      </c>
      <c r="C7" s="45">
        <v>8</v>
      </c>
      <c r="D7" s="43"/>
    </row>
    <row r="8" spans="1:4" ht="12.75">
      <c r="A8" s="12" t="s">
        <v>56</v>
      </c>
      <c r="C8" s="45">
        <v>15</v>
      </c>
      <c r="D8" s="43"/>
    </row>
    <row r="9" spans="1:4" ht="12.75">
      <c r="A9" s="12" t="s">
        <v>58</v>
      </c>
      <c r="B9" s="11" t="s">
        <v>299</v>
      </c>
      <c r="C9" s="45">
        <v>0</v>
      </c>
      <c r="D9" s="43"/>
    </row>
    <row r="10" spans="1:4" ht="12.75">
      <c r="A10" s="29" t="s">
        <v>184</v>
      </c>
      <c r="B10" s="11" t="s">
        <v>322</v>
      </c>
      <c r="C10" s="45">
        <v>23</v>
      </c>
      <c r="D10" s="43"/>
    </row>
    <row r="11" spans="1:6" ht="12.75">
      <c r="A11" s="34" t="s">
        <v>178</v>
      </c>
      <c r="B11" s="11" t="s">
        <v>295</v>
      </c>
      <c r="C11" s="45">
        <v>51</v>
      </c>
      <c r="D11" s="43"/>
      <c r="F11" s="11" t="s">
        <v>318</v>
      </c>
    </row>
    <row r="12" spans="1:4" ht="12.75">
      <c r="A12" s="22" t="s">
        <v>82</v>
      </c>
      <c r="B12" s="11" t="s">
        <v>300</v>
      </c>
      <c r="C12" s="45">
        <v>0</v>
      </c>
      <c r="D12" s="43"/>
    </row>
    <row r="13" spans="1:4" ht="12.75">
      <c r="A13" s="12" t="s">
        <v>237</v>
      </c>
      <c r="B13" s="11" t="s">
        <v>302</v>
      </c>
      <c r="C13" s="45">
        <v>4</v>
      </c>
      <c r="D13" s="43"/>
    </row>
    <row r="14" spans="1:4" ht="12.75">
      <c r="A14" s="12" t="s">
        <v>248</v>
      </c>
      <c r="B14" s="11" t="s">
        <v>292</v>
      </c>
      <c r="C14" s="45">
        <v>9</v>
      </c>
      <c r="D14" s="43"/>
    </row>
    <row r="15" spans="1:4" ht="12.75">
      <c r="A15" s="25" t="s">
        <v>218</v>
      </c>
      <c r="B15" s="11" t="s">
        <v>295</v>
      </c>
      <c r="C15" s="45">
        <v>29</v>
      </c>
      <c r="D15" s="43"/>
    </row>
    <row r="16" spans="1:5" ht="12.75">
      <c r="A16" s="27" t="s">
        <v>78</v>
      </c>
      <c r="B16" s="11" t="s">
        <v>305</v>
      </c>
      <c r="C16" s="45">
        <v>0</v>
      </c>
      <c r="D16" s="43"/>
      <c r="E16" s="11" t="s">
        <v>312</v>
      </c>
    </row>
    <row r="17" spans="1:4" ht="12.75">
      <c r="A17" s="41" t="s">
        <v>50</v>
      </c>
      <c r="B17" s="11" t="s">
        <v>291</v>
      </c>
      <c r="C17" s="45">
        <v>7</v>
      </c>
      <c r="D17" s="43"/>
    </row>
    <row r="18" spans="1:5" ht="12.75">
      <c r="A18" s="42" t="s">
        <v>185</v>
      </c>
      <c r="B18" s="11" t="s">
        <v>291</v>
      </c>
      <c r="C18" s="45">
        <v>15</v>
      </c>
      <c r="D18" s="43">
        <v>42273</v>
      </c>
      <c r="E18" s="11" t="s">
        <v>321</v>
      </c>
    </row>
    <row r="19" spans="1:4" ht="12.75">
      <c r="A19" s="12" t="s">
        <v>168</v>
      </c>
      <c r="B19" s="11" t="s">
        <v>302</v>
      </c>
      <c r="C19" s="45">
        <v>11</v>
      </c>
      <c r="D19" s="43"/>
    </row>
    <row r="20" spans="1:4" ht="12.75">
      <c r="A20" s="22" t="s">
        <v>143</v>
      </c>
      <c r="B20" s="11" t="s">
        <v>292</v>
      </c>
      <c r="C20" s="45">
        <v>10</v>
      </c>
      <c r="D20" s="43"/>
    </row>
    <row r="21" spans="1:5" ht="12.75">
      <c r="A21" s="12" t="s">
        <v>61</v>
      </c>
      <c r="C21" s="45">
        <v>0</v>
      </c>
      <c r="D21" s="43"/>
      <c r="E21" s="11" t="s">
        <v>313</v>
      </c>
    </row>
    <row r="22" spans="1:4" ht="12.75">
      <c r="A22" s="12" t="s">
        <v>249</v>
      </c>
      <c r="B22" s="11" t="s">
        <v>296</v>
      </c>
      <c r="C22" s="45">
        <v>3</v>
      </c>
      <c r="D22" s="43"/>
    </row>
    <row r="23" spans="1:4" ht="12.75">
      <c r="A23" s="22" t="s">
        <v>43</v>
      </c>
      <c r="B23" s="11" t="s">
        <v>288</v>
      </c>
      <c r="C23" s="45">
        <v>4</v>
      </c>
      <c r="D23" s="43">
        <v>42271</v>
      </c>
    </row>
    <row r="24" spans="1:4" ht="12.75">
      <c r="A24" s="12" t="s">
        <v>268</v>
      </c>
      <c r="B24" s="11" t="s">
        <v>290</v>
      </c>
      <c r="C24" s="45">
        <v>25</v>
      </c>
      <c r="D24" s="43"/>
    </row>
    <row r="25" spans="1:6" ht="12.75">
      <c r="A25" s="27" t="s">
        <v>85</v>
      </c>
      <c r="B25" s="11" t="s">
        <v>293</v>
      </c>
      <c r="C25" s="45">
        <v>18</v>
      </c>
      <c r="D25" s="43" t="s">
        <v>294</v>
      </c>
      <c r="F25" s="11" t="s">
        <v>314</v>
      </c>
    </row>
    <row r="26" spans="1:4" ht="12.75">
      <c r="A26" s="12" t="s">
        <v>102</v>
      </c>
      <c r="C26" s="45">
        <v>32</v>
      </c>
      <c r="D26" s="43"/>
    </row>
    <row r="27" spans="1:4" ht="12.75">
      <c r="A27" s="19" t="s">
        <v>69</v>
      </c>
      <c r="B27" s="11" t="s">
        <v>299</v>
      </c>
      <c r="C27" s="45">
        <v>19</v>
      </c>
      <c r="D27" s="43"/>
    </row>
    <row r="28" spans="1:4" ht="12.75">
      <c r="A28" s="12" t="s">
        <v>228</v>
      </c>
      <c r="B28" s="11" t="s">
        <v>291</v>
      </c>
      <c r="C28" s="45">
        <v>14</v>
      </c>
      <c r="D28" s="43"/>
    </row>
    <row r="29" spans="1:4" ht="12.75">
      <c r="A29" s="12" t="s">
        <v>240</v>
      </c>
      <c r="B29" s="11" t="s">
        <v>301</v>
      </c>
      <c r="C29" s="45">
        <v>12</v>
      </c>
      <c r="D29" s="43"/>
    </row>
    <row r="30" spans="1:4" ht="12.75">
      <c r="A30" s="12" t="s">
        <v>62</v>
      </c>
      <c r="B30" s="11" t="s">
        <v>323</v>
      </c>
      <c r="C30" s="45">
        <v>30</v>
      </c>
      <c r="D30" s="43"/>
    </row>
    <row r="31" spans="1:4" ht="12.75">
      <c r="A31" s="26" t="s">
        <v>32</v>
      </c>
      <c r="C31" s="45">
        <v>9</v>
      </c>
      <c r="D31" s="43"/>
    </row>
    <row r="32" spans="1:4" ht="12.75">
      <c r="A32" s="36" t="s">
        <v>91</v>
      </c>
      <c r="C32" s="46">
        <v>277</v>
      </c>
      <c r="D32" s="47" t="s">
        <v>325</v>
      </c>
    </row>
    <row r="33" spans="1:4" ht="12.75">
      <c r="A33" s="22" t="s">
        <v>179</v>
      </c>
      <c r="C33" s="45">
        <v>13</v>
      </c>
      <c r="D33" s="43"/>
    </row>
    <row r="34" spans="1:4" ht="12.75">
      <c r="A34" s="12" t="s">
        <v>172</v>
      </c>
      <c r="B34" s="11" t="s">
        <v>289</v>
      </c>
      <c r="C34" s="45">
        <v>14</v>
      </c>
      <c r="D34" s="43"/>
    </row>
    <row r="35" spans="1:4" ht="12.75">
      <c r="A35" s="26" t="s">
        <v>187</v>
      </c>
      <c r="B35" s="11" t="s">
        <v>301</v>
      </c>
      <c r="C35" s="45">
        <v>29</v>
      </c>
      <c r="D35" s="43"/>
    </row>
    <row r="36" spans="1:4" ht="12.75">
      <c r="A36" s="12" t="s">
        <v>28</v>
      </c>
      <c r="C36" s="45">
        <v>8</v>
      </c>
      <c r="D36" s="43"/>
    </row>
    <row r="37" spans="1:4" ht="12.75">
      <c r="A37" s="12" t="s">
        <v>245</v>
      </c>
      <c r="B37" s="11" t="s">
        <v>292</v>
      </c>
      <c r="C37" s="45">
        <v>30</v>
      </c>
      <c r="D37" s="43"/>
    </row>
    <row r="38" spans="1:5" ht="12.75">
      <c r="A38" s="12" t="s">
        <v>239</v>
      </c>
      <c r="B38" s="18" t="s">
        <v>327</v>
      </c>
      <c r="C38" s="45">
        <v>0</v>
      </c>
      <c r="D38" s="43"/>
      <c r="E38" s="3" t="s">
        <v>328</v>
      </c>
    </row>
    <row r="39" spans="1:4" ht="12.75">
      <c r="A39" s="12" t="s">
        <v>37</v>
      </c>
      <c r="B39" s="11" t="s">
        <v>300</v>
      </c>
      <c r="C39" s="45">
        <v>2</v>
      </c>
      <c r="D39" s="43"/>
    </row>
    <row r="40" spans="1:4" ht="12.75">
      <c r="A40" s="12" t="s">
        <v>259</v>
      </c>
      <c r="B40" s="11" t="s">
        <v>320</v>
      </c>
      <c r="C40" s="45">
        <v>28</v>
      </c>
      <c r="D40" s="43"/>
    </row>
    <row r="41" spans="1:4" ht="12.75">
      <c r="A41" s="12" t="s">
        <v>98</v>
      </c>
      <c r="B41" s="11" t="s">
        <v>301</v>
      </c>
      <c r="C41" s="45">
        <v>21</v>
      </c>
      <c r="D41" s="43"/>
    </row>
    <row r="42" spans="1:4" ht="12.75">
      <c r="A42" s="27" t="s">
        <v>53</v>
      </c>
      <c r="B42" s="11" t="s">
        <v>290</v>
      </c>
      <c r="C42" s="45">
        <v>0</v>
      </c>
      <c r="D42" s="43"/>
    </row>
    <row r="43" spans="1:4" ht="12.75">
      <c r="A43" s="12" t="s">
        <v>23</v>
      </c>
      <c r="B43" s="11" t="s">
        <v>297</v>
      </c>
      <c r="C43" s="45">
        <v>15</v>
      </c>
      <c r="D43" s="43"/>
    </row>
    <row r="44" spans="1:4" ht="12.75">
      <c r="A44" s="12" t="s">
        <v>241</v>
      </c>
      <c r="B44" s="11" t="s">
        <v>296</v>
      </c>
      <c r="C44" s="45">
        <v>124</v>
      </c>
      <c r="D44" s="43"/>
    </row>
    <row r="45" spans="1:4" ht="12.75">
      <c r="A45" s="12" t="s">
        <v>189</v>
      </c>
      <c r="C45" s="45">
        <v>11</v>
      </c>
      <c r="D45" s="43"/>
    </row>
    <row r="46" spans="1:4" ht="12.75">
      <c r="A46" s="22" t="s">
        <v>122</v>
      </c>
      <c r="C46" s="45">
        <v>31</v>
      </c>
      <c r="D46" s="43"/>
    </row>
    <row r="47" spans="1:4" ht="12.75">
      <c r="A47" s="29" t="s">
        <v>150</v>
      </c>
      <c r="B47" s="11" t="s">
        <v>289</v>
      </c>
      <c r="C47" s="45">
        <v>16</v>
      </c>
      <c r="D47" s="43"/>
    </row>
    <row r="48" spans="1:4" ht="12.75">
      <c r="A48" s="12" t="s">
        <v>216</v>
      </c>
      <c r="B48" s="11" t="s">
        <v>299</v>
      </c>
      <c r="C48" s="45">
        <v>12</v>
      </c>
      <c r="D48" s="43"/>
    </row>
    <row r="49" spans="1:5" ht="12.75">
      <c r="A49" s="39" t="s">
        <v>49</v>
      </c>
      <c r="C49" s="41">
        <v>33</v>
      </c>
      <c r="D49" s="43"/>
      <c r="E49" s="14"/>
    </row>
    <row r="50" spans="1:4" ht="12.75">
      <c r="A50" s="12" t="s">
        <v>124</v>
      </c>
      <c r="B50" s="11" t="s">
        <v>288</v>
      </c>
      <c r="C50" s="45">
        <v>52</v>
      </c>
      <c r="D50" s="43">
        <v>42271</v>
      </c>
    </row>
    <row r="51" spans="1:4" ht="12.75">
      <c r="A51" s="12" t="s">
        <v>57</v>
      </c>
      <c r="C51" s="45">
        <v>7</v>
      </c>
      <c r="D51" s="43"/>
    </row>
    <row r="52" spans="1:4" ht="12.75">
      <c r="A52" t="s">
        <v>186</v>
      </c>
      <c r="B52" s="11" t="s">
        <v>298</v>
      </c>
      <c r="C52" s="45">
        <v>0</v>
      </c>
      <c r="D52" s="43"/>
    </row>
    <row r="53" spans="1:4" ht="12.75">
      <c r="A53" s="12" t="s">
        <v>36</v>
      </c>
      <c r="B53" s="11" t="s">
        <v>302</v>
      </c>
      <c r="C53" s="45">
        <v>10</v>
      </c>
      <c r="D53" s="43"/>
    </row>
    <row r="54" spans="1:4" ht="12.75">
      <c r="A54" s="12" t="s">
        <v>137</v>
      </c>
      <c r="B54" s="11" t="s">
        <v>303</v>
      </c>
      <c r="C54" s="45">
        <v>12</v>
      </c>
      <c r="D54" s="43"/>
    </row>
    <row r="55" spans="1:4" ht="12.75">
      <c r="A55" s="12" t="s">
        <v>96</v>
      </c>
      <c r="B55" s="11" t="s">
        <v>300</v>
      </c>
      <c r="C55" s="45">
        <v>8</v>
      </c>
      <c r="D55" s="43"/>
    </row>
    <row r="56" spans="1:4" ht="12.75">
      <c r="A56" s="37" t="s">
        <v>59</v>
      </c>
      <c r="C56" s="46">
        <v>484</v>
      </c>
      <c r="D56" s="47" t="s">
        <v>325</v>
      </c>
    </row>
    <row r="57" spans="1:4" ht="12.75">
      <c r="A57" s="12" t="s">
        <v>174</v>
      </c>
      <c r="B57" s="11" t="s">
        <v>287</v>
      </c>
      <c r="C57" s="45">
        <v>6</v>
      </c>
      <c r="D57" s="43"/>
    </row>
    <row r="58" spans="1:4" ht="12.75">
      <c r="A58" s="12" t="s">
        <v>54</v>
      </c>
      <c r="C58" s="45">
        <v>0</v>
      </c>
      <c r="D58" s="43"/>
    </row>
    <row r="59" spans="1:4" ht="12.75">
      <c r="A59" s="12" t="s">
        <v>156</v>
      </c>
      <c r="B59" s="11" t="s">
        <v>291</v>
      </c>
      <c r="C59" s="45">
        <v>31</v>
      </c>
      <c r="D59" s="43"/>
    </row>
    <row r="60" spans="1:4" ht="12.75">
      <c r="A60" s="38" t="s">
        <v>199</v>
      </c>
      <c r="B60" s="11" t="s">
        <v>290</v>
      </c>
      <c r="C60" s="45">
        <v>5</v>
      </c>
      <c r="D60" s="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alice</cp:lastModifiedBy>
  <dcterms:created xsi:type="dcterms:W3CDTF">2012-11-30T08:13:59Z</dcterms:created>
  <dcterms:modified xsi:type="dcterms:W3CDTF">2015-09-24T08:45:31Z</dcterms:modified>
  <cp:category/>
  <cp:version/>
  <cp:contentType/>
  <cp:contentStatus/>
</cp:coreProperties>
</file>