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6540" activeTab="4"/>
  </bookViews>
  <sheets>
    <sheet name="КП-37" sheetId="1" r:id="rId1"/>
    <sheet name="Предзаказ" sheetId="2" r:id="rId2"/>
    <sheet name="Термо" sheetId="3" r:id="rId3"/>
    <sheet name="Оплаты" sheetId="4" r:id="rId4"/>
    <sheet name="Раздачи" sheetId="5" r:id="rId5"/>
  </sheets>
  <definedNames>
    <definedName name="_xlnm._FilterDatabase" localSheetId="0" hidden="1">'КП-37'!$A$1:$H$91</definedName>
    <definedName name="_xlnm._FilterDatabase" localSheetId="1" hidden="1">'Предзаказ'!$A$1:$H$109</definedName>
    <definedName name="_xlnm._FilterDatabase" localSheetId="2" hidden="1">'Термо'!$A$1:$H$48</definedName>
  </definedNames>
  <calcPr fullCalcOnLoad="1" refMode="R1C1"/>
</workbook>
</file>

<file path=xl/sharedStrings.xml><?xml version="1.0" encoding="utf-8"?>
<sst xmlns="http://schemas.openxmlformats.org/spreadsheetml/2006/main" count="1080" uniqueCount="334">
  <si>
    <t>артикул</t>
  </si>
  <si>
    <t>коллекция</t>
  </si>
  <si>
    <t>размер</t>
  </si>
  <si>
    <t>цена</t>
  </si>
  <si>
    <t>кол-во</t>
  </si>
  <si>
    <t>сумма</t>
  </si>
  <si>
    <t>сумма с орг</t>
  </si>
  <si>
    <t>уз</t>
  </si>
  <si>
    <t>с орг%  всего</t>
  </si>
  <si>
    <t>оплачено ранее</t>
  </si>
  <si>
    <t>к оплате</t>
  </si>
  <si>
    <t>оплачено</t>
  </si>
  <si>
    <t>переплата/ недоплата</t>
  </si>
  <si>
    <t>тр.</t>
  </si>
  <si>
    <t>депозит/ долг (-)</t>
  </si>
  <si>
    <t>РЦР</t>
  </si>
  <si>
    <t>сдано/ выдано</t>
  </si>
  <si>
    <t>долг межгород</t>
  </si>
  <si>
    <t>всего</t>
  </si>
  <si>
    <t>предзаказ</t>
  </si>
  <si>
    <t>ТБ</t>
  </si>
  <si>
    <t>Спрут</t>
  </si>
  <si>
    <t>68-134</t>
  </si>
  <si>
    <t>Polin@</t>
  </si>
  <si>
    <t>Джемпер для мальчика ПДБ307001 голубой+темно-синий / - / Корабль /</t>
  </si>
  <si>
    <t>Джемпер для мальчика ПДК533001 голубой+темно-синий / - / Монстр /</t>
  </si>
  <si>
    <t>Джемпер для мальчика ПДБ539001 бежевый</t>
  </si>
  <si>
    <t>Гран-при</t>
  </si>
  <si>
    <t>Джемпер для мальчика ПДБ151001н серо-коричневый+клинопись светло-коричневый</t>
  </si>
  <si>
    <t>Мексика</t>
  </si>
  <si>
    <t>64-128</t>
  </si>
  <si>
    <t>Джемпер для девочки ДДК251001н вышивка</t>
  </si>
  <si>
    <t>Славянский орнамент</t>
  </si>
  <si>
    <t>56-110</t>
  </si>
  <si>
    <t>Рейтузы для девочки ДРЛ894800 коралл</t>
  </si>
  <si>
    <t>taka.08</t>
  </si>
  <si>
    <t>Elena_W</t>
  </si>
  <si>
    <t>Гарнитур для девочки ДНГ562001 белый</t>
  </si>
  <si>
    <t>Белая</t>
  </si>
  <si>
    <t>lena403</t>
  </si>
  <si>
    <t>Кальсоны для мальчика ПНЛ627025 синий</t>
  </si>
  <si>
    <t>Trevira</t>
  </si>
  <si>
    <t>80-152</t>
  </si>
  <si>
    <t>60-116</t>
  </si>
  <si>
    <t>86(96)-182</t>
  </si>
  <si>
    <t>Кальсоны мужск. МНЛ194025 черный</t>
  </si>
  <si>
    <t>томасс</t>
  </si>
  <si>
    <t>Комплект нательный детск. ПНК629025 светло-серый</t>
  </si>
  <si>
    <t>52-98</t>
  </si>
  <si>
    <t>Комплект нательный детск. УНК630029 светло-серый</t>
  </si>
  <si>
    <t>88-170</t>
  </si>
  <si>
    <t>Комплект верхний для мальчика 2ПДР611 серый+синий</t>
  </si>
  <si>
    <t>Космос</t>
  </si>
  <si>
    <t>акция "Комплекты"</t>
  </si>
  <si>
    <t>Джемпер для мальчика ПДБ016001 салат</t>
  </si>
  <si>
    <t>Космический десант</t>
  </si>
  <si>
    <t>Джемпер для девочки ДДД966067н белый+новая гжель василек / Растение гжель</t>
  </si>
  <si>
    <t>Гжель</t>
  </si>
  <si>
    <t>Ирик_777lcr</t>
  </si>
  <si>
    <t>Джемпер для девочки ДДД946067н белый+новая гжель василек / Розочка</t>
  </si>
  <si>
    <t>62-122</t>
  </si>
  <si>
    <t>Anney</t>
  </si>
  <si>
    <t>Джемпер для девочки ДДД946067н новая гжель василек</t>
  </si>
  <si>
    <t>50-92</t>
  </si>
  <si>
    <t>Алина 07</t>
  </si>
  <si>
    <t>Ми-Ка</t>
  </si>
  <si>
    <t>МЮВ</t>
  </si>
  <si>
    <t>Джемпер для девочки ДДД955258</t>
  </si>
  <si>
    <t>Ustin1975</t>
  </si>
  <si>
    <t>Mili25</t>
  </si>
  <si>
    <t>Джемпер для девочки ДДД966067н белый+новая гжель василек</t>
  </si>
  <si>
    <t>Plotik</t>
  </si>
  <si>
    <t>Джемпер для девочки ДДД966067н новая гжель василек</t>
  </si>
  <si>
    <t>Платье для девочки ДПД968067н белый+новая гжель василек/Розочка</t>
  </si>
  <si>
    <t>Дина М</t>
  </si>
  <si>
    <t>Платье для девочки ДПД945067н белый+новая гжель василек / Вьюнок</t>
  </si>
  <si>
    <t>Платье для девочки ДПД945067н василек+новая гжель василек / Вьюнок</t>
  </si>
  <si>
    <t>Рейтузы для девочки ДРЛ894800н новая гжель василек</t>
  </si>
  <si>
    <t>Юбка для девочки ДЮК944067</t>
  </si>
  <si>
    <t>Платье для девочки ДПД854067н ромашки на темно-синем</t>
  </si>
  <si>
    <t>Осенний блюз</t>
  </si>
  <si>
    <t>Платье для девочки ДПД068067 сливки / Птички</t>
  </si>
  <si>
    <t>Платья для малышек</t>
  </si>
  <si>
    <t>54-92</t>
  </si>
  <si>
    <t>elena678</t>
  </si>
  <si>
    <t>Джемпер для девочки ДДД685210 серый+полоска синий</t>
  </si>
  <si>
    <t>Причал</t>
  </si>
  <si>
    <t>Львен</t>
  </si>
  <si>
    <t>Рейтузы для девочки ДРЛ683800</t>
  </si>
  <si>
    <t>Джемпер для девочки ДДД355067 белый</t>
  </si>
  <si>
    <t>Россия, вперед!</t>
  </si>
  <si>
    <t>Боди для девочки ДЗД140067 сливки</t>
  </si>
  <si>
    <t>Ушастые истории</t>
  </si>
  <si>
    <t>50-80</t>
  </si>
  <si>
    <t>M@d@m</t>
  </si>
  <si>
    <t>Брюки для девочки ДББ262650 светлая сирень</t>
  </si>
  <si>
    <t>Головной убор для девочки ДГШ276650 сливки</t>
  </si>
  <si>
    <t>Мамука-Галюка</t>
  </si>
  <si>
    <t>Жилет для девочки ДДБ305650 сливки</t>
  </si>
  <si>
    <t>Куртка для девочки ДДД134438 джинс</t>
  </si>
  <si>
    <t>Рейтузы для девочки ДЮЛ442438</t>
  </si>
  <si>
    <t>Джемпер для мальчика ПДД996800 бежевый</t>
  </si>
  <si>
    <t>Alisa111</t>
  </si>
  <si>
    <t>Джемпер для мальчика ПДД996800 коричневый</t>
  </si>
  <si>
    <t>AlesiaZ</t>
  </si>
  <si>
    <t>Брюки для мальчика ПББ141258 синий</t>
  </si>
  <si>
    <t>Маленький байкер</t>
  </si>
  <si>
    <t>54-104</t>
  </si>
  <si>
    <t>*Star#</t>
  </si>
  <si>
    <t>Metel</t>
  </si>
  <si>
    <t>Брюки для мальчика ЮББ648258 синий</t>
  </si>
  <si>
    <t>Головной убор ясельн. ЮГК647001 синий</t>
  </si>
  <si>
    <t>*</t>
  </si>
  <si>
    <t>Джемпер для мальчика ПДД139067 синий</t>
  </si>
  <si>
    <t>Куртка для мальчика ПДД636258</t>
  </si>
  <si>
    <t>Брюки для мальчика ПББ394258</t>
  </si>
  <si>
    <t>Охота</t>
  </si>
  <si>
    <t>Gorgipija</t>
  </si>
  <si>
    <t>72-140</t>
  </si>
  <si>
    <t>Slanka</t>
  </si>
  <si>
    <t>Джемпер для мальчика ПДД236067 оливковый</t>
  </si>
  <si>
    <t>Брюки для мальчика ЮБМ028258 синий</t>
  </si>
  <si>
    <t>Пес на ферме</t>
  </si>
  <si>
    <t>52-86</t>
  </si>
  <si>
    <t>Юлия_Ч</t>
  </si>
  <si>
    <t>Брюки для мальчика ЮБМ332258</t>
  </si>
  <si>
    <t>ранетка87</t>
  </si>
  <si>
    <t>Куртка для мальчика ЮДД328258</t>
  </si>
  <si>
    <t>Шарф для мальчика ЮФМ337650</t>
  </si>
  <si>
    <t>Брюки для мальчика ПБМ792258 василек</t>
  </si>
  <si>
    <t>Куртка для мальчика ПДД787258 белый+василек</t>
  </si>
  <si>
    <t>Брюки для мальчика ПББ202258</t>
  </si>
  <si>
    <t>Рыбалка</t>
  </si>
  <si>
    <t>Ollena</t>
  </si>
  <si>
    <t>Куртка для мальчика ПДД237258</t>
  </si>
  <si>
    <t>Брюки для мальчика ПБМ141258</t>
  </si>
  <si>
    <t>Стройтехника</t>
  </si>
  <si>
    <t>Fila</t>
  </si>
  <si>
    <t>decan</t>
  </si>
  <si>
    <t>Джемпер для мальчика ПДД236067 темно-коричневый</t>
  </si>
  <si>
    <t>мама Иришки</t>
  </si>
  <si>
    <t>Комплект нательный детск. УНК630025 светло-серый</t>
  </si>
  <si>
    <t>76-146</t>
  </si>
  <si>
    <t>Носки утепленные детск. УТТ544028 ярко-розовый</t>
  </si>
  <si>
    <t>Носки утепленные детск. УТТ544025 морская волна</t>
  </si>
  <si>
    <t>Аркадия</t>
  </si>
  <si>
    <t>Брюки для мальчика ПББ998258</t>
  </si>
  <si>
    <t>natashka-dereza</t>
  </si>
  <si>
    <t>mashuk11</t>
  </si>
  <si>
    <t>Платье для девочки ДПД611070 серый+темно-синий</t>
  </si>
  <si>
    <t>Дефиле</t>
  </si>
  <si>
    <t>Евгения_Ф</t>
  </si>
  <si>
    <t>Рейтузы для девочки ДРЛ464804н цветы гжель</t>
  </si>
  <si>
    <t>Бабушка в квадрате</t>
  </si>
  <si>
    <t>Комплект домашний для девочки 2ДДР015 оранжевый+зеленый /Лисенок</t>
  </si>
  <si>
    <t>Домашняя одежда</t>
  </si>
  <si>
    <t>lok</t>
  </si>
  <si>
    <t>Кальсоны для мальчика ПНЛ627025 светло-серый</t>
  </si>
  <si>
    <t>Кальсоны для мальчика ПНЛ627025 черный</t>
  </si>
  <si>
    <t>Джемпер для мальчика ПДК892005 полоска василек / Якорь вышивка</t>
  </si>
  <si>
    <t>Серия</t>
  </si>
  <si>
    <t>Бриджи для мальчика ПБР557800 темно-синий / Глубина</t>
  </si>
  <si>
    <t>Джемпер для мальчика ПДК533001 голубой+темно-синий / Монстр</t>
  </si>
  <si>
    <t>egelia30</t>
  </si>
  <si>
    <t>Платье для девочки ДПК258001н</t>
  </si>
  <si>
    <t>Маня-ша</t>
  </si>
  <si>
    <t>Комплект нательный детск. УНК630025 бирюза</t>
  </si>
  <si>
    <t>Платье для девочки ДПБ918001н ромашки и горошки на темно-синем+белый</t>
  </si>
  <si>
    <t>Летний блюз</t>
  </si>
  <si>
    <t>Первый приз</t>
  </si>
  <si>
    <t>Головной убор мужской УГШ036 синий</t>
  </si>
  <si>
    <t>Юлия Швецова</t>
  </si>
  <si>
    <t>Кальсоны для мальчика ПНЛ573069</t>
  </si>
  <si>
    <t>Merino</t>
  </si>
  <si>
    <t>ShYulia</t>
  </si>
  <si>
    <t>Комплект нательный детск. УНК571069 черно-серый</t>
  </si>
  <si>
    <t>Жанна147</t>
  </si>
  <si>
    <t>Комплект нательный детск. УНК571069 светло-розовый+белый</t>
  </si>
  <si>
    <t>mirrrinka</t>
  </si>
  <si>
    <t>Комплект нательный детск. ПНК607200 черный</t>
  </si>
  <si>
    <t>Natural</t>
  </si>
  <si>
    <t>Oksana0302</t>
  </si>
  <si>
    <t>Комплект нательный детск. УНК601200 голубой</t>
  </si>
  <si>
    <t>Гарнитур для девочки ДНГ684001н белый+полоска красный / Полосатая красная кепка</t>
  </si>
  <si>
    <t>Носки утепленные женск. ЖТТ536025 бирюза</t>
  </si>
  <si>
    <t>Носки утепленные женск. ЖТТ536025 красный</t>
  </si>
  <si>
    <t>Носки утепленные детск. УТТ544025 голубой</t>
  </si>
  <si>
    <t>Носки утепленные детск. УТТ544025 оранжевый</t>
  </si>
  <si>
    <t>Пальто</t>
  </si>
  <si>
    <t>Merino Wool</t>
  </si>
  <si>
    <t>Комплект нательный детск. ЮНК570069 вода+белый</t>
  </si>
  <si>
    <t>черни4ка</t>
  </si>
  <si>
    <t>161 - переплата с КП-32</t>
  </si>
  <si>
    <t xml:space="preserve">Пиши мне в аську </t>
  </si>
  <si>
    <t>Ликвидация</t>
  </si>
  <si>
    <t>Джемпер для девочки ДДК135800 серый /фиолетовый</t>
  </si>
  <si>
    <t>84-158</t>
  </si>
  <si>
    <t>Джемпер для девочки ДДК135800 малина</t>
  </si>
  <si>
    <t>92-170</t>
  </si>
  <si>
    <t>Шорты для девочки ДШК476800 фиолетовый</t>
  </si>
  <si>
    <t>Марина С</t>
  </si>
  <si>
    <t>Халат для девочки ДХД637641 желтый / - / Мяу и гав</t>
  </si>
  <si>
    <t>Халаты</t>
  </si>
  <si>
    <t>Khodyreva</t>
  </si>
  <si>
    <t>Белоусина</t>
  </si>
  <si>
    <t>Майка для девочки ДНМ665001 белый / - / Трое и лукошко</t>
  </si>
  <si>
    <t>Лакомка</t>
  </si>
  <si>
    <t>Джемпер для мальчика ПДД438067 сливки+оранжевый</t>
  </si>
  <si>
    <t>Чужая планета</t>
  </si>
  <si>
    <t>Брюки для мальчика ПБМ439258 черный</t>
  </si>
  <si>
    <t>Гарнитур для мальчика ПНГ866001 морская волна / Компас</t>
  </si>
  <si>
    <t>Альпинист</t>
  </si>
  <si>
    <t>Майка для девочки ДНМ665001 белый / Заяц</t>
  </si>
  <si>
    <t>Зверушки</t>
  </si>
  <si>
    <t>Майка для девочки ДНМ152001 белый / Кусочек пирожного</t>
  </si>
  <si>
    <t>Сладкие сны</t>
  </si>
  <si>
    <t>Брюки для мальчика ПББ121258 коричневый</t>
  </si>
  <si>
    <t>Геометрия</t>
  </si>
  <si>
    <t>Джемпер для девочки ДДД250001н белый+вышивка</t>
  </si>
  <si>
    <t>ПУШИСТ</t>
  </si>
  <si>
    <t>КП-37</t>
  </si>
  <si>
    <t>Джемпер для мальчика ПДК533001 сливки / Металлический самолетик</t>
  </si>
  <si>
    <t>Винтаж</t>
  </si>
  <si>
    <t>DJulik</t>
  </si>
  <si>
    <t>FieRinka</t>
  </si>
  <si>
    <t>Джемпер для девочки ДДД888067 бирюза</t>
  </si>
  <si>
    <t>Веселые совы</t>
  </si>
  <si>
    <t>Джемпер для девочки ДДД888067 коричневый</t>
  </si>
  <si>
    <t>Джемпер для девочки ДДД888067 яркий коралл</t>
  </si>
  <si>
    <t>Джемпер для девочки ДДД889067 бирюза</t>
  </si>
  <si>
    <t>Джемпер для девочки ДДД889067 яркий коралл</t>
  </si>
  <si>
    <t>Джемпер для девочки ДДД893800</t>
  </si>
  <si>
    <t>Джемпер для девочки ДДД902258</t>
  </si>
  <si>
    <t>Рейтузы для девочки ДРЛ894800 яркий коралл</t>
  </si>
  <si>
    <t>авансы 283 и 81</t>
  </si>
  <si>
    <t>Комплект верхний для мальчика 2ЮДШ621 белый+ферма+яркая бирюза / Медведь и трактор+Трактор</t>
  </si>
  <si>
    <t>Веселый фермер</t>
  </si>
  <si>
    <t>Комплект домашний детск. 3Ю2ДБ704 желтый+салат / Тигр+Бегемотик</t>
  </si>
  <si>
    <t>Маленький брат</t>
  </si>
  <si>
    <t>MaCheri</t>
  </si>
  <si>
    <t>Трямм-м</t>
  </si>
  <si>
    <t>Джемпер для девочки ДДД398820 василек</t>
  </si>
  <si>
    <t>Зимний сад</t>
  </si>
  <si>
    <t>Рейтузы для девочки ДРЛ824820н розы на черном</t>
  </si>
  <si>
    <t>Птица Пава</t>
  </si>
  <si>
    <t>Комплект нательный детск. ПНК572069 черный</t>
  </si>
  <si>
    <t>Головной убор детск. УГШ100200 оливковый</t>
  </si>
  <si>
    <t>Анита-Сан</t>
  </si>
  <si>
    <t>Кальсоны для мальчика ПНЛ610200 черный</t>
  </si>
  <si>
    <t>Носки утепленные детск. УТТ544028 черный</t>
  </si>
  <si>
    <t>Носки утепленные женск. ЖТТ536025 синий</t>
  </si>
  <si>
    <t>Носки утепленные мужск. МТТ551025 черный</t>
  </si>
  <si>
    <t>Кальсоны мужск МНЛ575069 черный+серый</t>
  </si>
  <si>
    <t>108-188</t>
  </si>
  <si>
    <t>Карымова Наталья</t>
  </si>
  <si>
    <t>Комплект мужск. МНК143025 светло-серый</t>
  </si>
  <si>
    <t>112-188</t>
  </si>
  <si>
    <t>frumic</t>
  </si>
  <si>
    <t>Головной убор детский УГШ076025 св.-серый</t>
  </si>
  <si>
    <t>AnnaNIK</t>
  </si>
  <si>
    <t>Рейтузы для девочки ДРЛ943800 белый</t>
  </si>
  <si>
    <t>Вышивка гладью</t>
  </si>
  <si>
    <t>Jani</t>
  </si>
  <si>
    <t>Белье ясельное</t>
  </si>
  <si>
    <t>Ползунки ясельн. ЯПВ518138н кубики</t>
  </si>
  <si>
    <t>48-74</t>
  </si>
  <si>
    <t>200 - переплата с КП-36</t>
  </si>
  <si>
    <t>Комплект для девочки ДНГ672001н желтый / полоска</t>
  </si>
  <si>
    <t>Белье</t>
  </si>
  <si>
    <t>Джемпер ясельн. ЮДД750024 голубой / Зайка и котик</t>
  </si>
  <si>
    <t>Джемпер ясельн. ЮДД750024 голубой / Пушистый котик</t>
  </si>
  <si>
    <t>Пушистые друзья</t>
  </si>
  <si>
    <t>Ползунки ясельн. ЯПК025024 синий</t>
  </si>
  <si>
    <t>аванс 1200 (зима)+1300 (термо)</t>
  </si>
  <si>
    <t>NATUSICHKAa</t>
  </si>
  <si>
    <t>Трусы для девочки ДНТ418001н синий / мышки</t>
  </si>
  <si>
    <t>Рейтузы для девочки ДРЛ894800н белые сердечки на сером</t>
  </si>
  <si>
    <t>Волшебная радуга</t>
  </si>
  <si>
    <t>Кальсоны для мальчика ПНЛ627028 черный</t>
  </si>
  <si>
    <t>ZinKo</t>
  </si>
  <si>
    <t>акция Домашняяя одежда</t>
  </si>
  <si>
    <t>Брюки для мальчика ПББ202258 темно-коричневый</t>
  </si>
  <si>
    <t>Куртка для мальчика ПДД237258 темно-коричневый</t>
  </si>
  <si>
    <t>Трусы для девочки ДНТ418001н mouse</t>
  </si>
  <si>
    <t>Трусы для девочки ДНТ418001н сирень / сон</t>
  </si>
  <si>
    <t>Кальсоны для мальчика ПНЛ610200 оливковый</t>
  </si>
  <si>
    <t>-=Санечка=-</t>
  </si>
  <si>
    <t>авансы 835 (термо)+ 74 (зима), оплаты 1346+190</t>
  </si>
  <si>
    <t>Шапочки</t>
  </si>
  <si>
    <t>Фырфырочка</t>
  </si>
  <si>
    <t>Брюки для девочки ДББ940258 зеленый</t>
  </si>
  <si>
    <t>Штучный</t>
  </si>
  <si>
    <t>Головной убор ДГШ778200 с крупным цветком 112 салат</t>
  </si>
  <si>
    <t>Головной убор ДГШ869200 с бантом сбоку 115 красный</t>
  </si>
  <si>
    <t>483+ аванс 518</t>
  </si>
  <si>
    <t>1690+375</t>
  </si>
  <si>
    <t>643+240</t>
  </si>
  <si>
    <t>тр.=S*0,0193</t>
  </si>
  <si>
    <t>учла тр.</t>
  </si>
  <si>
    <t>учла переплату</t>
  </si>
  <si>
    <t>учла недоплату</t>
  </si>
  <si>
    <t>РЦРБердск</t>
  </si>
  <si>
    <t>РЦРДобрый</t>
  </si>
  <si>
    <t>м/г Барнаул, Балтийский</t>
  </si>
  <si>
    <t>РЦРРодники</t>
  </si>
  <si>
    <t>ОВЗ Ника</t>
  </si>
  <si>
    <t>РЦРТелецентр</t>
  </si>
  <si>
    <t>Раздача на Речном</t>
  </si>
  <si>
    <t>РЦРУчительская</t>
  </si>
  <si>
    <t>РЦРЭкватор</t>
  </si>
  <si>
    <t>РЦРЁлка (Линево)</t>
  </si>
  <si>
    <t>РЦРМаркса</t>
  </si>
  <si>
    <t>ВЗ</t>
  </si>
  <si>
    <t>РЦРНива</t>
  </si>
  <si>
    <t>РЦРЩ</t>
  </si>
  <si>
    <t>из дома</t>
  </si>
  <si>
    <t>РЦРЗападный</t>
  </si>
  <si>
    <t>РЦРГорский</t>
  </si>
  <si>
    <t>и футболка для кормления</t>
  </si>
  <si>
    <t>тр.34 плюс отправка</t>
  </si>
  <si>
    <t>тр.19 плюс отправка</t>
  </si>
  <si>
    <t>с КП-38</t>
  </si>
  <si>
    <t>тр.41 плюс отправка</t>
  </si>
  <si>
    <t>РЦРЗаельцовский</t>
  </si>
  <si>
    <t>РЦР МЖК</t>
  </si>
  <si>
    <t>РЦРА</t>
  </si>
  <si>
    <t>РЦРпл.Ленина</t>
  </si>
  <si>
    <t>РЦРЗатулинка</t>
  </si>
  <si>
    <t>объединить с ранетка87 и отдать mirrrinka</t>
  </si>
  <si>
    <t>оплачен  весь предзаказ</t>
  </si>
  <si>
    <t>суммы</t>
  </si>
  <si>
    <t>м/г Барнаул, Флагман</t>
  </si>
  <si>
    <t>НГУ</t>
  </si>
  <si>
    <t>отдать mirrrinka, тр. 23+55=78 (за двоих)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</si>
</sst>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&quot;р.&quot;"/>
    <numFmt numFmtId="166" formatCode="#,##0.00&quot;р.&quot;"/>
    <numFmt numFmtId="167" formatCode="#,##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</numFmts>
  <fonts count="10">
    <font>
      <sz val="10"/>
      <name val="Arial Cyr"/>
      <family val="0"/>
    </font>
    <font>
      <b/>
      <sz val="10"/>
      <name val="Arial Cyr"/>
      <family val="0"/>
    </font>
    <font>
      <b/>
      <sz val="11"/>
      <color indexed="8"/>
      <name val="Calibri"/>
      <family val="2"/>
    </font>
    <font>
      <sz val="8"/>
      <name val="Arial Cyr"/>
      <family val="0"/>
    </font>
    <font>
      <sz val="8"/>
      <name val="Tahoma"/>
      <family val="2"/>
    </font>
    <font>
      <b/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/>
      <top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9" fontId="1" fillId="0" borderId="0" xfId="0" applyNumberFormat="1" applyFont="1" applyAlignment="1">
      <alignment horizontal="center" wrapText="1"/>
    </xf>
    <xf numFmtId="9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67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0" fontId="0" fillId="2" borderId="0" xfId="0" applyFill="1" applyAlignment="1">
      <alignment/>
    </xf>
    <xf numFmtId="0" fontId="0" fillId="0" borderId="0" xfId="0" applyFill="1" applyBorder="1" applyAlignment="1">
      <alignment horizontal="left"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0" xfId="0" applyBorder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8" fillId="0" borderId="0" xfId="0" applyFont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3" xfId="0" applyFill="1" applyBorder="1" applyAlignment="1">
      <alignment/>
    </xf>
    <xf numFmtId="0" fontId="0" fillId="0" borderId="2" xfId="0" applyFont="1" applyFill="1" applyBorder="1" applyAlignment="1">
      <alignment/>
    </xf>
    <xf numFmtId="9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2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50.875" style="0" customWidth="1"/>
    <col min="2" max="2" width="22.375" style="0" customWidth="1"/>
    <col min="3" max="3" width="10.75390625" style="12" customWidth="1"/>
    <col min="4" max="4" width="9.125" style="12" customWidth="1"/>
    <col min="7" max="7" width="11.875" style="0" customWidth="1"/>
    <col min="8" max="8" width="19.125" style="12" customWidth="1"/>
  </cols>
  <sheetData>
    <row r="1" spans="1:8" s="1" customFormat="1" ht="12.75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2" t="s">
        <v>7</v>
      </c>
    </row>
    <row r="2" spans="1:8" ht="12.75">
      <c r="A2" t="s">
        <v>285</v>
      </c>
      <c r="B2" t="s">
        <v>180</v>
      </c>
      <c r="C2" s="12" t="s">
        <v>33</v>
      </c>
      <c r="D2" s="12">
        <v>290</v>
      </c>
      <c r="E2" s="3">
        <v>2</v>
      </c>
      <c r="F2" s="3">
        <f>D2*E2</f>
        <v>580</v>
      </c>
      <c r="G2" s="26">
        <f>F2*1.07</f>
        <v>620.6</v>
      </c>
      <c r="H2" s="12" t="s">
        <v>286</v>
      </c>
    </row>
    <row r="3" spans="1:8" ht="12.75">
      <c r="A3" t="s">
        <v>235</v>
      </c>
      <c r="B3" t="s">
        <v>236</v>
      </c>
      <c r="C3" s="12" t="s">
        <v>123</v>
      </c>
      <c r="D3" s="23">
        <v>215</v>
      </c>
      <c r="E3" s="3">
        <v>1</v>
      </c>
      <c r="F3" s="3">
        <f>D3*E3</f>
        <v>215</v>
      </c>
      <c r="G3" s="3">
        <f>F3*1.15</f>
        <v>247.24999999999997</v>
      </c>
      <c r="H3" s="24" t="s">
        <v>102</v>
      </c>
    </row>
    <row r="4" spans="1:8" ht="12.75">
      <c r="A4" t="s">
        <v>237</v>
      </c>
      <c r="B4" t="s">
        <v>238</v>
      </c>
      <c r="C4" s="12" t="s">
        <v>123</v>
      </c>
      <c r="D4" s="30">
        <v>429</v>
      </c>
      <c r="E4" s="3">
        <v>1</v>
      </c>
      <c r="F4" s="3">
        <f>D4*E4</f>
        <v>429</v>
      </c>
      <c r="G4" s="3">
        <f>F4*1.15</f>
        <v>493.34999999999997</v>
      </c>
      <c r="H4" s="24" t="s">
        <v>102</v>
      </c>
    </row>
    <row r="5" spans="1:8" ht="12.75">
      <c r="A5" t="s">
        <v>260</v>
      </c>
      <c r="B5" t="s">
        <v>261</v>
      </c>
      <c r="C5" s="12" t="s">
        <v>33</v>
      </c>
      <c r="D5" s="12">
        <v>156</v>
      </c>
      <c r="E5" s="3">
        <v>2</v>
      </c>
      <c r="F5" s="3">
        <f>D5*E5</f>
        <v>312</v>
      </c>
      <c r="G5" s="3">
        <f>F5*1.15</f>
        <v>358.79999999999995</v>
      </c>
      <c r="H5" s="12" t="s">
        <v>259</v>
      </c>
    </row>
    <row r="6" spans="1:8" ht="12.75">
      <c r="A6" t="s">
        <v>275</v>
      </c>
      <c r="B6" t="s">
        <v>268</v>
      </c>
      <c r="C6" s="12" t="s">
        <v>107</v>
      </c>
      <c r="D6" s="19">
        <v>34</v>
      </c>
      <c r="E6" s="3">
        <v>1</v>
      </c>
      <c r="F6" s="20">
        <f>D6*E6</f>
        <v>34</v>
      </c>
      <c r="G6" s="20">
        <f>F6*1.12</f>
        <v>38.080000000000005</v>
      </c>
      <c r="H6" s="24" t="s">
        <v>61</v>
      </c>
    </row>
    <row r="7" spans="1:8" ht="12.75">
      <c r="A7" t="s">
        <v>276</v>
      </c>
      <c r="B7" t="s">
        <v>277</v>
      </c>
      <c r="C7" s="12" t="s">
        <v>43</v>
      </c>
      <c r="D7" s="12">
        <v>180</v>
      </c>
      <c r="E7" s="3">
        <v>1</v>
      </c>
      <c r="F7" s="3">
        <f>D7*E7</f>
        <v>180</v>
      </c>
      <c r="G7" s="3">
        <f>F7*1.12</f>
        <v>201.60000000000002</v>
      </c>
      <c r="H7" s="27" t="s">
        <v>61</v>
      </c>
    </row>
    <row r="8" spans="1:9" ht="12.75">
      <c r="A8" t="s">
        <v>167</v>
      </c>
      <c r="B8" t="s">
        <v>168</v>
      </c>
      <c r="C8" s="12" t="s">
        <v>60</v>
      </c>
      <c r="D8" s="12">
        <v>357</v>
      </c>
      <c r="E8" s="3">
        <v>1</v>
      </c>
      <c r="F8" s="3">
        <f>D8*E8</f>
        <v>357</v>
      </c>
      <c r="G8" s="3">
        <f>F8*1.15</f>
        <v>410.54999999999995</v>
      </c>
      <c r="H8" s="12" t="s">
        <v>163</v>
      </c>
      <c r="I8" s="12"/>
    </row>
    <row r="9" spans="1:9" ht="12.75">
      <c r="A9" t="s">
        <v>183</v>
      </c>
      <c r="B9" t="s">
        <v>169</v>
      </c>
      <c r="C9" s="12" t="s">
        <v>60</v>
      </c>
      <c r="D9" s="12">
        <v>180</v>
      </c>
      <c r="E9" s="3">
        <v>1</v>
      </c>
      <c r="F9" s="3">
        <f>D9*E9</f>
        <v>180</v>
      </c>
      <c r="G9" s="3">
        <f>F9*1.15</f>
        <v>206.99999999999997</v>
      </c>
      <c r="H9" s="12" t="s">
        <v>163</v>
      </c>
      <c r="I9" s="12"/>
    </row>
    <row r="10" spans="1:9" ht="12.75">
      <c r="A10" s="12" t="s">
        <v>164</v>
      </c>
      <c r="B10" s="12" t="s">
        <v>32</v>
      </c>
      <c r="C10" s="12" t="s">
        <v>60</v>
      </c>
      <c r="D10" s="12">
        <v>326</v>
      </c>
      <c r="E10" s="20">
        <v>1</v>
      </c>
      <c r="F10" s="3">
        <f>D10*E10</f>
        <v>326</v>
      </c>
      <c r="G10" s="3">
        <f>F10*1.15</f>
        <v>374.9</v>
      </c>
      <c r="H10" s="12" t="s">
        <v>163</v>
      </c>
      <c r="I10" s="12"/>
    </row>
    <row r="11" spans="1:9" ht="12.75">
      <c r="A11" t="s">
        <v>37</v>
      </c>
      <c r="B11" t="s">
        <v>38</v>
      </c>
      <c r="C11" s="12" t="s">
        <v>22</v>
      </c>
      <c r="D11" s="12">
        <v>168</v>
      </c>
      <c r="E11" s="3">
        <v>5</v>
      </c>
      <c r="F11" s="3">
        <f>D11*E11</f>
        <v>840</v>
      </c>
      <c r="G11" s="3">
        <f>F11*1.15</f>
        <v>965.9999999999999</v>
      </c>
      <c r="H11" s="12" t="s">
        <v>36</v>
      </c>
      <c r="I11" s="12"/>
    </row>
    <row r="12" spans="1:9" ht="12.75">
      <c r="A12" t="s">
        <v>283</v>
      </c>
      <c r="B12" t="s">
        <v>268</v>
      </c>
      <c r="C12" s="12" t="s">
        <v>60</v>
      </c>
      <c r="D12" s="19">
        <v>35</v>
      </c>
      <c r="E12" s="3">
        <v>3</v>
      </c>
      <c r="F12" s="20">
        <f>D12*E12</f>
        <v>105</v>
      </c>
      <c r="G12" s="3">
        <f>F12*1.12</f>
        <v>117.60000000000001</v>
      </c>
      <c r="H12" t="s">
        <v>84</v>
      </c>
      <c r="I12" s="12"/>
    </row>
    <row r="13" spans="1:8" ht="12.75">
      <c r="A13" t="s">
        <v>284</v>
      </c>
      <c r="B13" t="s">
        <v>268</v>
      </c>
      <c r="C13" s="12" t="s">
        <v>60</v>
      </c>
      <c r="D13" s="19">
        <v>35</v>
      </c>
      <c r="E13" s="3">
        <v>3</v>
      </c>
      <c r="F13" s="20">
        <f>D13*E13</f>
        <v>105</v>
      </c>
      <c r="G13" s="3">
        <f>F13*1.12</f>
        <v>117.60000000000001</v>
      </c>
      <c r="H13" s="12" t="s">
        <v>84</v>
      </c>
    </row>
    <row r="14" spans="1:8" ht="12.75">
      <c r="A14" t="s">
        <v>267</v>
      </c>
      <c r="B14" t="s">
        <v>268</v>
      </c>
      <c r="C14" s="12" t="s">
        <v>60</v>
      </c>
      <c r="D14" s="19">
        <v>91</v>
      </c>
      <c r="E14" s="3">
        <v>1</v>
      </c>
      <c r="F14" s="20">
        <f>D14*E14</f>
        <v>91</v>
      </c>
      <c r="G14" s="20">
        <f>F14*1.12</f>
        <v>101.92000000000002</v>
      </c>
      <c r="H14" s="12" t="s">
        <v>262</v>
      </c>
    </row>
    <row r="15" spans="1:8" ht="12.75">
      <c r="A15" t="s">
        <v>264</v>
      </c>
      <c r="B15" t="s">
        <v>263</v>
      </c>
      <c r="C15" s="12" t="s">
        <v>265</v>
      </c>
      <c r="D15" s="31">
        <v>88</v>
      </c>
      <c r="E15" s="3">
        <v>2</v>
      </c>
      <c r="F15" s="20">
        <f>D15*E15</f>
        <v>176</v>
      </c>
      <c r="G15" s="20">
        <f>F15*1.12</f>
        <v>197.12</v>
      </c>
      <c r="H15" s="12" t="s">
        <v>262</v>
      </c>
    </row>
    <row r="16" spans="1:8" ht="12.75">
      <c r="A16" t="s">
        <v>269</v>
      </c>
      <c r="B16" t="s">
        <v>271</v>
      </c>
      <c r="C16" s="12" t="s">
        <v>265</v>
      </c>
      <c r="D16" s="12">
        <v>139</v>
      </c>
      <c r="E16">
        <v>1</v>
      </c>
      <c r="F16">
        <f>D16*E16</f>
        <v>139</v>
      </c>
      <c r="G16" s="20">
        <f>F16*1.12</f>
        <v>155.68</v>
      </c>
      <c r="H16" s="12" t="s">
        <v>262</v>
      </c>
    </row>
    <row r="17" spans="1:8" ht="12.75">
      <c r="A17" t="s">
        <v>270</v>
      </c>
      <c r="B17" t="s">
        <v>271</v>
      </c>
      <c r="C17" s="12" t="s">
        <v>265</v>
      </c>
      <c r="D17" s="12">
        <v>139</v>
      </c>
      <c r="E17">
        <v>1</v>
      </c>
      <c r="F17">
        <f>D17*E17</f>
        <v>139</v>
      </c>
      <c r="G17" s="20">
        <f>F17*1.12</f>
        <v>155.68</v>
      </c>
      <c r="H17" s="12" t="s">
        <v>262</v>
      </c>
    </row>
    <row r="18" spans="1:8" ht="12.75">
      <c r="A18" t="s">
        <v>272</v>
      </c>
      <c r="B18" t="s">
        <v>271</v>
      </c>
      <c r="C18" s="12" t="s">
        <v>265</v>
      </c>
      <c r="D18" s="12">
        <v>90</v>
      </c>
      <c r="E18">
        <v>2</v>
      </c>
      <c r="F18">
        <f>D18*E18</f>
        <v>180</v>
      </c>
      <c r="G18" s="20">
        <f>F18*1.12</f>
        <v>201.60000000000002</v>
      </c>
      <c r="H18" s="12" t="s">
        <v>262</v>
      </c>
    </row>
    <row r="19" spans="1:8" ht="12.75">
      <c r="A19" t="s">
        <v>285</v>
      </c>
      <c r="B19" t="s">
        <v>180</v>
      </c>
      <c r="C19" s="12" t="s">
        <v>60</v>
      </c>
      <c r="D19" s="12">
        <v>326</v>
      </c>
      <c r="E19" s="3">
        <v>1</v>
      </c>
      <c r="F19" s="3">
        <f>D19*E19</f>
        <v>326</v>
      </c>
      <c r="G19" s="26">
        <f>F19*1.15</f>
        <v>374.9</v>
      </c>
      <c r="H19" s="33" t="s">
        <v>203</v>
      </c>
    </row>
    <row r="20" spans="1:8" ht="12.75">
      <c r="A20" t="s">
        <v>210</v>
      </c>
      <c r="B20" t="s">
        <v>211</v>
      </c>
      <c r="C20" s="12" t="s">
        <v>30</v>
      </c>
      <c r="D20" s="19">
        <v>193</v>
      </c>
      <c r="E20" s="3">
        <v>1</v>
      </c>
      <c r="F20" s="3">
        <f>D20*E20</f>
        <v>193</v>
      </c>
      <c r="G20" s="3">
        <f>F20*1.15</f>
        <v>221.95</v>
      </c>
      <c r="H20" s="12" t="s">
        <v>203</v>
      </c>
    </row>
    <row r="21" spans="1:12" ht="12.75">
      <c r="A21" t="s">
        <v>51</v>
      </c>
      <c r="B21" t="s">
        <v>52</v>
      </c>
      <c r="C21" s="12" t="s">
        <v>30</v>
      </c>
      <c r="D21" s="23">
        <v>369</v>
      </c>
      <c r="E21" s="3">
        <v>1</v>
      </c>
      <c r="F21" s="3">
        <f>D21*E21</f>
        <v>369</v>
      </c>
      <c r="G21" s="3">
        <f>F21*1.15</f>
        <v>424.34999999999997</v>
      </c>
      <c r="H21" s="12" t="s">
        <v>203</v>
      </c>
      <c r="L21" s="25"/>
    </row>
    <row r="22" spans="1:8" ht="12.75">
      <c r="A22" t="s">
        <v>161</v>
      </c>
      <c r="B22" t="s">
        <v>21</v>
      </c>
      <c r="C22" s="12" t="s">
        <v>60</v>
      </c>
      <c r="D22" s="12">
        <v>226</v>
      </c>
      <c r="E22" s="3">
        <v>1</v>
      </c>
      <c r="F22" s="3">
        <f>D22*E22</f>
        <v>226</v>
      </c>
      <c r="G22" s="3">
        <f>F22*1.15</f>
        <v>259.9</v>
      </c>
      <c r="H22" s="12" t="s">
        <v>203</v>
      </c>
    </row>
    <row r="23" spans="1:12" s="12" customFormat="1" ht="12.75">
      <c r="A23" t="s">
        <v>162</v>
      </c>
      <c r="B23" t="s">
        <v>21</v>
      </c>
      <c r="C23" s="12" t="s">
        <v>30</v>
      </c>
      <c r="D23" s="12">
        <v>197</v>
      </c>
      <c r="E23" s="3">
        <v>1</v>
      </c>
      <c r="F23" s="3">
        <f>D23*E23</f>
        <v>197</v>
      </c>
      <c r="G23" s="3">
        <f>F23*1.15</f>
        <v>226.54999999999998</v>
      </c>
      <c r="H23" s="34" t="s">
        <v>203</v>
      </c>
      <c r="L23" s="36"/>
    </row>
    <row r="24" spans="1:8" ht="12.75">
      <c r="A24" t="s">
        <v>209</v>
      </c>
      <c r="B24" t="s">
        <v>208</v>
      </c>
      <c r="C24" s="12" t="s">
        <v>60</v>
      </c>
      <c r="D24" s="12">
        <v>254</v>
      </c>
      <c r="E24" s="3">
        <v>1</v>
      </c>
      <c r="F24" s="3">
        <f>D24*E24</f>
        <v>254</v>
      </c>
      <c r="G24" s="3">
        <f>F24*1.15</f>
        <v>292.09999999999997</v>
      </c>
      <c r="H24" s="12" t="s">
        <v>203</v>
      </c>
    </row>
    <row r="25" spans="1:8" ht="12.75">
      <c r="A25" t="s">
        <v>207</v>
      </c>
      <c r="B25" t="s">
        <v>208</v>
      </c>
      <c r="C25" s="12" t="s">
        <v>30</v>
      </c>
      <c r="D25" s="12">
        <v>230</v>
      </c>
      <c r="E25" s="3">
        <v>1</v>
      </c>
      <c r="F25" s="3">
        <f>D25*E25</f>
        <v>230</v>
      </c>
      <c r="G25" s="3">
        <f>F25*1.15</f>
        <v>264.5</v>
      </c>
      <c r="H25" s="12" t="s">
        <v>203</v>
      </c>
    </row>
    <row r="26" spans="1:8" s="12" customFormat="1" ht="12.75">
      <c r="A26" t="s">
        <v>157</v>
      </c>
      <c r="B26" t="s">
        <v>41</v>
      </c>
      <c r="C26" s="12" t="s">
        <v>43</v>
      </c>
      <c r="D26" s="12">
        <v>365</v>
      </c>
      <c r="E26" s="3">
        <v>1</v>
      </c>
      <c r="F26" s="3">
        <f>D26*E26</f>
        <v>365</v>
      </c>
      <c r="G26" s="3">
        <f>F26*1.15</f>
        <v>419.74999999999994</v>
      </c>
      <c r="H26" s="12" t="s">
        <v>39</v>
      </c>
    </row>
    <row r="27" spans="1:9" ht="12.75">
      <c r="A27" t="s">
        <v>40</v>
      </c>
      <c r="B27" t="s">
        <v>41</v>
      </c>
      <c r="C27" s="12" t="s">
        <v>42</v>
      </c>
      <c r="D27" s="12">
        <v>453</v>
      </c>
      <c r="E27" s="3">
        <v>1</v>
      </c>
      <c r="F27" s="3">
        <f>D27*E27</f>
        <v>453</v>
      </c>
      <c r="G27" s="3">
        <f>F27*1.15</f>
        <v>520.9499999999999</v>
      </c>
      <c r="H27" s="12" t="s">
        <v>39</v>
      </c>
      <c r="I27" s="12"/>
    </row>
    <row r="28" spans="1:9" ht="12.75">
      <c r="A28" t="s">
        <v>45</v>
      </c>
      <c r="B28" t="s">
        <v>41</v>
      </c>
      <c r="C28" s="12" t="s">
        <v>44</v>
      </c>
      <c r="D28" s="12">
        <v>576</v>
      </c>
      <c r="E28" s="3">
        <v>1</v>
      </c>
      <c r="F28" s="3">
        <f>D28*E28</f>
        <v>576</v>
      </c>
      <c r="G28" s="3">
        <f>F28*1.15</f>
        <v>662.4</v>
      </c>
      <c r="H28" s="12" t="s">
        <v>39</v>
      </c>
      <c r="I28" s="12"/>
    </row>
    <row r="29" spans="1:9" ht="12.75">
      <c r="A29" t="s">
        <v>54</v>
      </c>
      <c r="B29" t="s">
        <v>55</v>
      </c>
      <c r="C29" s="12" t="s">
        <v>43</v>
      </c>
      <c r="D29" s="12">
        <v>162</v>
      </c>
      <c r="E29" s="3">
        <v>1</v>
      </c>
      <c r="F29" s="3">
        <f>D29*E29</f>
        <v>162</v>
      </c>
      <c r="G29" s="3">
        <f>F29*1.15</f>
        <v>186.29999999999998</v>
      </c>
      <c r="H29" s="12" t="s">
        <v>39</v>
      </c>
      <c r="I29" s="12"/>
    </row>
    <row r="30" spans="1:8" ht="12.75">
      <c r="A30" t="s">
        <v>51</v>
      </c>
      <c r="B30" t="s">
        <v>52</v>
      </c>
      <c r="C30" s="12" t="s">
        <v>43</v>
      </c>
      <c r="D30" s="23">
        <v>369</v>
      </c>
      <c r="E30" s="20">
        <v>1</v>
      </c>
      <c r="F30" s="3">
        <f>D30*E30</f>
        <v>369</v>
      </c>
      <c r="G30" s="3">
        <f>F30*1.15</f>
        <v>424.34999999999997</v>
      </c>
      <c r="H30" s="12" t="s">
        <v>39</v>
      </c>
    </row>
    <row r="31" spans="1:8" ht="12.75">
      <c r="A31" t="s">
        <v>158</v>
      </c>
      <c r="B31" t="s">
        <v>41</v>
      </c>
      <c r="C31" s="12" t="s">
        <v>33</v>
      </c>
      <c r="D31" s="12">
        <v>330</v>
      </c>
      <c r="E31" s="3">
        <v>1</v>
      </c>
      <c r="F31" s="3">
        <f>D31*E31</f>
        <v>330</v>
      </c>
      <c r="G31" s="3">
        <f>F31*1.12</f>
        <v>369.6</v>
      </c>
      <c r="H31" s="20" t="s">
        <v>156</v>
      </c>
    </row>
    <row r="32" spans="1:8" ht="12.75">
      <c r="A32" t="s">
        <v>158</v>
      </c>
      <c r="B32" t="s">
        <v>41</v>
      </c>
      <c r="C32" s="12" t="s">
        <v>118</v>
      </c>
      <c r="D32" s="12">
        <v>418</v>
      </c>
      <c r="E32" s="3">
        <v>1</v>
      </c>
      <c r="F32" s="3">
        <f>D32*E32</f>
        <v>418</v>
      </c>
      <c r="G32" s="3">
        <f>F32*1.12</f>
        <v>468.16</v>
      </c>
      <c r="H32" s="32" t="s">
        <v>156</v>
      </c>
    </row>
    <row r="33" spans="1:8" ht="12.75">
      <c r="A33" s="12" t="s">
        <v>229</v>
      </c>
      <c r="B33" s="12" t="s">
        <v>226</v>
      </c>
      <c r="C33" s="12" t="s">
        <v>107</v>
      </c>
      <c r="D33" s="12">
        <v>287</v>
      </c>
      <c r="E33" s="20">
        <v>1</v>
      </c>
      <c r="F33" s="20">
        <f>D33*E33</f>
        <v>287</v>
      </c>
      <c r="G33" s="20">
        <f>F33*1.14</f>
        <v>327.17999999999995</v>
      </c>
      <c r="H33" s="19" t="s">
        <v>239</v>
      </c>
    </row>
    <row r="34" spans="1:8" ht="12.75">
      <c r="A34" s="12" t="s">
        <v>232</v>
      </c>
      <c r="B34" s="12" t="s">
        <v>226</v>
      </c>
      <c r="C34" s="12" t="s">
        <v>107</v>
      </c>
      <c r="D34" s="12">
        <v>451</v>
      </c>
      <c r="E34" s="20">
        <v>1</v>
      </c>
      <c r="F34" s="20">
        <f>D34*E34</f>
        <v>451</v>
      </c>
      <c r="G34" s="20">
        <f>F34*1.14</f>
        <v>514.14</v>
      </c>
      <c r="H34" s="19" t="s">
        <v>239</v>
      </c>
    </row>
    <row r="35" spans="1:8" ht="12.75">
      <c r="A35" s="12" t="s">
        <v>146</v>
      </c>
      <c r="B35" s="12" t="s">
        <v>27</v>
      </c>
      <c r="C35" s="12" t="s">
        <v>60</v>
      </c>
      <c r="D35" s="12">
        <v>336</v>
      </c>
      <c r="E35" s="20">
        <v>1</v>
      </c>
      <c r="F35" s="20">
        <f>D35*E35</f>
        <v>336</v>
      </c>
      <c r="G35" s="20">
        <f>F35*1.12</f>
        <v>376.32000000000005</v>
      </c>
      <c r="H35" s="12" t="s">
        <v>148</v>
      </c>
    </row>
    <row r="36" spans="1:8" ht="12.75">
      <c r="A36" t="s">
        <v>246</v>
      </c>
      <c r="B36" t="s">
        <v>180</v>
      </c>
      <c r="C36" s="12">
        <v>56</v>
      </c>
      <c r="D36" s="12">
        <v>202</v>
      </c>
      <c r="E36" s="3">
        <v>1</v>
      </c>
      <c r="F36" s="3">
        <f>D36*E36</f>
        <v>202</v>
      </c>
      <c r="G36" s="26">
        <f>F36*1.15</f>
        <v>232.29999999999998</v>
      </c>
      <c r="H36" s="12" t="s">
        <v>274</v>
      </c>
    </row>
    <row r="37" spans="1:8" ht="12.75">
      <c r="A37" t="s">
        <v>221</v>
      </c>
      <c r="B37" t="s">
        <v>222</v>
      </c>
      <c r="C37" s="12" t="s">
        <v>118</v>
      </c>
      <c r="D37" s="12">
        <v>197</v>
      </c>
      <c r="E37" s="3">
        <v>1</v>
      </c>
      <c r="F37" s="3">
        <f>D37*E37</f>
        <v>197</v>
      </c>
      <c r="G37" s="3">
        <f>F37*1.01</f>
        <v>198.97</v>
      </c>
      <c r="H37" s="12" t="s">
        <v>133</v>
      </c>
    </row>
    <row r="38" spans="1:8" s="12" customFormat="1" ht="12.75">
      <c r="A38" t="s">
        <v>216</v>
      </c>
      <c r="B38" t="s">
        <v>217</v>
      </c>
      <c r="C38" s="12" t="s">
        <v>30</v>
      </c>
      <c r="D38" s="31">
        <v>280</v>
      </c>
      <c r="E38" s="3">
        <v>1</v>
      </c>
      <c r="F38" s="3">
        <f>D38*E38</f>
        <v>280</v>
      </c>
      <c r="G38" s="3">
        <f>F38*1.01</f>
        <v>282.8</v>
      </c>
      <c r="H38" s="12" t="s">
        <v>133</v>
      </c>
    </row>
    <row r="39" spans="1:8" ht="12.75">
      <c r="A39" t="s">
        <v>197</v>
      </c>
      <c r="B39" t="s">
        <v>193</v>
      </c>
      <c r="C39" s="12" t="s">
        <v>198</v>
      </c>
      <c r="D39" s="31">
        <v>137</v>
      </c>
      <c r="E39" s="3">
        <v>1</v>
      </c>
      <c r="F39" s="3">
        <f>D39*E39</f>
        <v>137</v>
      </c>
      <c r="G39" s="3">
        <f>F39*1.01</f>
        <v>138.37</v>
      </c>
      <c r="H39" s="12" t="s">
        <v>133</v>
      </c>
    </row>
    <row r="40" spans="1:8" ht="12.75">
      <c r="A40" t="s">
        <v>195</v>
      </c>
      <c r="B40" t="s">
        <v>193</v>
      </c>
      <c r="C40" s="12" t="s">
        <v>196</v>
      </c>
      <c r="D40" s="31">
        <v>137</v>
      </c>
      <c r="E40" s="3">
        <v>1</v>
      </c>
      <c r="F40" s="3">
        <f>D40*E40</f>
        <v>137</v>
      </c>
      <c r="G40" s="3">
        <f>F40*1.01</f>
        <v>138.37</v>
      </c>
      <c r="H40" s="12" t="s">
        <v>133</v>
      </c>
    </row>
    <row r="41" spans="1:8" ht="12.75">
      <c r="A41" t="s">
        <v>199</v>
      </c>
      <c r="B41" t="s">
        <v>193</v>
      </c>
      <c r="C41" s="12" t="s">
        <v>142</v>
      </c>
      <c r="D41" s="12">
        <v>138</v>
      </c>
      <c r="E41" s="3">
        <v>1</v>
      </c>
      <c r="F41" s="3">
        <f>D41*E41</f>
        <v>138</v>
      </c>
      <c r="G41" s="3">
        <f>F41*1.01</f>
        <v>139.38</v>
      </c>
      <c r="H41" s="12" t="s">
        <v>133</v>
      </c>
    </row>
    <row r="42" spans="1:8" ht="12.75">
      <c r="A42" t="s">
        <v>199</v>
      </c>
      <c r="B42" t="s">
        <v>193</v>
      </c>
      <c r="C42" s="12" t="s">
        <v>196</v>
      </c>
      <c r="D42" s="12">
        <v>138</v>
      </c>
      <c r="E42" s="3">
        <v>1</v>
      </c>
      <c r="F42" s="3">
        <f>D42*E42</f>
        <v>138</v>
      </c>
      <c r="G42" s="3">
        <f>F42*1.01</f>
        <v>139.38</v>
      </c>
      <c r="H42" s="12" t="s">
        <v>133</v>
      </c>
    </row>
    <row r="43" spans="1:8" ht="12.75">
      <c r="A43" t="s">
        <v>26</v>
      </c>
      <c r="B43" t="s">
        <v>27</v>
      </c>
      <c r="C43" s="12" t="s">
        <v>22</v>
      </c>
      <c r="D43" s="12">
        <v>197</v>
      </c>
      <c r="E43" s="3">
        <v>1</v>
      </c>
      <c r="F43" s="3">
        <f>D43*E43</f>
        <v>197</v>
      </c>
      <c r="G43" s="3">
        <f>F43*1.15</f>
        <v>226.54999999999998</v>
      </c>
      <c r="H43" s="22" t="s">
        <v>23</v>
      </c>
    </row>
    <row r="44" spans="1:8" ht="12.75">
      <c r="A44" t="s">
        <v>28</v>
      </c>
      <c r="B44" t="s">
        <v>29</v>
      </c>
      <c r="C44" s="12" t="s">
        <v>30</v>
      </c>
      <c r="D44" s="12">
        <v>197</v>
      </c>
      <c r="E44" s="3">
        <v>1</v>
      </c>
      <c r="F44" s="3">
        <f>D44*E44</f>
        <v>197</v>
      </c>
      <c r="G44" s="3">
        <f>F44*1.15</f>
        <v>226.54999999999998</v>
      </c>
      <c r="H44" s="22" t="s">
        <v>23</v>
      </c>
    </row>
    <row r="45" spans="1:8" ht="12.75">
      <c r="A45" t="s">
        <v>161</v>
      </c>
      <c r="B45" t="s">
        <v>21</v>
      </c>
      <c r="C45" s="12" t="s">
        <v>22</v>
      </c>
      <c r="D45" s="12">
        <v>226</v>
      </c>
      <c r="E45" s="3">
        <v>1</v>
      </c>
      <c r="F45" s="3">
        <f>D45*E45</f>
        <v>226</v>
      </c>
      <c r="G45" s="3">
        <f>F45*1.15</f>
        <v>259.9</v>
      </c>
      <c r="H45" s="22" t="s">
        <v>23</v>
      </c>
    </row>
    <row r="46" spans="1:8" ht="12.75">
      <c r="A46" t="s">
        <v>24</v>
      </c>
      <c r="B46" t="s">
        <v>21</v>
      </c>
      <c r="C46" s="12" t="s">
        <v>22</v>
      </c>
      <c r="D46" s="12">
        <v>172</v>
      </c>
      <c r="E46" s="3">
        <v>1</v>
      </c>
      <c r="F46" s="3">
        <f>D46*E46</f>
        <v>172</v>
      </c>
      <c r="G46" s="3">
        <f>F46*1.15</f>
        <v>197.79999999999998</v>
      </c>
      <c r="H46" s="22" t="s">
        <v>23</v>
      </c>
    </row>
    <row r="47" spans="1:8" ht="12.75">
      <c r="A47" t="s">
        <v>25</v>
      </c>
      <c r="B47" t="s">
        <v>21</v>
      </c>
      <c r="C47" s="12" t="s">
        <v>22</v>
      </c>
      <c r="D47" s="12">
        <v>197</v>
      </c>
      <c r="E47" s="3">
        <v>1</v>
      </c>
      <c r="F47" s="3">
        <f>D47*E47</f>
        <v>197</v>
      </c>
      <c r="G47" s="3">
        <f>F47*1.15</f>
        <v>226.54999999999998</v>
      </c>
      <c r="H47" s="22" t="s">
        <v>23</v>
      </c>
    </row>
    <row r="48" spans="1:8" ht="12.75">
      <c r="A48" s="12" t="s">
        <v>31</v>
      </c>
      <c r="B48" s="12" t="s">
        <v>32</v>
      </c>
      <c r="C48" s="12" t="s">
        <v>33</v>
      </c>
      <c r="D48" s="12">
        <v>223</v>
      </c>
      <c r="E48" s="20">
        <v>1</v>
      </c>
      <c r="F48" s="20">
        <f>D48*E48</f>
        <v>223</v>
      </c>
      <c r="G48" s="3">
        <f>F48*1.15</f>
        <v>256.45</v>
      </c>
      <c r="H48" s="19" t="s">
        <v>35</v>
      </c>
    </row>
    <row r="49" spans="1:8" ht="12.75">
      <c r="A49" t="s">
        <v>34</v>
      </c>
      <c r="B49" t="s">
        <v>32</v>
      </c>
      <c r="C49" s="12" t="s">
        <v>33</v>
      </c>
      <c r="D49" s="12">
        <v>156</v>
      </c>
      <c r="E49" s="3">
        <v>1</v>
      </c>
      <c r="F49" s="3">
        <f>D49*E49</f>
        <v>156</v>
      </c>
      <c r="G49" s="3">
        <f>F49*1.15</f>
        <v>179.39999999999998</v>
      </c>
      <c r="H49" s="39" t="s">
        <v>35</v>
      </c>
    </row>
    <row r="50" spans="1:8" s="12" customFormat="1" ht="12.75">
      <c r="A50" t="s">
        <v>51</v>
      </c>
      <c r="B50" t="s">
        <v>52</v>
      </c>
      <c r="C50" s="12" t="s">
        <v>30</v>
      </c>
      <c r="D50" s="23">
        <v>369</v>
      </c>
      <c r="E50" s="3">
        <v>1</v>
      </c>
      <c r="F50" s="3">
        <f>D50*E50</f>
        <v>369</v>
      </c>
      <c r="G50" s="3">
        <f>F50*1.12</f>
        <v>413.28000000000003</v>
      </c>
      <c r="H50" s="22" t="s">
        <v>145</v>
      </c>
    </row>
    <row r="51" spans="1:8" s="12" customFormat="1" ht="12.75">
      <c r="A51" t="s">
        <v>152</v>
      </c>
      <c r="B51" t="s">
        <v>57</v>
      </c>
      <c r="C51" s="12" t="s">
        <v>43</v>
      </c>
      <c r="D51" s="12">
        <v>180</v>
      </c>
      <c r="E51" s="3">
        <v>1</v>
      </c>
      <c r="F51" s="3">
        <f>D51*E51</f>
        <v>180</v>
      </c>
      <c r="G51" s="3">
        <f>F51*1.15</f>
        <v>206.99999999999997</v>
      </c>
      <c r="H51" s="12" t="s">
        <v>153</v>
      </c>
    </row>
    <row r="52" spans="1:8" s="12" customFormat="1" ht="12.75">
      <c r="A52" s="12" t="s">
        <v>154</v>
      </c>
      <c r="B52" s="12" t="s">
        <v>155</v>
      </c>
      <c r="C52" s="12" t="s">
        <v>43</v>
      </c>
      <c r="D52" s="23">
        <v>211</v>
      </c>
      <c r="E52" s="20">
        <v>1</v>
      </c>
      <c r="F52" s="20">
        <f>D52*E52</f>
        <v>211</v>
      </c>
      <c r="G52" s="3">
        <f>F52*1.15</f>
        <v>242.64999999999998</v>
      </c>
      <c r="H52" s="12" t="s">
        <v>153</v>
      </c>
    </row>
    <row r="53" spans="1:8" s="12" customFormat="1" ht="12.75">
      <c r="A53" s="12" t="s">
        <v>31</v>
      </c>
      <c r="B53" s="12" t="s">
        <v>32</v>
      </c>
      <c r="C53" s="12" t="s">
        <v>43</v>
      </c>
      <c r="D53" s="12">
        <v>223</v>
      </c>
      <c r="E53" s="20">
        <v>1</v>
      </c>
      <c r="F53" s="20">
        <f>D53*E53</f>
        <v>223</v>
      </c>
      <c r="G53" s="3">
        <f>F53*1.15</f>
        <v>256.45</v>
      </c>
      <c r="H53" s="19" t="s">
        <v>153</v>
      </c>
    </row>
    <row r="54" spans="1:8" ht="12.75">
      <c r="A54" s="12" t="s">
        <v>77</v>
      </c>
      <c r="B54" s="12" t="s">
        <v>57</v>
      </c>
      <c r="C54" s="12" t="s">
        <v>107</v>
      </c>
      <c r="D54" s="12">
        <v>162</v>
      </c>
      <c r="E54" s="20">
        <v>2</v>
      </c>
      <c r="F54" s="20">
        <f>D54*E54</f>
        <v>324</v>
      </c>
      <c r="G54" s="3">
        <f>F54*1.14</f>
        <v>369.35999999999996</v>
      </c>
      <c r="H54" s="20" t="s">
        <v>204</v>
      </c>
    </row>
    <row r="55" spans="1:8" ht="12.75">
      <c r="A55" t="s">
        <v>212</v>
      </c>
      <c r="B55" t="s">
        <v>213</v>
      </c>
      <c r="C55" s="12" t="s">
        <v>107</v>
      </c>
      <c r="D55" s="12">
        <v>89</v>
      </c>
      <c r="E55" s="3">
        <v>1</v>
      </c>
      <c r="F55" s="3">
        <f>D55*E55</f>
        <v>89</v>
      </c>
      <c r="G55" s="3">
        <f>F55*1.14</f>
        <v>101.46</v>
      </c>
      <c r="H55" s="26" t="s">
        <v>204</v>
      </c>
    </row>
    <row r="56" spans="1:8" ht="12.75">
      <c r="A56" t="s">
        <v>205</v>
      </c>
      <c r="B56" t="s">
        <v>206</v>
      </c>
      <c r="C56" s="12" t="s">
        <v>107</v>
      </c>
      <c r="D56" s="12">
        <v>98</v>
      </c>
      <c r="E56" s="3">
        <v>1</v>
      </c>
      <c r="F56" s="3">
        <f>D56*E56</f>
        <v>98</v>
      </c>
      <c r="G56" s="3">
        <f>F56*1.14</f>
        <v>111.71999999999998</v>
      </c>
      <c r="H56" s="26" t="s">
        <v>204</v>
      </c>
    </row>
    <row r="57" spans="1:8" ht="12.75">
      <c r="A57" t="s">
        <v>214</v>
      </c>
      <c r="B57" t="s">
        <v>215</v>
      </c>
      <c r="C57" s="12" t="s">
        <v>107</v>
      </c>
      <c r="D57" s="12">
        <v>119</v>
      </c>
      <c r="E57" s="3">
        <v>1</v>
      </c>
      <c r="F57" s="3">
        <f>D57*E57</f>
        <v>119</v>
      </c>
      <c r="G57" s="3">
        <f>F57*1.14</f>
        <v>135.66</v>
      </c>
      <c r="H57" s="26" t="s">
        <v>204</v>
      </c>
    </row>
    <row r="58" spans="1:8" ht="12.75">
      <c r="A58" t="s">
        <v>159</v>
      </c>
      <c r="B58" t="s">
        <v>160</v>
      </c>
      <c r="C58" s="12" t="s">
        <v>43</v>
      </c>
      <c r="D58" s="12">
        <v>295</v>
      </c>
      <c r="E58" s="3">
        <v>1</v>
      </c>
      <c r="F58" s="3">
        <f>D58*E58</f>
        <v>295</v>
      </c>
      <c r="G58" s="3">
        <f>F58*1.12</f>
        <v>330.40000000000003</v>
      </c>
      <c r="H58" s="22" t="s">
        <v>74</v>
      </c>
    </row>
    <row r="59" spans="1:8" ht="12.75">
      <c r="A59" t="s">
        <v>161</v>
      </c>
      <c r="B59" t="s">
        <v>21</v>
      </c>
      <c r="C59" s="12" t="s">
        <v>43</v>
      </c>
      <c r="D59" s="12">
        <v>226</v>
      </c>
      <c r="E59" s="3">
        <v>1</v>
      </c>
      <c r="F59" s="3">
        <f>D59*E59</f>
        <v>226</v>
      </c>
      <c r="G59" s="3">
        <f>F59*1.12</f>
        <v>253.12000000000003</v>
      </c>
      <c r="H59" s="12" t="s">
        <v>74</v>
      </c>
    </row>
    <row r="60" spans="1:8" ht="12.75">
      <c r="A60" t="s">
        <v>162</v>
      </c>
      <c r="B60" t="s">
        <v>21</v>
      </c>
      <c r="C60" s="12" t="s">
        <v>43</v>
      </c>
      <c r="D60" s="12">
        <v>197</v>
      </c>
      <c r="E60" s="3">
        <v>1</v>
      </c>
      <c r="F60" s="3">
        <f>D60*E60</f>
        <v>197</v>
      </c>
      <c r="G60" s="3">
        <f>F60*1.12</f>
        <v>220.64000000000001</v>
      </c>
      <c r="H60" s="12" t="s">
        <v>74</v>
      </c>
    </row>
    <row r="61" spans="1:8" ht="12.75">
      <c r="A61" s="12" t="s">
        <v>56</v>
      </c>
      <c r="B61" s="12" t="s">
        <v>57</v>
      </c>
      <c r="C61" s="12" t="s">
        <v>30</v>
      </c>
      <c r="D61" s="12">
        <v>262</v>
      </c>
      <c r="E61" s="3">
        <v>1</v>
      </c>
      <c r="F61" s="3">
        <f>D61*E61</f>
        <v>262</v>
      </c>
      <c r="G61" s="26">
        <f>F61*1.15</f>
        <v>301.29999999999995</v>
      </c>
      <c r="H61" s="24" t="s">
        <v>58</v>
      </c>
    </row>
    <row r="62" spans="1:8" ht="12.75">
      <c r="A62" s="12" t="s">
        <v>241</v>
      </c>
      <c r="B62" s="12" t="s">
        <v>242</v>
      </c>
      <c r="C62" s="12" t="s">
        <v>30</v>
      </c>
      <c r="D62" s="12">
        <v>394</v>
      </c>
      <c r="E62" s="20">
        <v>1</v>
      </c>
      <c r="F62" s="20">
        <f>D62*E62</f>
        <v>394</v>
      </c>
      <c r="G62" s="20">
        <f>F62*1.15</f>
        <v>453.09999999999997</v>
      </c>
      <c r="H62" s="24" t="s">
        <v>58</v>
      </c>
    </row>
    <row r="63" spans="1:8" ht="12.75">
      <c r="A63" s="12" t="s">
        <v>243</v>
      </c>
      <c r="B63" s="12" t="s">
        <v>242</v>
      </c>
      <c r="C63" s="12" t="s">
        <v>30</v>
      </c>
      <c r="D63" s="12">
        <v>226</v>
      </c>
      <c r="E63" s="20">
        <v>1</v>
      </c>
      <c r="F63" s="20">
        <f>D63*E63</f>
        <v>226</v>
      </c>
      <c r="G63" s="20">
        <f>F63*1.15</f>
        <v>259.9</v>
      </c>
      <c r="H63" s="24" t="s">
        <v>58</v>
      </c>
    </row>
    <row r="64" spans="1:8" ht="12.75">
      <c r="A64" t="s">
        <v>141</v>
      </c>
      <c r="B64" t="s">
        <v>41</v>
      </c>
      <c r="C64" s="12" t="s">
        <v>48</v>
      </c>
      <c r="D64" s="12">
        <v>673</v>
      </c>
      <c r="E64">
        <v>1</v>
      </c>
      <c r="F64">
        <f>D64*E64</f>
        <v>673</v>
      </c>
      <c r="G64" s="3">
        <f>F64*1.15</f>
        <v>773.9499999999999</v>
      </c>
      <c r="H64" s="12" t="s">
        <v>140</v>
      </c>
    </row>
    <row r="65" spans="1:8" ht="12.75">
      <c r="A65" t="s">
        <v>141</v>
      </c>
      <c r="B65" t="s">
        <v>41</v>
      </c>
      <c r="C65" s="12" t="s">
        <v>118</v>
      </c>
      <c r="D65" s="12">
        <v>827</v>
      </c>
      <c r="E65">
        <v>1</v>
      </c>
      <c r="F65">
        <f>D65*E65</f>
        <v>827</v>
      </c>
      <c r="G65" s="3">
        <f>F65*1.15</f>
        <v>951.05</v>
      </c>
      <c r="H65" s="12" t="s">
        <v>140</v>
      </c>
    </row>
    <row r="66" spans="1:8" ht="12.75">
      <c r="A66" t="s">
        <v>144</v>
      </c>
      <c r="B66" t="s">
        <v>41</v>
      </c>
      <c r="C66" s="12">
        <v>14</v>
      </c>
      <c r="D66" s="12">
        <v>148</v>
      </c>
      <c r="E66">
        <v>1</v>
      </c>
      <c r="F66">
        <f>D66*E66</f>
        <v>148</v>
      </c>
      <c r="G66">
        <f>F66*1.15</f>
        <v>170.2</v>
      </c>
      <c r="H66" s="12" t="s">
        <v>140</v>
      </c>
    </row>
    <row r="67" spans="1:8" ht="12.75">
      <c r="A67" t="s">
        <v>143</v>
      </c>
      <c r="B67" t="s">
        <v>41</v>
      </c>
      <c r="C67" s="12">
        <v>22</v>
      </c>
      <c r="D67" s="12">
        <v>148</v>
      </c>
      <c r="E67">
        <v>1</v>
      </c>
      <c r="F67">
        <f>D67*E67</f>
        <v>148</v>
      </c>
      <c r="G67">
        <f>F67*1.15</f>
        <v>170.2</v>
      </c>
      <c r="H67" s="12" t="s">
        <v>140</v>
      </c>
    </row>
    <row r="68" spans="1:8" ht="12.75">
      <c r="A68" t="s">
        <v>166</v>
      </c>
      <c r="B68" t="s">
        <v>41</v>
      </c>
      <c r="C68" s="12" t="s">
        <v>60</v>
      </c>
      <c r="D68" s="12">
        <v>739</v>
      </c>
      <c r="E68">
        <v>1</v>
      </c>
      <c r="F68">
        <f>D68*E68</f>
        <v>739</v>
      </c>
      <c r="G68" s="3">
        <f>F68*1.15</f>
        <v>849.8499999999999</v>
      </c>
      <c r="H68" s="12" t="s">
        <v>165</v>
      </c>
    </row>
    <row r="69" spans="1:8" ht="12.75">
      <c r="A69" t="s">
        <v>186</v>
      </c>
      <c r="B69" t="s">
        <v>41</v>
      </c>
      <c r="C69" s="12">
        <v>18</v>
      </c>
      <c r="D69" s="12">
        <v>148</v>
      </c>
      <c r="E69">
        <v>1</v>
      </c>
      <c r="F69">
        <f>D69*E69</f>
        <v>148</v>
      </c>
      <c r="G69">
        <f>F69*1.15</f>
        <v>170.2</v>
      </c>
      <c r="H69" s="12" t="s">
        <v>165</v>
      </c>
    </row>
    <row r="70" spans="1:8" ht="12.75">
      <c r="A70" t="s">
        <v>187</v>
      </c>
      <c r="B70" t="s">
        <v>41</v>
      </c>
      <c r="C70" s="12">
        <v>18</v>
      </c>
      <c r="D70" s="12">
        <v>148</v>
      </c>
      <c r="E70">
        <v>1</v>
      </c>
      <c r="F70">
        <f>D70*E70</f>
        <v>148</v>
      </c>
      <c r="G70">
        <f>F70*1.15</f>
        <v>170.2</v>
      </c>
      <c r="H70" s="34" t="s">
        <v>165</v>
      </c>
    </row>
    <row r="71" spans="1:8" ht="12.75">
      <c r="A71" t="s">
        <v>184</v>
      </c>
      <c r="B71" t="s">
        <v>41</v>
      </c>
      <c r="C71" s="12">
        <v>23</v>
      </c>
      <c r="D71" s="12">
        <v>172</v>
      </c>
      <c r="E71" s="3">
        <v>1</v>
      </c>
      <c r="F71" s="3">
        <f>D71*E71</f>
        <v>172</v>
      </c>
      <c r="G71">
        <f>F71*1.15</f>
        <v>197.79999999999998</v>
      </c>
      <c r="H71" s="34" t="s">
        <v>165</v>
      </c>
    </row>
    <row r="72" spans="1:8" ht="12.75">
      <c r="A72" t="s">
        <v>185</v>
      </c>
      <c r="B72" t="s">
        <v>41</v>
      </c>
      <c r="C72" s="12">
        <v>23</v>
      </c>
      <c r="D72" s="12">
        <v>172</v>
      </c>
      <c r="E72" s="3">
        <v>1</v>
      </c>
      <c r="F72" s="3">
        <f>D72*E72</f>
        <v>172</v>
      </c>
      <c r="G72">
        <f>F72*1.15</f>
        <v>197.79999999999998</v>
      </c>
      <c r="H72" s="12" t="s">
        <v>165</v>
      </c>
    </row>
    <row r="73" spans="1:8" ht="12.75">
      <c r="A73" t="s">
        <v>209</v>
      </c>
      <c r="B73" t="s">
        <v>208</v>
      </c>
      <c r="C73" s="12" t="s">
        <v>60</v>
      </c>
      <c r="D73" s="12">
        <v>254</v>
      </c>
      <c r="E73" s="3">
        <v>1</v>
      </c>
      <c r="F73" s="3">
        <f>D73*E73</f>
        <v>254</v>
      </c>
      <c r="G73" s="3">
        <f>F73*1.15</f>
        <v>292.09999999999997</v>
      </c>
      <c r="H73" s="12" t="s">
        <v>165</v>
      </c>
    </row>
    <row r="74" spans="1:8" ht="12.75">
      <c r="A74" t="s">
        <v>201</v>
      </c>
      <c r="B74" t="s">
        <v>202</v>
      </c>
      <c r="C74" s="12" t="s">
        <v>60</v>
      </c>
      <c r="D74" s="12">
        <v>517</v>
      </c>
      <c r="E74" s="3">
        <v>1</v>
      </c>
      <c r="F74" s="3">
        <f>D74*E74</f>
        <v>517</v>
      </c>
      <c r="G74" s="3">
        <f>F74*1.15</f>
        <v>594.55</v>
      </c>
      <c r="H74" s="12" t="s">
        <v>200</v>
      </c>
    </row>
    <row r="75" spans="1:8" ht="12.75">
      <c r="A75" t="s">
        <v>177</v>
      </c>
      <c r="B75" t="s">
        <v>189</v>
      </c>
      <c r="C75" s="12" t="s">
        <v>107</v>
      </c>
      <c r="D75" s="12">
        <v>986</v>
      </c>
      <c r="E75" s="3">
        <v>1</v>
      </c>
      <c r="F75" s="3">
        <f>D75*E75</f>
        <v>986</v>
      </c>
      <c r="G75" s="3">
        <f>F75*1.15</f>
        <v>1133.8999999999999</v>
      </c>
      <c r="H75" s="22" t="s">
        <v>188</v>
      </c>
    </row>
    <row r="76" spans="1:8" ht="12.75">
      <c r="A76" t="s">
        <v>190</v>
      </c>
      <c r="B76" t="s">
        <v>189</v>
      </c>
      <c r="C76" s="12" t="s">
        <v>83</v>
      </c>
      <c r="D76" s="12">
        <v>876</v>
      </c>
      <c r="E76" s="3">
        <v>1</v>
      </c>
      <c r="F76" s="3">
        <f>D76*E76</f>
        <v>876</v>
      </c>
      <c r="G76" s="3">
        <f>F76*1.15</f>
        <v>1007.4</v>
      </c>
      <c r="H76" s="22" t="s">
        <v>188</v>
      </c>
    </row>
    <row r="77" spans="1:8" ht="12.75">
      <c r="A77" s="12" t="s">
        <v>218</v>
      </c>
      <c r="B77" s="12" t="s">
        <v>32</v>
      </c>
      <c r="C77" s="12" t="s">
        <v>60</v>
      </c>
      <c r="D77" s="12">
        <v>241</v>
      </c>
      <c r="E77" s="20">
        <v>1</v>
      </c>
      <c r="F77" s="20">
        <f>D77*E77</f>
        <v>241</v>
      </c>
      <c r="G77" s="3">
        <f>F77*1.15</f>
        <v>277.15</v>
      </c>
      <c r="H77" s="48" t="s">
        <v>219</v>
      </c>
    </row>
    <row r="78" spans="1:8" ht="12.75">
      <c r="A78" t="s">
        <v>158</v>
      </c>
      <c r="B78" t="s">
        <v>41</v>
      </c>
      <c r="C78" s="12" t="s">
        <v>22</v>
      </c>
      <c r="D78" s="12">
        <v>418</v>
      </c>
      <c r="E78" s="3">
        <v>2</v>
      </c>
      <c r="F78" s="3">
        <f>D78*E78</f>
        <v>836</v>
      </c>
      <c r="G78" s="26">
        <f>F78*1.15</f>
        <v>961.4</v>
      </c>
      <c r="H78" s="12" t="s">
        <v>126</v>
      </c>
    </row>
    <row r="79" spans="1:8" ht="12.75">
      <c r="A79" t="s">
        <v>281</v>
      </c>
      <c r="B79" t="s">
        <v>132</v>
      </c>
      <c r="C79" s="12" t="s">
        <v>30</v>
      </c>
      <c r="D79" s="12">
        <v>408</v>
      </c>
      <c r="E79">
        <v>1</v>
      </c>
      <c r="F79">
        <f>D79*E79</f>
        <v>408</v>
      </c>
      <c r="G79" s="26">
        <f>F79*1.15</f>
        <v>469.2</v>
      </c>
      <c r="H79" s="48" t="s">
        <v>126</v>
      </c>
    </row>
    <row r="80" spans="1:8" ht="12.75">
      <c r="A80" t="s">
        <v>282</v>
      </c>
      <c r="B80" t="s">
        <v>132</v>
      </c>
      <c r="C80" s="12" t="s">
        <v>22</v>
      </c>
      <c r="D80" s="12">
        <v>705</v>
      </c>
      <c r="E80">
        <v>1</v>
      </c>
      <c r="F80">
        <f>D80*E80</f>
        <v>705</v>
      </c>
      <c r="G80" s="26">
        <f>F80*1.15</f>
        <v>810.7499999999999</v>
      </c>
      <c r="H80" s="12" t="s">
        <v>126</v>
      </c>
    </row>
    <row r="81" spans="1:8" ht="12.75">
      <c r="A81" t="s">
        <v>47</v>
      </c>
      <c r="B81" t="s">
        <v>41</v>
      </c>
      <c r="C81" s="12" t="s">
        <v>48</v>
      </c>
      <c r="D81" s="12">
        <v>673</v>
      </c>
      <c r="E81">
        <v>1</v>
      </c>
      <c r="F81">
        <f>D81*E81</f>
        <v>673</v>
      </c>
      <c r="G81" s="3">
        <f>F81*1.15</f>
        <v>773.9499999999999</v>
      </c>
      <c r="H81" s="12" t="s">
        <v>46</v>
      </c>
    </row>
    <row r="82" spans="1:8" ht="12.75">
      <c r="A82" t="s">
        <v>49</v>
      </c>
      <c r="B82" t="s">
        <v>41</v>
      </c>
      <c r="C82" s="12" t="s">
        <v>50</v>
      </c>
      <c r="D82" s="12">
        <v>977</v>
      </c>
      <c r="E82">
        <v>1</v>
      </c>
      <c r="F82">
        <f>D82*E82</f>
        <v>977</v>
      </c>
      <c r="G82" s="3">
        <f>F82*1.15</f>
        <v>1123.55</v>
      </c>
      <c r="H82" s="12" t="s">
        <v>46</v>
      </c>
    </row>
    <row r="83" spans="1:8" ht="12.75">
      <c r="A83" s="12" t="s">
        <v>229</v>
      </c>
      <c r="B83" s="12" t="s">
        <v>226</v>
      </c>
      <c r="C83" s="12" t="s">
        <v>43</v>
      </c>
      <c r="D83" s="12">
        <v>287</v>
      </c>
      <c r="E83" s="20">
        <v>1</v>
      </c>
      <c r="F83" s="20">
        <f>D83*E83</f>
        <v>287</v>
      </c>
      <c r="G83" s="20">
        <f>F83*1.12</f>
        <v>321.44000000000005</v>
      </c>
      <c r="H83" s="27" t="s">
        <v>240</v>
      </c>
    </row>
    <row r="84" spans="1:8" ht="12.75">
      <c r="A84" s="12" t="s">
        <v>231</v>
      </c>
      <c r="B84" s="12" t="s">
        <v>226</v>
      </c>
      <c r="C84" s="12" t="s">
        <v>60</v>
      </c>
      <c r="D84" s="12">
        <v>353</v>
      </c>
      <c r="E84" s="20">
        <v>1</v>
      </c>
      <c r="F84" s="20">
        <f>D84*E84</f>
        <v>353</v>
      </c>
      <c r="G84" s="20">
        <f>F84*1.12</f>
        <v>395.36</v>
      </c>
      <c r="H84" s="27" t="s">
        <v>240</v>
      </c>
    </row>
    <row r="85" spans="1:8" ht="12.75">
      <c r="A85" s="12" t="s">
        <v>232</v>
      </c>
      <c r="B85" s="12" t="s">
        <v>226</v>
      </c>
      <c r="C85" s="12" t="s">
        <v>60</v>
      </c>
      <c r="D85" s="12">
        <v>451</v>
      </c>
      <c r="E85" s="20">
        <v>1</v>
      </c>
      <c r="F85" s="20">
        <f>D85*E85</f>
        <v>451</v>
      </c>
      <c r="G85" s="20">
        <f>F85*1.12</f>
        <v>505.12000000000006</v>
      </c>
      <c r="H85" s="27" t="s">
        <v>240</v>
      </c>
    </row>
    <row r="86" spans="1:8" ht="12.75">
      <c r="A86" s="12" t="s">
        <v>233</v>
      </c>
      <c r="B86" s="12" t="s">
        <v>226</v>
      </c>
      <c r="C86" s="12" t="s">
        <v>60</v>
      </c>
      <c r="D86" s="12">
        <v>172</v>
      </c>
      <c r="E86" s="20">
        <v>1</v>
      </c>
      <c r="F86" s="20">
        <f>D86*E86</f>
        <v>172</v>
      </c>
      <c r="G86" s="20">
        <f>F86*1.12</f>
        <v>192.64000000000001</v>
      </c>
      <c r="H86" s="27" t="s">
        <v>240</v>
      </c>
    </row>
    <row r="87" spans="1:8" ht="12.75">
      <c r="A87" s="12" t="s">
        <v>229</v>
      </c>
      <c r="B87" s="12" t="s">
        <v>226</v>
      </c>
      <c r="C87" s="12" t="s">
        <v>33</v>
      </c>
      <c r="D87" s="12">
        <v>287</v>
      </c>
      <c r="E87" s="20">
        <v>1</v>
      </c>
      <c r="F87" s="20">
        <f>D87*E87</f>
        <v>287</v>
      </c>
      <c r="G87" s="3">
        <f>F87*1.15</f>
        <v>330.04999999999995</v>
      </c>
      <c r="H87" s="12" t="s">
        <v>289</v>
      </c>
    </row>
    <row r="88" spans="1:8" ht="12.75">
      <c r="A88" t="s">
        <v>292</v>
      </c>
      <c r="B88" t="s">
        <v>288</v>
      </c>
      <c r="C88" s="12">
        <v>54</v>
      </c>
      <c r="D88" s="12">
        <v>369</v>
      </c>
      <c r="E88" s="3">
        <v>1</v>
      </c>
      <c r="F88" s="3">
        <f>D88*E88</f>
        <v>369</v>
      </c>
      <c r="G88" s="3">
        <f>F88*1.15</f>
        <v>424.34999999999997</v>
      </c>
      <c r="H88" s="12" t="s">
        <v>289</v>
      </c>
    </row>
    <row r="89" spans="1:8" ht="12.75">
      <c r="A89" t="s">
        <v>293</v>
      </c>
      <c r="B89" t="s">
        <v>288</v>
      </c>
      <c r="C89" s="12">
        <v>52</v>
      </c>
      <c r="D89" s="12">
        <v>205</v>
      </c>
      <c r="E89" s="3">
        <v>1</v>
      </c>
      <c r="F89" s="3">
        <f>D89*E89</f>
        <v>205</v>
      </c>
      <c r="G89" s="3">
        <f>F89*1.15</f>
        <v>235.74999999999997</v>
      </c>
      <c r="H89" s="12" t="s">
        <v>289</v>
      </c>
    </row>
    <row r="90" spans="1:8" ht="12.75">
      <c r="A90" t="s">
        <v>290</v>
      </c>
      <c r="B90" t="s">
        <v>291</v>
      </c>
      <c r="C90" s="12" t="s">
        <v>107</v>
      </c>
      <c r="D90" s="12">
        <v>139</v>
      </c>
      <c r="E90" s="3">
        <v>1</v>
      </c>
      <c r="F90" s="3">
        <f>D90*E90</f>
        <v>139</v>
      </c>
      <c r="G90" s="3">
        <f>F90*1.15</f>
        <v>159.85</v>
      </c>
      <c r="H90" s="12" t="s">
        <v>289</v>
      </c>
    </row>
    <row r="91" spans="1:8" ht="12.75">
      <c r="A91" s="12" t="s">
        <v>79</v>
      </c>
      <c r="B91" s="12" t="s">
        <v>80</v>
      </c>
      <c r="C91" s="12" t="s">
        <v>43</v>
      </c>
      <c r="D91" s="12">
        <v>500</v>
      </c>
      <c r="E91" s="20">
        <v>1</v>
      </c>
      <c r="F91" s="20">
        <f>D91*E91</f>
        <v>500</v>
      </c>
      <c r="G91" s="3">
        <f>F91*1.12</f>
        <v>560</v>
      </c>
      <c r="H91" s="12" t="s">
        <v>191</v>
      </c>
    </row>
    <row r="95" ht="12.75">
      <c r="A95" s="23" t="s">
        <v>53</v>
      </c>
    </row>
    <row r="96" ht="12.75">
      <c r="A96" s="31" t="s">
        <v>194</v>
      </c>
    </row>
    <row r="97" ht="12.75">
      <c r="A97" s="30" t="s">
        <v>280</v>
      </c>
    </row>
  </sheetData>
  <autoFilter ref="A1:H9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6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54.25390625" style="0" customWidth="1"/>
    <col min="2" max="2" width="17.00390625" style="0" customWidth="1"/>
    <col min="3" max="3" width="9.125" style="12" customWidth="1"/>
    <col min="8" max="8" width="18.125" style="0" customWidth="1"/>
  </cols>
  <sheetData>
    <row r="1" spans="1:9" s="1" customFormat="1" ht="25.5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3"/>
    </row>
    <row r="2" spans="1:10" s="1" customFormat="1" ht="12.75">
      <c r="A2" t="s">
        <v>105</v>
      </c>
      <c r="B2" t="s">
        <v>106</v>
      </c>
      <c r="C2" s="12" t="s">
        <v>107</v>
      </c>
      <c r="D2" s="12">
        <v>270</v>
      </c>
      <c r="E2" s="3">
        <v>1</v>
      </c>
      <c r="F2" s="3">
        <f>D2*E2</f>
        <v>270</v>
      </c>
      <c r="G2" s="3">
        <f>F2*1.01</f>
        <v>272.7</v>
      </c>
      <c r="H2" s="22" t="s">
        <v>108</v>
      </c>
      <c r="I2"/>
      <c r="J2"/>
    </row>
    <row r="3" spans="1:10" s="1" customFormat="1" ht="12.75">
      <c r="A3" t="s">
        <v>230</v>
      </c>
      <c r="B3" t="s">
        <v>226</v>
      </c>
      <c r="C3" s="12" t="s">
        <v>33</v>
      </c>
      <c r="D3" s="12">
        <v>270</v>
      </c>
      <c r="E3" s="3">
        <v>1</v>
      </c>
      <c r="F3" s="3">
        <f>D3*E3</f>
        <v>270</v>
      </c>
      <c r="G3" s="26">
        <f>F3*1.12</f>
        <v>302.40000000000003</v>
      </c>
      <c r="H3" s="24" t="s">
        <v>104</v>
      </c>
      <c r="I3"/>
      <c r="J3"/>
    </row>
    <row r="4" spans="1:10" s="1" customFormat="1" ht="12.75">
      <c r="A4" t="s">
        <v>233</v>
      </c>
      <c r="B4" t="s">
        <v>226</v>
      </c>
      <c r="C4" s="12" t="s">
        <v>33</v>
      </c>
      <c r="D4" s="12">
        <v>146</v>
      </c>
      <c r="E4" s="3">
        <v>1</v>
      </c>
      <c r="F4" s="3">
        <f>D4*E4</f>
        <v>146</v>
      </c>
      <c r="G4" s="3">
        <f>F4*1.12</f>
        <v>163.52</v>
      </c>
      <c r="H4" s="12" t="s">
        <v>104</v>
      </c>
      <c r="I4"/>
      <c r="J4"/>
    </row>
    <row r="5" spans="1:10" s="1" customFormat="1" ht="12.75">
      <c r="A5" s="12" t="s">
        <v>103</v>
      </c>
      <c r="B5" s="12" t="s">
        <v>27</v>
      </c>
      <c r="C5" s="12" t="s">
        <v>48</v>
      </c>
      <c r="D5" s="12">
        <v>204</v>
      </c>
      <c r="E5" s="20">
        <v>1</v>
      </c>
      <c r="F5" s="20">
        <f>D5*E5</f>
        <v>204</v>
      </c>
      <c r="G5" s="3">
        <f>F5*1.12</f>
        <v>228.48000000000002</v>
      </c>
      <c r="H5" s="29" t="s">
        <v>104</v>
      </c>
      <c r="I5"/>
      <c r="J5"/>
    </row>
    <row r="6" spans="1:10" s="1" customFormat="1" ht="12.75">
      <c r="A6" t="s">
        <v>105</v>
      </c>
      <c r="B6" t="s">
        <v>106</v>
      </c>
      <c r="C6" s="12" t="s">
        <v>48</v>
      </c>
      <c r="D6" s="12">
        <v>270</v>
      </c>
      <c r="E6" s="3">
        <v>1</v>
      </c>
      <c r="F6" s="3">
        <f>D6*E6</f>
        <v>270</v>
      </c>
      <c r="G6" s="3">
        <f>F6*1.12</f>
        <v>302.40000000000003</v>
      </c>
      <c r="H6" t="s">
        <v>104</v>
      </c>
      <c r="I6"/>
      <c r="J6"/>
    </row>
    <row r="7" spans="1:10" s="1" customFormat="1" ht="12.75">
      <c r="A7" s="12" t="s">
        <v>101</v>
      </c>
      <c r="B7" s="12" t="s">
        <v>27</v>
      </c>
      <c r="C7" s="12" t="s">
        <v>48</v>
      </c>
      <c r="D7" s="12">
        <v>204</v>
      </c>
      <c r="E7" s="20">
        <v>1</v>
      </c>
      <c r="F7" s="20">
        <f>D7*E7</f>
        <v>204</v>
      </c>
      <c r="G7" s="26">
        <f>F7*1.15</f>
        <v>234.6</v>
      </c>
      <c r="H7" s="28" t="s">
        <v>102</v>
      </c>
      <c r="I7"/>
      <c r="J7"/>
    </row>
    <row r="8" spans="1:10" s="1" customFormat="1" ht="12.75">
      <c r="A8" t="s">
        <v>59</v>
      </c>
      <c r="B8" t="s">
        <v>57</v>
      </c>
      <c r="C8" s="12" t="s">
        <v>60</v>
      </c>
      <c r="D8" s="12">
        <v>246</v>
      </c>
      <c r="E8" s="3">
        <v>1</v>
      </c>
      <c r="F8" s="3">
        <f>D8*E8</f>
        <v>246</v>
      </c>
      <c r="G8" s="3">
        <f>F8*1.12</f>
        <v>275.52000000000004</v>
      </c>
      <c r="H8" t="s">
        <v>61</v>
      </c>
      <c r="I8"/>
      <c r="J8"/>
    </row>
    <row r="9" spans="1:10" s="1" customFormat="1" ht="12.75">
      <c r="A9" t="s">
        <v>67</v>
      </c>
      <c r="B9" t="s">
        <v>57</v>
      </c>
      <c r="C9" s="12" t="s">
        <v>60</v>
      </c>
      <c r="D9" s="12">
        <v>323</v>
      </c>
      <c r="E9" s="3">
        <v>1</v>
      </c>
      <c r="F9" s="3">
        <f>D9*E9</f>
        <v>323</v>
      </c>
      <c r="G9" s="3">
        <f>F9*1.12</f>
        <v>361.76000000000005</v>
      </c>
      <c r="H9" s="28" t="s">
        <v>61</v>
      </c>
      <c r="I9"/>
      <c r="J9"/>
    </row>
    <row r="10" spans="1:10" s="1" customFormat="1" ht="12.75">
      <c r="A10" s="12" t="s">
        <v>78</v>
      </c>
      <c r="B10" s="12" t="s">
        <v>57</v>
      </c>
      <c r="C10" s="12" t="s">
        <v>60</v>
      </c>
      <c r="D10" s="12">
        <v>216</v>
      </c>
      <c r="E10" s="20">
        <v>1</v>
      </c>
      <c r="F10" s="20">
        <f>D10*E10</f>
        <v>216</v>
      </c>
      <c r="G10" s="3">
        <f>F10*1.12</f>
        <v>241.92000000000002</v>
      </c>
      <c r="H10" t="s">
        <v>61</v>
      </c>
      <c r="I10"/>
      <c r="J10"/>
    </row>
    <row r="11" spans="1:10" s="1" customFormat="1" ht="12.75">
      <c r="A11" s="12" t="s">
        <v>103</v>
      </c>
      <c r="B11" s="12" t="s">
        <v>27</v>
      </c>
      <c r="C11" s="12" t="s">
        <v>22</v>
      </c>
      <c r="D11" s="12">
        <v>229</v>
      </c>
      <c r="E11" s="20">
        <v>1</v>
      </c>
      <c r="F11" s="20">
        <f>D11*E11</f>
        <v>229</v>
      </c>
      <c r="G11" s="3">
        <f>F11*1.12</f>
        <v>256.48</v>
      </c>
      <c r="H11" s="12" t="s">
        <v>138</v>
      </c>
      <c r="I11"/>
      <c r="J11"/>
    </row>
    <row r="12" spans="1:10" s="1" customFormat="1" ht="12.75">
      <c r="A12" t="s">
        <v>139</v>
      </c>
      <c r="B12" t="s">
        <v>132</v>
      </c>
      <c r="C12" s="12" t="s">
        <v>22</v>
      </c>
      <c r="D12" s="12">
        <v>246</v>
      </c>
      <c r="E12" s="3">
        <v>1</v>
      </c>
      <c r="F12" s="3">
        <f>D12*E12</f>
        <v>246</v>
      </c>
      <c r="G12" s="3">
        <f>F12*1.12</f>
        <v>275.52000000000004</v>
      </c>
      <c r="H12" t="s">
        <v>138</v>
      </c>
      <c r="I12"/>
      <c r="J12"/>
    </row>
    <row r="13" spans="1:10" s="1" customFormat="1" ht="12.75">
      <c r="A13" t="s">
        <v>229</v>
      </c>
      <c r="B13" t="s">
        <v>226</v>
      </c>
      <c r="C13" s="12" t="s">
        <v>33</v>
      </c>
      <c r="D13" s="12">
        <v>270</v>
      </c>
      <c r="E13" s="3">
        <v>1</v>
      </c>
      <c r="F13" s="3">
        <f>D13*E13</f>
        <v>270</v>
      </c>
      <c r="G13" s="26">
        <f>F13*1.12</f>
        <v>302.40000000000003</v>
      </c>
      <c r="H13" s="24" t="s">
        <v>223</v>
      </c>
      <c r="I13"/>
      <c r="J13"/>
    </row>
    <row r="14" spans="1:10" s="1" customFormat="1" ht="12.75">
      <c r="A14" t="s">
        <v>229</v>
      </c>
      <c r="B14" t="s">
        <v>226</v>
      </c>
      <c r="C14" s="12" t="s">
        <v>43</v>
      </c>
      <c r="D14" s="12">
        <v>270</v>
      </c>
      <c r="E14" s="3">
        <v>1</v>
      </c>
      <c r="F14" s="3">
        <f>D14*E14</f>
        <v>270</v>
      </c>
      <c r="G14" s="3">
        <f>F14*1.12</f>
        <v>302.40000000000003</v>
      </c>
      <c r="H14" s="12" t="s">
        <v>84</v>
      </c>
      <c r="I14"/>
      <c r="J14"/>
    </row>
    <row r="15" spans="1:10" s="1" customFormat="1" ht="12.75">
      <c r="A15" t="s">
        <v>231</v>
      </c>
      <c r="B15" t="s">
        <v>226</v>
      </c>
      <c r="C15" s="12" t="s">
        <v>60</v>
      </c>
      <c r="D15" s="12">
        <v>331</v>
      </c>
      <c r="E15" s="3">
        <v>1</v>
      </c>
      <c r="F15" s="3">
        <f>D15*E15</f>
        <v>331</v>
      </c>
      <c r="G15" s="3">
        <f>F15*1.12</f>
        <v>370.72</v>
      </c>
      <c r="H15" s="12" t="s">
        <v>84</v>
      </c>
      <c r="I15"/>
      <c r="J15"/>
    </row>
    <row r="16" spans="1:10" s="1" customFormat="1" ht="12.75">
      <c r="A16" t="s">
        <v>81</v>
      </c>
      <c r="B16" t="s">
        <v>82</v>
      </c>
      <c r="C16" s="12" t="s">
        <v>83</v>
      </c>
      <c r="D16" s="12">
        <v>293</v>
      </c>
      <c r="E16" s="3">
        <v>1</v>
      </c>
      <c r="F16" s="3">
        <f>D16*E16</f>
        <v>293</v>
      </c>
      <c r="G16" s="3">
        <f>F16*1.12</f>
        <v>328.16</v>
      </c>
      <c r="H16" t="s">
        <v>84</v>
      </c>
      <c r="I16"/>
      <c r="J16"/>
    </row>
    <row r="17" spans="1:10" s="1" customFormat="1" ht="12.75">
      <c r="A17" t="s">
        <v>232</v>
      </c>
      <c r="B17" t="s">
        <v>226</v>
      </c>
      <c r="C17" s="12" t="s">
        <v>60</v>
      </c>
      <c r="D17" s="12">
        <v>424</v>
      </c>
      <c r="E17" s="3">
        <v>1</v>
      </c>
      <c r="F17" s="3">
        <f>D17*E17</f>
        <v>424</v>
      </c>
      <c r="G17" s="3">
        <f>F17*1.1</f>
        <v>466.40000000000003</v>
      </c>
      <c r="H17" s="27" t="s">
        <v>224</v>
      </c>
      <c r="I17"/>
      <c r="J17"/>
    </row>
    <row r="18" spans="1:10" s="1" customFormat="1" ht="12.75">
      <c r="A18" t="s">
        <v>135</v>
      </c>
      <c r="B18" t="s">
        <v>136</v>
      </c>
      <c r="C18" s="12" t="s">
        <v>107</v>
      </c>
      <c r="D18" s="12">
        <v>277</v>
      </c>
      <c r="E18" s="3">
        <v>2</v>
      </c>
      <c r="F18" s="3">
        <f>D18*E18</f>
        <v>554</v>
      </c>
      <c r="G18" s="26">
        <f>F18*1.12</f>
        <v>620.48</v>
      </c>
      <c r="H18" s="22" t="s">
        <v>137</v>
      </c>
      <c r="I18"/>
      <c r="J18"/>
    </row>
    <row r="19" spans="1:12" s="1" customFormat="1" ht="12.75">
      <c r="A19" t="s">
        <v>115</v>
      </c>
      <c r="B19" t="s">
        <v>116</v>
      </c>
      <c r="C19" s="12" t="s">
        <v>60</v>
      </c>
      <c r="D19" s="12">
        <v>400</v>
      </c>
      <c r="E19" s="3">
        <v>1</v>
      </c>
      <c r="F19" s="3">
        <f>D19*E19</f>
        <v>400</v>
      </c>
      <c r="G19" s="26">
        <f>F19*1.12</f>
        <v>448.00000000000006</v>
      </c>
      <c r="H19" t="s">
        <v>117</v>
      </c>
      <c r="I19"/>
      <c r="J19"/>
      <c r="L19" s="35"/>
    </row>
    <row r="20" spans="1:10" s="1" customFormat="1" ht="12.75">
      <c r="A20" t="s">
        <v>120</v>
      </c>
      <c r="B20" t="s">
        <v>116</v>
      </c>
      <c r="C20" s="12" t="s">
        <v>60</v>
      </c>
      <c r="D20" s="12">
        <v>246</v>
      </c>
      <c r="E20" s="3">
        <v>1</v>
      </c>
      <c r="F20" s="3">
        <f>D20*E20</f>
        <v>246</v>
      </c>
      <c r="G20" s="26">
        <f>F20*1.12</f>
        <v>275.52000000000004</v>
      </c>
      <c r="H20" t="s">
        <v>117</v>
      </c>
      <c r="I20"/>
      <c r="J20"/>
    </row>
    <row r="21" spans="1:10" s="1" customFormat="1" ht="12.75">
      <c r="A21" t="s">
        <v>91</v>
      </c>
      <c r="B21" t="s">
        <v>92</v>
      </c>
      <c r="C21" s="12" t="s">
        <v>93</v>
      </c>
      <c r="D21" s="12">
        <v>246</v>
      </c>
      <c r="E21" s="3">
        <v>1</v>
      </c>
      <c r="F21" s="3">
        <f>D21*E21</f>
        <v>246</v>
      </c>
      <c r="G21" s="3">
        <f>F21*1.12</f>
        <v>275.52000000000004</v>
      </c>
      <c r="H21" s="27" t="s">
        <v>94</v>
      </c>
      <c r="I21"/>
      <c r="J21"/>
    </row>
    <row r="22" spans="1:10" s="1" customFormat="1" ht="12.75">
      <c r="A22" t="s">
        <v>95</v>
      </c>
      <c r="B22" t="s">
        <v>92</v>
      </c>
      <c r="C22" s="12" t="s">
        <v>93</v>
      </c>
      <c r="D22" s="12">
        <v>178</v>
      </c>
      <c r="E22" s="3">
        <v>1</v>
      </c>
      <c r="F22" s="3">
        <f>D22*E22</f>
        <v>178</v>
      </c>
      <c r="G22" s="3">
        <f>F22*1.12</f>
        <v>199.36</v>
      </c>
      <c r="H22" s="27" t="s">
        <v>94</v>
      </c>
      <c r="I22"/>
      <c r="J22"/>
    </row>
    <row r="23" spans="1:10" s="1" customFormat="1" ht="12.75">
      <c r="A23" t="s">
        <v>96</v>
      </c>
      <c r="B23" t="s">
        <v>92</v>
      </c>
      <c r="C23" s="12">
        <v>52</v>
      </c>
      <c r="D23" s="12">
        <v>237</v>
      </c>
      <c r="E23" s="3">
        <v>1</v>
      </c>
      <c r="F23" s="3">
        <f>D23*E23</f>
        <v>237</v>
      </c>
      <c r="G23" s="3">
        <f>F23*1.12</f>
        <v>265.44</v>
      </c>
      <c r="H23" s="27" t="s">
        <v>94</v>
      </c>
      <c r="I23"/>
      <c r="J23"/>
    </row>
    <row r="24" spans="1:10" s="1" customFormat="1" ht="12.75">
      <c r="A24" t="s">
        <v>98</v>
      </c>
      <c r="B24" t="s">
        <v>92</v>
      </c>
      <c r="C24" s="12" t="s">
        <v>93</v>
      </c>
      <c r="D24" s="12">
        <v>305</v>
      </c>
      <c r="E24" s="3">
        <v>1</v>
      </c>
      <c r="F24" s="3">
        <f>D24*E24</f>
        <v>305</v>
      </c>
      <c r="G24" s="3">
        <f>F24*1.12</f>
        <v>341.6</v>
      </c>
      <c r="H24" s="27" t="s">
        <v>94</v>
      </c>
      <c r="I24"/>
      <c r="J24"/>
    </row>
    <row r="25" spans="1:11" s="12" customFormat="1" ht="12.75">
      <c r="A25" s="12" t="s">
        <v>146</v>
      </c>
      <c r="B25" s="12" t="s">
        <v>27</v>
      </c>
      <c r="C25" s="12" t="s">
        <v>33</v>
      </c>
      <c r="D25" s="12">
        <v>300</v>
      </c>
      <c r="E25" s="20">
        <v>1</v>
      </c>
      <c r="F25" s="20">
        <f>D25*E25</f>
        <v>300</v>
      </c>
      <c r="G25" s="3">
        <f>F25*1.12</f>
        <v>336.00000000000006</v>
      </c>
      <c r="H25" s="12" t="s">
        <v>109</v>
      </c>
      <c r="I25"/>
      <c r="J25"/>
      <c r="K25" s="25"/>
    </row>
    <row r="26" spans="1:11" s="12" customFormat="1" ht="12.75">
      <c r="A26" t="s">
        <v>105</v>
      </c>
      <c r="B26" t="s">
        <v>106</v>
      </c>
      <c r="C26" s="12" t="s">
        <v>33</v>
      </c>
      <c r="D26" s="12">
        <v>270</v>
      </c>
      <c r="E26" s="3">
        <v>1</v>
      </c>
      <c r="F26" s="3">
        <f>D26*E26</f>
        <v>270</v>
      </c>
      <c r="G26" s="3">
        <f>F26*1.12</f>
        <v>302.40000000000003</v>
      </c>
      <c r="H26" s="24" t="s">
        <v>109</v>
      </c>
      <c r="I26"/>
      <c r="J26"/>
      <c r="K26" s="25"/>
    </row>
    <row r="27" spans="1:11" s="12" customFormat="1" ht="12.75">
      <c r="A27" t="s">
        <v>113</v>
      </c>
      <c r="B27" t="s">
        <v>106</v>
      </c>
      <c r="C27" s="12" t="s">
        <v>33</v>
      </c>
      <c r="D27" s="12">
        <v>254</v>
      </c>
      <c r="E27" s="3">
        <v>1</v>
      </c>
      <c r="F27" s="3">
        <f>D27*E27</f>
        <v>254</v>
      </c>
      <c r="G27" s="3">
        <f>F27*1.12</f>
        <v>284.48</v>
      </c>
      <c r="H27" t="s">
        <v>109</v>
      </c>
      <c r="I27"/>
      <c r="J27"/>
      <c r="K27" s="25"/>
    </row>
    <row r="28" spans="1:11" s="12" customFormat="1" ht="12.75">
      <c r="A28" t="s">
        <v>115</v>
      </c>
      <c r="B28" t="s">
        <v>116</v>
      </c>
      <c r="C28" s="12" t="s">
        <v>118</v>
      </c>
      <c r="D28" s="12">
        <v>400</v>
      </c>
      <c r="E28" s="3">
        <v>1</v>
      </c>
      <c r="F28" s="3">
        <f>D28*E28</f>
        <v>400</v>
      </c>
      <c r="G28" s="3">
        <f>F28*1.12</f>
        <v>448.00000000000006</v>
      </c>
      <c r="H28" t="s">
        <v>109</v>
      </c>
      <c r="I28"/>
      <c r="J28"/>
      <c r="K28" s="25"/>
    </row>
    <row r="29" spans="1:11" ht="12.75">
      <c r="A29" t="s">
        <v>131</v>
      </c>
      <c r="B29" t="s">
        <v>132</v>
      </c>
      <c r="C29" s="12" t="s">
        <v>118</v>
      </c>
      <c r="D29" s="12">
        <v>383</v>
      </c>
      <c r="E29" s="3">
        <v>1</v>
      </c>
      <c r="F29" s="3">
        <f>D29*E29</f>
        <v>383</v>
      </c>
      <c r="G29" s="3">
        <f>F29*1.12</f>
        <v>428.96000000000004</v>
      </c>
      <c r="H29" t="s">
        <v>109</v>
      </c>
      <c r="K29" s="25"/>
    </row>
    <row r="30" spans="1:11" ht="12.75">
      <c r="A30" t="s">
        <v>230</v>
      </c>
      <c r="B30" t="s">
        <v>226</v>
      </c>
      <c r="C30" s="12" t="s">
        <v>107</v>
      </c>
      <c r="D30" s="12">
        <v>270</v>
      </c>
      <c r="E30" s="3">
        <v>1</v>
      </c>
      <c r="F30" s="3">
        <f>D30*E30</f>
        <v>270</v>
      </c>
      <c r="G30" s="3">
        <f>F30*1.1</f>
        <v>297</v>
      </c>
      <c r="H30" s="22" t="s">
        <v>69</v>
      </c>
      <c r="K30" s="25"/>
    </row>
    <row r="31" spans="1:12" ht="12.75">
      <c r="A31" t="s">
        <v>231</v>
      </c>
      <c r="B31" t="s">
        <v>226</v>
      </c>
      <c r="C31" s="12" t="s">
        <v>107</v>
      </c>
      <c r="D31" s="12">
        <v>331</v>
      </c>
      <c r="E31" s="3">
        <v>1</v>
      </c>
      <c r="F31" s="3">
        <f>D31*E31</f>
        <v>331</v>
      </c>
      <c r="G31" s="3">
        <f>F31*1.1</f>
        <v>364.1</v>
      </c>
      <c r="H31" s="24" t="s">
        <v>69</v>
      </c>
      <c r="K31" s="25"/>
      <c r="L31" s="35"/>
    </row>
    <row r="32" spans="1:11" ht="12.75">
      <c r="A32" t="s">
        <v>231</v>
      </c>
      <c r="B32" t="s">
        <v>226</v>
      </c>
      <c r="C32" s="12" t="s">
        <v>30</v>
      </c>
      <c r="D32" s="12">
        <v>331</v>
      </c>
      <c r="E32" s="3">
        <v>1</v>
      </c>
      <c r="F32" s="3">
        <f>D32*E32</f>
        <v>331</v>
      </c>
      <c r="G32" s="3">
        <f>F32*1.1</f>
        <v>364.1</v>
      </c>
      <c r="H32" s="27" t="s">
        <v>69</v>
      </c>
      <c r="K32" s="25"/>
    </row>
    <row r="33" spans="1:11" ht="12.75">
      <c r="A33" t="s">
        <v>232</v>
      </c>
      <c r="B33" t="s">
        <v>226</v>
      </c>
      <c r="C33" s="12" t="s">
        <v>30</v>
      </c>
      <c r="D33" s="12">
        <v>424</v>
      </c>
      <c r="E33" s="3">
        <v>1</v>
      </c>
      <c r="F33" s="3">
        <f>D33*E33</f>
        <v>424</v>
      </c>
      <c r="G33" s="3">
        <f>F33*1.1</f>
        <v>466.40000000000003</v>
      </c>
      <c r="H33" s="27" t="s">
        <v>69</v>
      </c>
      <c r="K33" s="25"/>
    </row>
    <row r="34" spans="1:11" ht="12.75">
      <c r="A34" t="s">
        <v>233</v>
      </c>
      <c r="B34" t="s">
        <v>226</v>
      </c>
      <c r="C34" s="12" t="s">
        <v>30</v>
      </c>
      <c r="D34" s="12">
        <v>162</v>
      </c>
      <c r="E34" s="3">
        <v>1</v>
      </c>
      <c r="F34" s="3">
        <f>D34*E34</f>
        <v>162</v>
      </c>
      <c r="G34" s="3">
        <f>F34*1.1</f>
        <v>178.20000000000002</v>
      </c>
      <c r="H34" s="12" t="s">
        <v>69</v>
      </c>
      <c r="K34" s="25"/>
    </row>
    <row r="35" spans="1:11" ht="12.75">
      <c r="A35" t="s">
        <v>67</v>
      </c>
      <c r="B35" t="s">
        <v>57</v>
      </c>
      <c r="C35" s="12" t="s">
        <v>43</v>
      </c>
      <c r="D35" s="12">
        <v>323</v>
      </c>
      <c r="E35" s="3">
        <v>1</v>
      </c>
      <c r="F35" s="3">
        <f>D35*E35</f>
        <v>323</v>
      </c>
      <c r="G35" s="3">
        <f>F35*1.1</f>
        <v>355.3</v>
      </c>
      <c r="H35" t="s">
        <v>69</v>
      </c>
      <c r="K35" s="25"/>
    </row>
    <row r="36" spans="1:11" ht="12.75">
      <c r="A36" t="s">
        <v>75</v>
      </c>
      <c r="B36" t="s">
        <v>57</v>
      </c>
      <c r="C36" s="12" t="s">
        <v>43</v>
      </c>
      <c r="D36" s="12">
        <v>383</v>
      </c>
      <c r="E36" s="3">
        <v>1</v>
      </c>
      <c r="F36" s="3">
        <f>D36*E36</f>
        <v>383</v>
      </c>
      <c r="G36" s="3">
        <f>F36*1.1</f>
        <v>421.3</v>
      </c>
      <c r="H36" s="24" t="s">
        <v>69</v>
      </c>
      <c r="K36" s="25"/>
    </row>
    <row r="37" spans="1:11" ht="12.75">
      <c r="A37" t="s">
        <v>77</v>
      </c>
      <c r="B37" t="s">
        <v>57</v>
      </c>
      <c r="C37" s="12" t="s">
        <v>43</v>
      </c>
      <c r="D37" s="12">
        <v>169</v>
      </c>
      <c r="E37" s="3">
        <v>1</v>
      </c>
      <c r="F37" s="3">
        <f>D37*E37</f>
        <v>169</v>
      </c>
      <c r="G37" s="3">
        <f>F37*1.1</f>
        <v>185.9</v>
      </c>
      <c r="H37" s="28" t="s">
        <v>69</v>
      </c>
      <c r="K37" s="25"/>
    </row>
    <row r="38" spans="1:11" ht="12.75">
      <c r="A38" s="12" t="s">
        <v>101</v>
      </c>
      <c r="B38" s="12" t="s">
        <v>27</v>
      </c>
      <c r="C38" s="12" t="s">
        <v>48</v>
      </c>
      <c r="D38" s="12">
        <v>204</v>
      </c>
      <c r="E38" s="20">
        <v>1</v>
      </c>
      <c r="F38" s="20">
        <f>D38*E38</f>
        <v>204</v>
      </c>
      <c r="G38" s="3">
        <f>F38*1.1</f>
        <v>224.4</v>
      </c>
      <c r="H38" s="24" t="s">
        <v>69</v>
      </c>
      <c r="K38" s="25"/>
    </row>
    <row r="39" spans="1:11" ht="12.75">
      <c r="A39" t="s">
        <v>111</v>
      </c>
      <c r="B39" t="s">
        <v>106</v>
      </c>
      <c r="C39" s="12" t="s">
        <v>112</v>
      </c>
      <c r="D39" s="12">
        <v>81</v>
      </c>
      <c r="E39" s="3">
        <v>1</v>
      </c>
      <c r="F39" s="3">
        <f>D39*E39</f>
        <v>81</v>
      </c>
      <c r="G39" s="3">
        <f>F39*1.1</f>
        <v>89.10000000000001</v>
      </c>
      <c r="H39" s="28" t="s">
        <v>69</v>
      </c>
      <c r="K39" s="25"/>
    </row>
    <row r="40" spans="1:11" ht="12.75">
      <c r="A40" t="s">
        <v>114</v>
      </c>
      <c r="B40" t="s">
        <v>106</v>
      </c>
      <c r="C40" s="12" t="s">
        <v>48</v>
      </c>
      <c r="D40" s="12">
        <v>608</v>
      </c>
      <c r="E40" s="3">
        <v>1</v>
      </c>
      <c r="F40" s="3">
        <f>D40*E40</f>
        <v>608</v>
      </c>
      <c r="G40" s="3">
        <f>F40*1.1</f>
        <v>668.8000000000001</v>
      </c>
      <c r="H40" s="27" t="s">
        <v>69</v>
      </c>
      <c r="K40" s="25"/>
    </row>
    <row r="41" spans="1:11" ht="12.75">
      <c r="A41" t="s">
        <v>127</v>
      </c>
      <c r="B41" t="s">
        <v>122</v>
      </c>
      <c r="C41" s="12" t="s">
        <v>83</v>
      </c>
      <c r="D41" s="12">
        <v>536</v>
      </c>
      <c r="E41" s="3">
        <v>1</v>
      </c>
      <c r="F41" s="3">
        <f>D41*E41</f>
        <v>536</v>
      </c>
      <c r="G41" s="3">
        <f>F41*1.1</f>
        <v>589.6</v>
      </c>
      <c r="H41" t="s">
        <v>69</v>
      </c>
      <c r="K41" s="25"/>
    </row>
    <row r="42" spans="1:11" ht="12.75">
      <c r="A42" t="s">
        <v>128</v>
      </c>
      <c r="B42" t="s">
        <v>122</v>
      </c>
      <c r="C42" s="12" t="s">
        <v>83</v>
      </c>
      <c r="D42" s="12">
        <v>136</v>
      </c>
      <c r="E42" s="3">
        <v>1</v>
      </c>
      <c r="F42" s="3">
        <f>D42*E42</f>
        <v>136</v>
      </c>
      <c r="G42" s="3">
        <f>F42*1.1</f>
        <v>149.60000000000002</v>
      </c>
      <c r="H42" t="s">
        <v>69</v>
      </c>
      <c r="K42" s="25"/>
    </row>
    <row r="43" spans="1:11" ht="12.75">
      <c r="A43" t="s">
        <v>129</v>
      </c>
      <c r="B43" t="s">
        <v>90</v>
      </c>
      <c r="C43" s="12" t="s">
        <v>48</v>
      </c>
      <c r="D43" s="12">
        <v>320</v>
      </c>
      <c r="E43" s="3">
        <v>1</v>
      </c>
      <c r="F43" s="3">
        <f>D43*E43</f>
        <v>320</v>
      </c>
      <c r="G43" s="3">
        <f>F43*1.1</f>
        <v>352</v>
      </c>
      <c r="H43" t="s">
        <v>69</v>
      </c>
      <c r="K43" s="25"/>
    </row>
    <row r="44" spans="1:11" ht="12.75">
      <c r="A44" t="s">
        <v>89</v>
      </c>
      <c r="B44" t="s">
        <v>90</v>
      </c>
      <c r="C44" s="12" t="s">
        <v>48</v>
      </c>
      <c r="D44" s="12">
        <v>266</v>
      </c>
      <c r="E44" s="3">
        <v>1</v>
      </c>
      <c r="F44" s="3">
        <f>D44*E44</f>
        <v>266</v>
      </c>
      <c r="G44" s="3">
        <f>F44*1.1</f>
        <v>292.6</v>
      </c>
      <c r="H44" t="s">
        <v>69</v>
      </c>
      <c r="I44" s="12"/>
      <c r="J44" s="12"/>
      <c r="K44" s="25"/>
    </row>
    <row r="45" spans="1:11" ht="12.75">
      <c r="A45" t="s">
        <v>130</v>
      </c>
      <c r="B45" t="s">
        <v>90</v>
      </c>
      <c r="C45" s="12" t="s">
        <v>30</v>
      </c>
      <c r="D45" s="12">
        <v>524</v>
      </c>
      <c r="E45" s="3">
        <v>1</v>
      </c>
      <c r="F45" s="3">
        <f>D45*E45</f>
        <v>524</v>
      </c>
      <c r="G45" s="3">
        <f>F45*1.1</f>
        <v>576.4000000000001</v>
      </c>
      <c r="H45" t="s">
        <v>69</v>
      </c>
      <c r="I45" s="12"/>
      <c r="J45" s="12"/>
      <c r="K45" s="25"/>
    </row>
    <row r="46" spans="1:11" ht="12.75">
      <c r="A46" s="12" t="s">
        <v>146</v>
      </c>
      <c r="B46" s="12" t="s">
        <v>27</v>
      </c>
      <c r="C46" s="12" t="s">
        <v>33</v>
      </c>
      <c r="D46" s="12">
        <v>300</v>
      </c>
      <c r="E46" s="20">
        <v>1</v>
      </c>
      <c r="F46" s="20">
        <f>D46*E46</f>
        <v>300</v>
      </c>
      <c r="G46" s="3">
        <f>F46*1.1</f>
        <v>330</v>
      </c>
      <c r="H46" s="12" t="s">
        <v>147</v>
      </c>
      <c r="I46" s="12"/>
      <c r="J46" s="12"/>
      <c r="K46" s="25"/>
    </row>
    <row r="47" spans="1:11" ht="12.75">
      <c r="A47" s="12" t="s">
        <v>146</v>
      </c>
      <c r="B47" s="12" t="s">
        <v>27</v>
      </c>
      <c r="C47" s="12" t="s">
        <v>22</v>
      </c>
      <c r="D47" s="12">
        <v>331</v>
      </c>
      <c r="E47" s="20">
        <v>1</v>
      </c>
      <c r="F47" s="20">
        <f>D47*E47</f>
        <v>331</v>
      </c>
      <c r="G47" s="3">
        <f>F47*1.01</f>
        <v>334.31</v>
      </c>
      <c r="H47" s="12" t="s">
        <v>133</v>
      </c>
      <c r="I47" s="12"/>
      <c r="J47" s="12"/>
      <c r="K47" s="25"/>
    </row>
    <row r="48" spans="1:11" ht="12.75">
      <c r="A48" t="s">
        <v>131</v>
      </c>
      <c r="B48" t="s">
        <v>132</v>
      </c>
      <c r="C48" s="12" t="s">
        <v>118</v>
      </c>
      <c r="D48" s="12">
        <v>383</v>
      </c>
      <c r="E48" s="3">
        <v>1</v>
      </c>
      <c r="F48" s="3">
        <f>D48*E48</f>
        <v>383</v>
      </c>
      <c r="G48" s="3">
        <f>F48*1.01</f>
        <v>386.83</v>
      </c>
      <c r="H48" s="49" t="s">
        <v>133</v>
      </c>
      <c r="I48" s="12"/>
      <c r="J48" s="12"/>
      <c r="K48" s="25"/>
    </row>
    <row r="49" spans="1:11" ht="12.75">
      <c r="A49" t="s">
        <v>56</v>
      </c>
      <c r="B49" t="s">
        <v>57</v>
      </c>
      <c r="C49" s="12" t="s">
        <v>48</v>
      </c>
      <c r="D49" s="12">
        <v>246</v>
      </c>
      <c r="E49" s="3">
        <v>1</v>
      </c>
      <c r="F49" s="3">
        <f>D49*E49</f>
        <v>246</v>
      </c>
      <c r="G49" s="3">
        <f>F49*1.15</f>
        <v>282.9</v>
      </c>
      <c r="H49" s="28" t="s">
        <v>71</v>
      </c>
      <c r="I49" s="12"/>
      <c r="J49" s="12"/>
      <c r="K49" s="25"/>
    </row>
    <row r="50" spans="1:11" ht="12.75">
      <c r="A50" t="s">
        <v>77</v>
      </c>
      <c r="B50" t="s">
        <v>57</v>
      </c>
      <c r="C50" s="12" t="s">
        <v>48</v>
      </c>
      <c r="D50" s="12">
        <v>152</v>
      </c>
      <c r="E50" s="3">
        <v>1</v>
      </c>
      <c r="F50" s="3">
        <f>D50*E50</f>
        <v>152</v>
      </c>
      <c r="G50" s="26">
        <f>F50*1.15</f>
        <v>174.79999999999998</v>
      </c>
      <c r="H50" s="24" t="s">
        <v>71</v>
      </c>
      <c r="I50" s="12"/>
      <c r="J50" s="12"/>
      <c r="K50" s="25"/>
    </row>
    <row r="51" spans="1:11" ht="12.75">
      <c r="A51" t="s">
        <v>120</v>
      </c>
      <c r="B51" t="s">
        <v>116</v>
      </c>
      <c r="C51" s="12" t="s">
        <v>22</v>
      </c>
      <c r="D51" s="12">
        <v>246</v>
      </c>
      <c r="E51" s="3">
        <v>1</v>
      </c>
      <c r="F51" s="3">
        <f>D51*E51</f>
        <v>246</v>
      </c>
      <c r="G51" s="26">
        <f>F51*1.15</f>
        <v>282.9</v>
      </c>
      <c r="H51" s="22" t="s">
        <v>23</v>
      </c>
      <c r="I51" s="12"/>
      <c r="J51" s="12"/>
      <c r="K51" s="25"/>
    </row>
    <row r="52" spans="1:11" ht="12.75">
      <c r="A52" t="s">
        <v>115</v>
      </c>
      <c r="B52" t="s">
        <v>116</v>
      </c>
      <c r="C52" s="12" t="s">
        <v>118</v>
      </c>
      <c r="D52" s="12">
        <v>400</v>
      </c>
      <c r="E52" s="3">
        <v>1</v>
      </c>
      <c r="F52" s="3">
        <f>D52*E52</f>
        <v>400</v>
      </c>
      <c r="G52" s="3">
        <f>F52*1.12</f>
        <v>448.00000000000006</v>
      </c>
      <c r="H52" t="s">
        <v>119</v>
      </c>
      <c r="I52" s="12"/>
      <c r="J52" s="12"/>
      <c r="K52" s="25"/>
    </row>
    <row r="53" spans="1:11" ht="12.75">
      <c r="A53" t="s">
        <v>229</v>
      </c>
      <c r="B53" t="s">
        <v>226</v>
      </c>
      <c r="C53" s="12" t="s">
        <v>33</v>
      </c>
      <c r="D53" s="12">
        <v>270</v>
      </c>
      <c r="E53" s="3">
        <v>1</v>
      </c>
      <c r="F53" s="3">
        <f>D53*E53</f>
        <v>270</v>
      </c>
      <c r="G53" s="3">
        <f>F53*1.12</f>
        <v>302.40000000000003</v>
      </c>
      <c r="H53" s="24" t="s">
        <v>68</v>
      </c>
      <c r="I53" s="12"/>
      <c r="J53" s="12"/>
      <c r="K53" s="25"/>
    </row>
    <row r="54" spans="1:11" ht="12.75">
      <c r="A54" t="s">
        <v>67</v>
      </c>
      <c r="B54" t="s">
        <v>57</v>
      </c>
      <c r="C54" s="12" t="s">
        <v>43</v>
      </c>
      <c r="D54" s="12">
        <v>323</v>
      </c>
      <c r="E54" s="3">
        <v>1</v>
      </c>
      <c r="F54" s="3">
        <f>D54*E54</f>
        <v>323</v>
      </c>
      <c r="G54" s="3">
        <f>F54*1.12</f>
        <v>361.76000000000005</v>
      </c>
      <c r="H54" t="s">
        <v>68</v>
      </c>
      <c r="I54" s="12"/>
      <c r="J54" s="12"/>
      <c r="K54" s="25"/>
    </row>
    <row r="55" spans="1:11" ht="12.75">
      <c r="A55" s="12" t="s">
        <v>78</v>
      </c>
      <c r="B55" s="12" t="s">
        <v>57</v>
      </c>
      <c r="C55" s="12" t="s">
        <v>43</v>
      </c>
      <c r="D55" s="12">
        <v>216</v>
      </c>
      <c r="E55" s="3">
        <v>1</v>
      </c>
      <c r="F55" s="3">
        <f>D55*E55</f>
        <v>216</v>
      </c>
      <c r="G55" s="3">
        <f>F55*1.12</f>
        <v>241.92000000000002</v>
      </c>
      <c r="H55" s="49" t="s">
        <v>68</v>
      </c>
      <c r="K55" s="25"/>
    </row>
    <row r="56" spans="1:11" ht="12.75">
      <c r="A56" t="s">
        <v>88</v>
      </c>
      <c r="B56" t="s">
        <v>86</v>
      </c>
      <c r="C56" s="12" t="s">
        <v>43</v>
      </c>
      <c r="D56" s="12">
        <v>146</v>
      </c>
      <c r="E56" s="3">
        <v>1</v>
      </c>
      <c r="F56" s="3">
        <f>D56*E56</f>
        <v>146</v>
      </c>
      <c r="G56" s="3">
        <f>F56*1.12</f>
        <v>163.52</v>
      </c>
      <c r="H56" s="24" t="s">
        <v>68</v>
      </c>
      <c r="K56" s="25"/>
    </row>
    <row r="57" spans="1:11" ht="12.75">
      <c r="A57" t="s">
        <v>88</v>
      </c>
      <c r="B57" t="s">
        <v>86</v>
      </c>
      <c r="C57" s="12" t="s">
        <v>60</v>
      </c>
      <c r="D57" s="12">
        <v>146</v>
      </c>
      <c r="E57" s="3">
        <v>1</v>
      </c>
      <c r="F57" s="3">
        <f>D57*E57</f>
        <v>146</v>
      </c>
      <c r="G57" s="3">
        <f>F57*1.12</f>
        <v>163.52</v>
      </c>
      <c r="H57" s="24" t="s">
        <v>68</v>
      </c>
      <c r="K57" s="25"/>
    </row>
    <row r="58" spans="1:11" ht="12.75">
      <c r="A58" t="s">
        <v>225</v>
      </c>
      <c r="B58" t="s">
        <v>226</v>
      </c>
      <c r="C58" s="12" t="s">
        <v>63</v>
      </c>
      <c r="D58" s="12">
        <v>270</v>
      </c>
      <c r="E58" s="3">
        <v>1</v>
      </c>
      <c r="F58" s="3">
        <f>D58*E58</f>
        <v>270</v>
      </c>
      <c r="G58" s="26">
        <f>F58*1.15</f>
        <v>310.5</v>
      </c>
      <c r="H58" s="12" t="s">
        <v>64</v>
      </c>
      <c r="K58" s="25"/>
    </row>
    <row r="59" spans="1:11" ht="12.75">
      <c r="A59" t="s">
        <v>62</v>
      </c>
      <c r="B59" t="s">
        <v>57</v>
      </c>
      <c r="C59" s="12" t="s">
        <v>63</v>
      </c>
      <c r="D59" s="12">
        <v>246</v>
      </c>
      <c r="E59" s="3">
        <v>1</v>
      </c>
      <c r="F59" s="3">
        <f>D59*E59</f>
        <v>246</v>
      </c>
      <c r="G59" s="26">
        <f>F59*1.15</f>
        <v>282.9</v>
      </c>
      <c r="H59" s="27" t="s">
        <v>64</v>
      </c>
      <c r="K59" s="25"/>
    </row>
    <row r="60" spans="1:11" ht="12.75">
      <c r="A60" t="s">
        <v>81</v>
      </c>
      <c r="B60" t="s">
        <v>82</v>
      </c>
      <c r="C60" s="12" t="s">
        <v>83</v>
      </c>
      <c r="D60" s="12">
        <v>293</v>
      </c>
      <c r="E60" s="3">
        <v>1</v>
      </c>
      <c r="F60" s="3">
        <f>D60*E60</f>
        <v>293</v>
      </c>
      <c r="G60" s="26">
        <f>F60*1.15</f>
        <v>336.95</v>
      </c>
      <c r="H60" t="s">
        <v>64</v>
      </c>
      <c r="K60" s="25"/>
    </row>
    <row r="61" spans="1:11" ht="12.75">
      <c r="A61" t="s">
        <v>131</v>
      </c>
      <c r="B61" t="s">
        <v>132</v>
      </c>
      <c r="C61" s="12" t="s">
        <v>22</v>
      </c>
      <c r="D61" s="12">
        <v>383</v>
      </c>
      <c r="E61" s="3">
        <v>1</v>
      </c>
      <c r="F61" s="3">
        <f>D61*E61</f>
        <v>383</v>
      </c>
      <c r="G61" s="26">
        <f>F61*1.15</f>
        <v>440.45</v>
      </c>
      <c r="H61" t="s">
        <v>64</v>
      </c>
      <c r="K61" s="25"/>
    </row>
    <row r="62" spans="1:11" ht="12.75">
      <c r="A62" t="s">
        <v>134</v>
      </c>
      <c r="B62" t="s">
        <v>132</v>
      </c>
      <c r="C62" s="12" t="s">
        <v>22</v>
      </c>
      <c r="D62" s="12">
        <v>662</v>
      </c>
      <c r="E62" s="3">
        <v>1</v>
      </c>
      <c r="F62" s="3">
        <f>D62*E62</f>
        <v>662</v>
      </c>
      <c r="G62" s="26">
        <f>F62*1.15</f>
        <v>761.3</v>
      </c>
      <c r="H62" t="s">
        <v>64</v>
      </c>
      <c r="K62" s="25"/>
    </row>
    <row r="63" spans="1:11" ht="12.75">
      <c r="A63" t="s">
        <v>99</v>
      </c>
      <c r="B63" t="s">
        <v>92</v>
      </c>
      <c r="C63" s="12" t="s">
        <v>83</v>
      </c>
      <c r="D63" s="12">
        <v>501</v>
      </c>
      <c r="E63" s="3">
        <v>1</v>
      </c>
      <c r="F63" s="3">
        <f>D63*E63</f>
        <v>501</v>
      </c>
      <c r="G63" s="26">
        <f>F63*1.15</f>
        <v>576.15</v>
      </c>
      <c r="H63" s="24" t="s">
        <v>64</v>
      </c>
      <c r="K63" s="25"/>
    </row>
    <row r="64" spans="1:11" ht="12.75">
      <c r="A64" t="s">
        <v>100</v>
      </c>
      <c r="B64" t="s">
        <v>92</v>
      </c>
      <c r="C64" s="12" t="s">
        <v>83</v>
      </c>
      <c r="D64" s="12">
        <v>304</v>
      </c>
      <c r="E64" s="3">
        <v>1</v>
      </c>
      <c r="F64" s="3">
        <f>D64*E64</f>
        <v>304</v>
      </c>
      <c r="G64" s="26">
        <f>F64*1.15</f>
        <v>349.59999999999997</v>
      </c>
      <c r="H64" s="24" t="s">
        <v>64</v>
      </c>
      <c r="K64" s="25"/>
    </row>
    <row r="65" spans="1:8" ht="12.75">
      <c r="A65" t="s">
        <v>73</v>
      </c>
      <c r="B65" t="s">
        <v>57</v>
      </c>
      <c r="C65" s="12" t="s">
        <v>43</v>
      </c>
      <c r="D65" s="12">
        <v>383</v>
      </c>
      <c r="E65" s="3">
        <v>1</v>
      </c>
      <c r="F65" s="3">
        <f>D65*E65</f>
        <v>383</v>
      </c>
      <c r="G65" s="3">
        <f>F65*1.12</f>
        <v>428.96000000000004</v>
      </c>
      <c r="H65" s="24" t="s">
        <v>74</v>
      </c>
    </row>
    <row r="66" spans="1:8" ht="12.75">
      <c r="A66" t="s">
        <v>79</v>
      </c>
      <c r="B66" t="s">
        <v>80</v>
      </c>
      <c r="C66" s="12" t="s">
        <v>43</v>
      </c>
      <c r="D66" s="12">
        <v>470</v>
      </c>
      <c r="E66" s="3">
        <v>1</v>
      </c>
      <c r="F66" s="3">
        <f>D66*E66</f>
        <v>470</v>
      </c>
      <c r="G66" s="3">
        <f>F66*1.12</f>
        <v>526.4000000000001</v>
      </c>
      <c r="H66" t="s">
        <v>74</v>
      </c>
    </row>
    <row r="67" spans="1:8" ht="12.75">
      <c r="A67" t="s">
        <v>225</v>
      </c>
      <c r="B67" t="s">
        <v>226</v>
      </c>
      <c r="C67" s="12" t="s">
        <v>33</v>
      </c>
      <c r="D67" s="12">
        <v>270</v>
      </c>
      <c r="E67" s="3">
        <v>1</v>
      </c>
      <c r="F67" s="3">
        <f>D67*E67</f>
        <v>270</v>
      </c>
      <c r="G67" s="3">
        <f>F67*1.12</f>
        <v>302.40000000000003</v>
      </c>
      <c r="H67" s="12" t="s">
        <v>151</v>
      </c>
    </row>
    <row r="68" spans="1:8" ht="12.75">
      <c r="A68" t="s">
        <v>149</v>
      </c>
      <c r="B68" t="s">
        <v>150</v>
      </c>
      <c r="C68" s="12" t="s">
        <v>22</v>
      </c>
      <c r="D68" s="12">
        <v>578</v>
      </c>
      <c r="E68" s="3">
        <v>1</v>
      </c>
      <c r="F68" s="3">
        <f>D68*E68</f>
        <v>578</v>
      </c>
      <c r="G68" s="3">
        <f>F68*1.12</f>
        <v>647.36</v>
      </c>
      <c r="H68" s="22" t="s">
        <v>151</v>
      </c>
    </row>
    <row r="69" spans="1:8" ht="12.75">
      <c r="A69" t="s">
        <v>228</v>
      </c>
      <c r="B69" t="s">
        <v>226</v>
      </c>
      <c r="C69" s="12" t="s">
        <v>33</v>
      </c>
      <c r="D69" s="12">
        <v>270</v>
      </c>
      <c r="E69" s="3">
        <v>1</v>
      </c>
      <c r="F69" s="3">
        <f>D69*E69</f>
        <v>270</v>
      </c>
      <c r="G69" s="26">
        <f>F69*1.07</f>
        <v>288.90000000000003</v>
      </c>
      <c r="H69" s="12" t="s">
        <v>87</v>
      </c>
    </row>
    <row r="70" spans="1:8" ht="12.75">
      <c r="A70" t="s">
        <v>229</v>
      </c>
      <c r="B70" t="s">
        <v>226</v>
      </c>
      <c r="C70" s="12" t="s">
        <v>33</v>
      </c>
      <c r="D70" s="12">
        <v>270</v>
      </c>
      <c r="E70" s="3">
        <v>1</v>
      </c>
      <c r="F70" s="3">
        <f>D70*E70</f>
        <v>270</v>
      </c>
      <c r="G70" s="26">
        <f>F70*1.07</f>
        <v>288.90000000000003</v>
      </c>
      <c r="H70" s="22" t="s">
        <v>87</v>
      </c>
    </row>
    <row r="71" spans="1:8" ht="12.75">
      <c r="A71" s="12" t="s">
        <v>103</v>
      </c>
      <c r="B71" s="12" t="s">
        <v>27</v>
      </c>
      <c r="C71" s="12" t="s">
        <v>48</v>
      </c>
      <c r="D71" s="12">
        <v>204</v>
      </c>
      <c r="E71" s="20">
        <v>1</v>
      </c>
      <c r="F71" s="20">
        <f>D71*E71</f>
        <v>204</v>
      </c>
      <c r="G71" s="26">
        <f>F71*1.07</f>
        <v>218.28</v>
      </c>
      <c r="H71" s="24" t="s">
        <v>87</v>
      </c>
    </row>
    <row r="72" spans="1:8" ht="12.75">
      <c r="A72" t="s">
        <v>105</v>
      </c>
      <c r="B72" t="s">
        <v>106</v>
      </c>
      <c r="C72" s="12" t="s">
        <v>48</v>
      </c>
      <c r="D72" s="12">
        <v>270</v>
      </c>
      <c r="E72" s="3">
        <v>1</v>
      </c>
      <c r="F72" s="3">
        <f>D72*E72</f>
        <v>270</v>
      </c>
      <c r="G72" s="26">
        <f>F72*1.07</f>
        <v>288.90000000000003</v>
      </c>
      <c r="H72" t="s">
        <v>87</v>
      </c>
    </row>
    <row r="73" spans="1:8" ht="12.75">
      <c r="A73" t="s">
        <v>110</v>
      </c>
      <c r="B73" t="s">
        <v>106</v>
      </c>
      <c r="C73" s="12" t="s">
        <v>83</v>
      </c>
      <c r="D73" s="12">
        <v>246</v>
      </c>
      <c r="E73" s="3">
        <v>1</v>
      </c>
      <c r="F73" s="3">
        <f>D73*E73</f>
        <v>246</v>
      </c>
      <c r="G73" s="26">
        <f>F73*1.07</f>
        <v>263.22</v>
      </c>
      <c r="H73" s="24" t="s">
        <v>87</v>
      </c>
    </row>
    <row r="74" spans="1:8" ht="12.75">
      <c r="A74" t="s">
        <v>113</v>
      </c>
      <c r="B74" t="s">
        <v>106</v>
      </c>
      <c r="C74" s="12" t="s">
        <v>48</v>
      </c>
      <c r="D74" s="12">
        <v>254</v>
      </c>
      <c r="E74" s="3">
        <v>1</v>
      </c>
      <c r="F74" s="3">
        <f>D74*E74</f>
        <v>254</v>
      </c>
      <c r="G74" s="26">
        <f>F74*1.07</f>
        <v>271.78000000000003</v>
      </c>
      <c r="H74" s="24" t="s">
        <v>87</v>
      </c>
    </row>
    <row r="75" spans="1:8" ht="12.75">
      <c r="A75" s="12" t="s">
        <v>85</v>
      </c>
      <c r="B75" s="12" t="s">
        <v>86</v>
      </c>
      <c r="C75" s="12" t="s">
        <v>33</v>
      </c>
      <c r="D75" s="12">
        <v>212</v>
      </c>
      <c r="E75" s="20">
        <v>1</v>
      </c>
      <c r="F75" s="20">
        <f>D75*E75</f>
        <v>212</v>
      </c>
      <c r="G75" s="26">
        <f>F75*1.07</f>
        <v>226.84</v>
      </c>
      <c r="H75" t="s">
        <v>87</v>
      </c>
    </row>
    <row r="76" spans="1:8" ht="12.75">
      <c r="A76" t="s">
        <v>91</v>
      </c>
      <c r="B76" t="s">
        <v>92</v>
      </c>
      <c r="C76" s="12" t="s">
        <v>83</v>
      </c>
      <c r="D76" s="12">
        <v>246</v>
      </c>
      <c r="E76" s="3">
        <v>1</v>
      </c>
      <c r="F76" s="3">
        <f>D76*E76</f>
        <v>246</v>
      </c>
      <c r="G76" s="26">
        <f>F76*1.15</f>
        <v>282.9</v>
      </c>
      <c r="H76" s="24" t="s">
        <v>97</v>
      </c>
    </row>
    <row r="77" spans="1:8" ht="12.75">
      <c r="A77" t="s">
        <v>95</v>
      </c>
      <c r="B77" t="s">
        <v>92</v>
      </c>
      <c r="C77" s="12" t="s">
        <v>83</v>
      </c>
      <c r="D77" s="12">
        <v>178</v>
      </c>
      <c r="E77" s="3">
        <v>1</v>
      </c>
      <c r="F77" s="3">
        <f>D77*E77</f>
        <v>178</v>
      </c>
      <c r="G77" s="26">
        <f>F77*1.15</f>
        <v>204.7</v>
      </c>
      <c r="H77" s="27" t="s">
        <v>97</v>
      </c>
    </row>
    <row r="78" spans="1:10" ht="12.75">
      <c r="A78" t="s">
        <v>96</v>
      </c>
      <c r="B78" t="s">
        <v>92</v>
      </c>
      <c r="C78" s="12">
        <v>52</v>
      </c>
      <c r="D78" s="12">
        <v>237</v>
      </c>
      <c r="E78" s="3">
        <v>1</v>
      </c>
      <c r="F78" s="3">
        <f>D78*E78</f>
        <v>237</v>
      </c>
      <c r="G78" s="26">
        <f>F78*1.15</f>
        <v>272.54999999999995</v>
      </c>
      <c r="H78" s="27" t="s">
        <v>97</v>
      </c>
      <c r="I78" s="12"/>
      <c r="J78" s="12"/>
    </row>
    <row r="79" spans="1:8" ht="12.75">
      <c r="A79" t="s">
        <v>98</v>
      </c>
      <c r="B79" t="s">
        <v>92</v>
      </c>
      <c r="C79" s="12" t="s">
        <v>83</v>
      </c>
      <c r="D79" s="12">
        <v>305</v>
      </c>
      <c r="E79" s="3">
        <v>1</v>
      </c>
      <c r="F79" s="3">
        <f>D79*E79</f>
        <v>305</v>
      </c>
      <c r="G79" s="26">
        <f>F79*1.15</f>
        <v>350.75</v>
      </c>
      <c r="H79" s="27" t="s">
        <v>97</v>
      </c>
    </row>
    <row r="80" spans="1:8" ht="12.75">
      <c r="A80" t="s">
        <v>227</v>
      </c>
      <c r="B80" t="s">
        <v>226</v>
      </c>
      <c r="C80" s="12" t="s">
        <v>63</v>
      </c>
      <c r="D80" s="12">
        <v>270</v>
      </c>
      <c r="E80" s="3">
        <v>1</v>
      </c>
      <c r="F80" s="3">
        <f>D80*E80</f>
        <v>270</v>
      </c>
      <c r="G80" s="3">
        <f>F80*1.12</f>
        <v>302.40000000000003</v>
      </c>
      <c r="H80" s="12" t="s">
        <v>65</v>
      </c>
    </row>
    <row r="81" spans="1:8" ht="12.75">
      <c r="A81" t="s">
        <v>231</v>
      </c>
      <c r="B81" t="s">
        <v>226</v>
      </c>
      <c r="C81" s="12" t="s">
        <v>63</v>
      </c>
      <c r="D81" s="12">
        <v>331</v>
      </c>
      <c r="E81" s="3">
        <v>1</v>
      </c>
      <c r="F81" s="3">
        <f>D81*E81</f>
        <v>331</v>
      </c>
      <c r="G81" s="3">
        <f>F81*1.12</f>
        <v>370.72</v>
      </c>
      <c r="H81" s="24" t="s">
        <v>65</v>
      </c>
    </row>
    <row r="82" spans="1:8" ht="12.75">
      <c r="A82" t="s">
        <v>232</v>
      </c>
      <c r="B82" t="s">
        <v>226</v>
      </c>
      <c r="C82" s="12" t="s">
        <v>63</v>
      </c>
      <c r="D82" s="12">
        <v>424</v>
      </c>
      <c r="E82" s="3">
        <v>1</v>
      </c>
      <c r="F82" s="3">
        <f>D82*E82</f>
        <v>424</v>
      </c>
      <c r="G82" s="3">
        <f>F82*1.12</f>
        <v>474.88000000000005</v>
      </c>
      <c r="H82" s="27" t="s">
        <v>65</v>
      </c>
    </row>
    <row r="83" spans="1:8" ht="12.75">
      <c r="A83" t="s">
        <v>233</v>
      </c>
      <c r="B83" t="s">
        <v>226</v>
      </c>
      <c r="C83" s="12" t="s">
        <v>63</v>
      </c>
      <c r="D83" s="12">
        <v>146</v>
      </c>
      <c r="E83" s="3">
        <v>1</v>
      </c>
      <c r="F83" s="3">
        <f>D83*E83</f>
        <v>146</v>
      </c>
      <c r="G83" s="3">
        <f>F83*1.12</f>
        <v>163.52</v>
      </c>
      <c r="H83" s="27" t="s">
        <v>65</v>
      </c>
    </row>
    <row r="84" spans="1:8" ht="12.75">
      <c r="A84" t="s">
        <v>62</v>
      </c>
      <c r="B84" t="s">
        <v>57</v>
      </c>
      <c r="C84" s="12" t="s">
        <v>63</v>
      </c>
      <c r="D84" s="12">
        <v>246</v>
      </c>
      <c r="E84" s="3">
        <v>1</v>
      </c>
      <c r="F84" s="3">
        <f>D84*E84</f>
        <v>246</v>
      </c>
      <c r="G84" s="3">
        <f>F84*1.12</f>
        <v>275.52000000000004</v>
      </c>
      <c r="H84" s="24" t="s">
        <v>65</v>
      </c>
    </row>
    <row r="85" spans="1:8" ht="12.75">
      <c r="A85" t="s">
        <v>67</v>
      </c>
      <c r="B85" t="s">
        <v>57</v>
      </c>
      <c r="C85" s="12" t="s">
        <v>63</v>
      </c>
      <c r="D85" s="12">
        <v>323</v>
      </c>
      <c r="E85" s="3">
        <v>1</v>
      </c>
      <c r="F85" s="3">
        <f>D85*E85</f>
        <v>323</v>
      </c>
      <c r="G85" s="3">
        <f>F85*1.12</f>
        <v>361.76000000000005</v>
      </c>
      <c r="H85" s="24" t="s">
        <v>65</v>
      </c>
    </row>
    <row r="86" spans="1:8" ht="12.75">
      <c r="A86" t="s">
        <v>70</v>
      </c>
      <c r="B86" t="s">
        <v>57</v>
      </c>
      <c r="C86" s="12" t="s">
        <v>63</v>
      </c>
      <c r="D86" s="12">
        <v>246</v>
      </c>
      <c r="E86" s="3">
        <v>1</v>
      </c>
      <c r="F86" s="3">
        <f>D86*E86</f>
        <v>246</v>
      </c>
      <c r="G86" s="3">
        <f>F86*1.12</f>
        <v>275.52000000000004</v>
      </c>
      <c r="H86" s="22" t="s">
        <v>65</v>
      </c>
    </row>
    <row r="87" spans="1:8" ht="12.75">
      <c r="A87" t="s">
        <v>72</v>
      </c>
      <c r="B87" t="s">
        <v>57</v>
      </c>
      <c r="C87" s="12" t="s">
        <v>63</v>
      </c>
      <c r="D87" s="12">
        <v>246</v>
      </c>
      <c r="E87" s="3">
        <v>1</v>
      </c>
      <c r="F87" s="3">
        <f>D87*E87</f>
        <v>246</v>
      </c>
      <c r="G87" s="3">
        <f>F87*1.12</f>
        <v>275.52000000000004</v>
      </c>
      <c r="H87" s="24" t="s">
        <v>65</v>
      </c>
    </row>
    <row r="88" spans="1:8" ht="12.75">
      <c r="A88" t="s">
        <v>78</v>
      </c>
      <c r="B88" t="s">
        <v>57</v>
      </c>
      <c r="C88" s="12" t="s">
        <v>63</v>
      </c>
      <c r="D88" s="12">
        <v>216</v>
      </c>
      <c r="E88" s="3">
        <v>1</v>
      </c>
      <c r="F88" s="3">
        <f>D88*E88</f>
        <v>216</v>
      </c>
      <c r="G88" s="3">
        <f>F88*1.12</f>
        <v>241.92000000000002</v>
      </c>
      <c r="H88" s="24" t="s">
        <v>65</v>
      </c>
    </row>
    <row r="89" spans="1:8" ht="12.75">
      <c r="A89" t="s">
        <v>99</v>
      </c>
      <c r="B89" t="s">
        <v>92</v>
      </c>
      <c r="C89" s="12" t="s">
        <v>83</v>
      </c>
      <c r="D89" s="12">
        <v>501</v>
      </c>
      <c r="E89" s="3">
        <v>1</v>
      </c>
      <c r="F89" s="3">
        <f>D89*E89</f>
        <v>501</v>
      </c>
      <c r="G89" s="3">
        <f>F89*1.12</f>
        <v>561.12</v>
      </c>
      <c r="H89" s="26" t="s">
        <v>65</v>
      </c>
    </row>
    <row r="90" spans="1:8" ht="12.75">
      <c r="A90" t="s">
        <v>100</v>
      </c>
      <c r="B90" t="s">
        <v>92</v>
      </c>
      <c r="C90" s="12" t="s">
        <v>83</v>
      </c>
      <c r="D90" s="12">
        <v>304</v>
      </c>
      <c r="E90" s="3">
        <v>1</v>
      </c>
      <c r="F90" s="3">
        <f>D90*E90</f>
        <v>304</v>
      </c>
      <c r="G90" s="3">
        <f>F90*1.12</f>
        <v>340.48</v>
      </c>
      <c r="H90" s="26" t="s">
        <v>65</v>
      </c>
    </row>
    <row r="91" spans="1:8" ht="12.75">
      <c r="A91" t="s">
        <v>228</v>
      </c>
      <c r="B91" t="s">
        <v>226</v>
      </c>
      <c r="C91" s="12" t="s">
        <v>43</v>
      </c>
      <c r="D91" s="12">
        <v>270</v>
      </c>
      <c r="E91" s="3">
        <v>1</v>
      </c>
      <c r="F91" s="3">
        <f>D91*E91</f>
        <v>270</v>
      </c>
      <c r="G91" s="3">
        <f>F91*1.12</f>
        <v>302.40000000000003</v>
      </c>
      <c r="H91" s="12" t="s">
        <v>66</v>
      </c>
    </row>
    <row r="92" spans="1:8" ht="12.75">
      <c r="A92" t="s">
        <v>232</v>
      </c>
      <c r="B92" t="s">
        <v>226</v>
      </c>
      <c r="C92" s="12" t="s">
        <v>60</v>
      </c>
      <c r="D92" s="12">
        <v>424</v>
      </c>
      <c r="E92" s="3">
        <v>1</v>
      </c>
      <c r="F92" s="3">
        <f>D92*E92</f>
        <v>424</v>
      </c>
      <c r="G92" s="26">
        <f>F92*1.12</f>
        <v>474.88000000000005</v>
      </c>
      <c r="H92" s="27" t="s">
        <v>66</v>
      </c>
    </row>
    <row r="93" spans="1:8" ht="12.75">
      <c r="A93" t="s">
        <v>233</v>
      </c>
      <c r="B93" t="s">
        <v>226</v>
      </c>
      <c r="C93" s="12" t="s">
        <v>43</v>
      </c>
      <c r="D93" s="12">
        <v>162</v>
      </c>
      <c r="E93" s="3">
        <v>1</v>
      </c>
      <c r="F93" s="3">
        <f>D93*E93</f>
        <v>162</v>
      </c>
      <c r="G93" s="3">
        <f>F93*1.12</f>
        <v>181.44000000000003</v>
      </c>
      <c r="H93" s="27" t="s">
        <v>66</v>
      </c>
    </row>
    <row r="94" spans="1:8" ht="12.75">
      <c r="A94" t="s">
        <v>62</v>
      </c>
      <c r="B94" t="s">
        <v>57</v>
      </c>
      <c r="C94" s="12" t="s">
        <v>30</v>
      </c>
      <c r="D94" s="12">
        <v>246</v>
      </c>
      <c r="E94" s="3">
        <v>1</v>
      </c>
      <c r="F94" s="3">
        <f>D94*E94</f>
        <v>246</v>
      </c>
      <c r="G94" s="26">
        <f>F94*1.12</f>
        <v>275.52000000000004</v>
      </c>
      <c r="H94" s="27" t="s">
        <v>66</v>
      </c>
    </row>
    <row r="95" spans="1:8" ht="12.75">
      <c r="A95" t="s">
        <v>56</v>
      </c>
      <c r="B95" t="s">
        <v>57</v>
      </c>
      <c r="C95" s="12" t="s">
        <v>30</v>
      </c>
      <c r="D95" s="12">
        <v>246</v>
      </c>
      <c r="E95" s="3">
        <v>1</v>
      </c>
      <c r="F95" s="3">
        <f>D95*E95</f>
        <v>246</v>
      </c>
      <c r="G95" s="3">
        <f>F95*1.12</f>
        <v>275.52000000000004</v>
      </c>
      <c r="H95" s="24" t="s">
        <v>66</v>
      </c>
    </row>
    <row r="96" spans="1:8" ht="12.75">
      <c r="A96" t="s">
        <v>76</v>
      </c>
      <c r="B96" t="s">
        <v>57</v>
      </c>
      <c r="C96" s="12" t="s">
        <v>43</v>
      </c>
      <c r="D96" s="12">
        <v>383</v>
      </c>
      <c r="E96" s="3">
        <v>1</v>
      </c>
      <c r="F96" s="3">
        <f>D96*E96</f>
        <v>383</v>
      </c>
      <c r="G96" s="26">
        <f>F96*1.12</f>
        <v>428.96000000000004</v>
      </c>
      <c r="H96" s="24" t="s">
        <v>66</v>
      </c>
    </row>
    <row r="97" spans="1:8" ht="12.75">
      <c r="A97" t="s">
        <v>125</v>
      </c>
      <c r="B97" t="s">
        <v>122</v>
      </c>
      <c r="C97" s="12" t="s">
        <v>83</v>
      </c>
      <c r="D97" s="12">
        <v>293</v>
      </c>
      <c r="E97" s="3">
        <v>1</v>
      </c>
      <c r="F97" s="3">
        <f>D97*E97</f>
        <v>293</v>
      </c>
      <c r="G97" s="3">
        <f>F97*1.15</f>
        <v>336.95</v>
      </c>
      <c r="H97" t="s">
        <v>126</v>
      </c>
    </row>
    <row r="98" spans="1:8" ht="12.75">
      <c r="A98" t="s">
        <v>127</v>
      </c>
      <c r="B98" t="s">
        <v>122</v>
      </c>
      <c r="C98" s="12" t="s">
        <v>83</v>
      </c>
      <c r="D98" s="12">
        <v>536</v>
      </c>
      <c r="E98" s="3">
        <v>1</v>
      </c>
      <c r="F98" s="3">
        <f>D98*E98</f>
        <v>536</v>
      </c>
      <c r="G98" s="3">
        <f>F98*1.15</f>
        <v>616.4</v>
      </c>
      <c r="H98" t="s">
        <v>126</v>
      </c>
    </row>
    <row r="99" spans="1:8" ht="12.75">
      <c r="A99" s="12" t="s">
        <v>146</v>
      </c>
      <c r="B99" s="12" t="s">
        <v>27</v>
      </c>
      <c r="C99" s="12" t="s">
        <v>22</v>
      </c>
      <c r="D99" s="12">
        <v>331</v>
      </c>
      <c r="E99" s="20">
        <v>1</v>
      </c>
      <c r="F99" s="20">
        <f>D99*E99</f>
        <v>331</v>
      </c>
      <c r="G99" s="26">
        <f>F99*1.05</f>
        <v>347.55</v>
      </c>
      <c r="H99" s="22" t="s">
        <v>124</v>
      </c>
    </row>
    <row r="100" spans="1:8" ht="12.75">
      <c r="A100" s="12" t="s">
        <v>146</v>
      </c>
      <c r="B100" s="12" t="s">
        <v>27</v>
      </c>
      <c r="C100" s="12" t="s">
        <v>118</v>
      </c>
      <c r="D100" s="12">
        <v>331</v>
      </c>
      <c r="E100" s="20">
        <v>1</v>
      </c>
      <c r="F100" s="20">
        <f>D100*E100</f>
        <v>331</v>
      </c>
      <c r="G100" s="26">
        <f>F100*1.05</f>
        <v>347.55</v>
      </c>
      <c r="H100" s="24" t="s">
        <v>124</v>
      </c>
    </row>
    <row r="101" spans="1:8" ht="12.75">
      <c r="A101" t="s">
        <v>121</v>
      </c>
      <c r="B101" t="s">
        <v>122</v>
      </c>
      <c r="C101" s="12" t="s">
        <v>123</v>
      </c>
      <c r="D101" s="12">
        <v>270</v>
      </c>
      <c r="E101" s="3">
        <v>1</v>
      </c>
      <c r="F101" s="3">
        <f>D101*E101</f>
        <v>270</v>
      </c>
      <c r="G101" s="26">
        <f>F101*1.05</f>
        <v>283.5</v>
      </c>
      <c r="H101" s="22" t="s">
        <v>124</v>
      </c>
    </row>
    <row r="102" spans="4:8" ht="12.75">
      <c r="D102" s="12"/>
      <c r="E102" s="3"/>
      <c r="F102" s="3"/>
      <c r="G102" s="3"/>
      <c r="H102" s="12"/>
    </row>
    <row r="103" spans="4:8" ht="12.75">
      <c r="D103" s="12"/>
      <c r="E103" s="3"/>
      <c r="F103" s="3"/>
      <c r="G103" s="3"/>
      <c r="H103" s="12"/>
    </row>
    <row r="104" spans="4:8" ht="12.75">
      <c r="D104" s="12"/>
      <c r="E104" s="3"/>
      <c r="F104" s="3"/>
      <c r="G104" s="3"/>
      <c r="H104" s="12"/>
    </row>
    <row r="105" spans="4:8" ht="12.75">
      <c r="D105" s="12"/>
      <c r="E105" s="3"/>
      <c r="F105" s="3"/>
      <c r="G105" s="3"/>
      <c r="H105" s="12"/>
    </row>
    <row r="106" spans="4:8" ht="12.75">
      <c r="D106" s="12"/>
      <c r="E106" s="3"/>
      <c r="F106" s="3"/>
      <c r="G106" s="3"/>
      <c r="H106" s="12"/>
    </row>
    <row r="107" spans="4:8" ht="12.75">
      <c r="D107" s="12"/>
      <c r="E107" s="3"/>
      <c r="F107" s="3"/>
      <c r="G107" s="3"/>
      <c r="H107" s="12"/>
    </row>
    <row r="108" spans="4:7" ht="12.75">
      <c r="D108" s="12"/>
      <c r="E108" s="3"/>
      <c r="F108" s="3"/>
      <c r="G108" s="3"/>
    </row>
    <row r="109" spans="4:7" ht="12.75">
      <c r="D109" s="12"/>
      <c r="E109" s="3"/>
      <c r="F109" s="3"/>
      <c r="G109" s="3"/>
    </row>
    <row r="110" spans="5:7" ht="12.75">
      <c r="E110" s="3"/>
      <c r="F110" s="3"/>
      <c r="G110" s="3"/>
    </row>
    <row r="111" spans="1:7" ht="12.75">
      <c r="A111" s="12"/>
      <c r="E111" s="3"/>
      <c r="F111" s="3"/>
      <c r="G111" s="3"/>
    </row>
    <row r="112" spans="5:7" ht="12.75">
      <c r="E112" s="3"/>
      <c r="F112" s="3"/>
      <c r="G112" s="3"/>
    </row>
    <row r="113" spans="5:7" ht="12.75">
      <c r="E113" s="3"/>
      <c r="F113" s="3"/>
      <c r="G113" s="3"/>
    </row>
    <row r="114" spans="5:7" ht="12.75">
      <c r="E114" s="3"/>
      <c r="F114" s="3"/>
      <c r="G114" s="3"/>
    </row>
    <row r="115" spans="5:7" ht="12.75">
      <c r="E115" s="3"/>
      <c r="F115" s="3"/>
      <c r="G115" s="3"/>
    </row>
    <row r="116" spans="5:7" ht="12.75">
      <c r="E116" s="3"/>
      <c r="F116" s="3"/>
      <c r="G116" s="3"/>
    </row>
  </sheetData>
  <autoFilter ref="A1:H109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A1" sqref="A1"/>
    </sheetView>
  </sheetViews>
  <sheetFormatPr defaultColWidth="9.00390625" defaultRowHeight="12.75"/>
  <cols>
    <col min="1" max="1" width="46.25390625" style="0" customWidth="1"/>
    <col min="2" max="2" width="14.75390625" style="0" customWidth="1"/>
    <col min="3" max="3" width="13.00390625" style="12" customWidth="1"/>
    <col min="8" max="8" width="19.375" style="0" customWidth="1"/>
  </cols>
  <sheetData>
    <row r="1" spans="1:8" s="1" customFormat="1" ht="25.5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2" t="s">
        <v>7</v>
      </c>
    </row>
    <row r="2" spans="1:8" s="1" customFormat="1" ht="12.75">
      <c r="A2" t="s">
        <v>255</v>
      </c>
      <c r="B2" t="s">
        <v>41</v>
      </c>
      <c r="C2" s="12" t="s">
        <v>256</v>
      </c>
      <c r="D2">
        <v>1182</v>
      </c>
      <c r="E2" s="3">
        <v>1</v>
      </c>
      <c r="F2" s="3">
        <f>D2*E2</f>
        <v>1182</v>
      </c>
      <c r="G2" s="3">
        <f>F2*1.15</f>
        <v>1359.3</v>
      </c>
      <c r="H2" t="s">
        <v>257</v>
      </c>
    </row>
    <row r="3" spans="1:8" s="1" customFormat="1" ht="12.75">
      <c r="A3" t="s">
        <v>177</v>
      </c>
      <c r="B3" t="s">
        <v>173</v>
      </c>
      <c r="C3" s="12" t="s">
        <v>33</v>
      </c>
      <c r="D3" s="12">
        <v>862</v>
      </c>
      <c r="E3" s="3">
        <v>1</v>
      </c>
      <c r="F3" s="3">
        <f>D3*E3</f>
        <v>862</v>
      </c>
      <c r="G3" s="3">
        <f>F3*1.12</f>
        <v>965.44</v>
      </c>
      <c r="H3" s="12" t="s">
        <v>178</v>
      </c>
    </row>
    <row r="4" spans="1:8" ht="12.75">
      <c r="A4" t="s">
        <v>182</v>
      </c>
      <c r="B4" t="s">
        <v>180</v>
      </c>
      <c r="C4" s="12" t="s">
        <v>33</v>
      </c>
      <c r="D4" s="12">
        <v>508</v>
      </c>
      <c r="E4" s="3">
        <v>1</v>
      </c>
      <c r="F4" s="3">
        <f>D4*E4</f>
        <v>508</v>
      </c>
      <c r="G4" s="3">
        <f>F4*1.12</f>
        <v>568.96</v>
      </c>
      <c r="H4" s="12" t="s">
        <v>178</v>
      </c>
    </row>
    <row r="5" spans="1:8" ht="12.75">
      <c r="A5" t="s">
        <v>258</v>
      </c>
      <c r="B5" t="s">
        <v>41</v>
      </c>
      <c r="C5" s="12">
        <v>55</v>
      </c>
      <c r="D5" s="12">
        <v>186</v>
      </c>
      <c r="E5">
        <v>1</v>
      </c>
      <c r="F5" s="3">
        <f>D5*E5</f>
        <v>186</v>
      </c>
      <c r="G5" s="3">
        <f>F5*1.12</f>
        <v>208.32000000000002</v>
      </c>
      <c r="H5" s="12" t="s">
        <v>178</v>
      </c>
    </row>
    <row r="6" spans="1:8" ht="12.75">
      <c r="A6" t="s">
        <v>179</v>
      </c>
      <c r="B6" t="s">
        <v>180</v>
      </c>
      <c r="C6" s="12" t="s">
        <v>107</v>
      </c>
      <c r="D6" s="12">
        <v>524</v>
      </c>
      <c r="E6" s="3">
        <v>1</v>
      </c>
      <c r="F6" s="3">
        <f>D6*E6</f>
        <v>524</v>
      </c>
      <c r="G6" s="3">
        <f>F6*1.12</f>
        <v>586.8800000000001</v>
      </c>
      <c r="H6" s="12" t="s">
        <v>181</v>
      </c>
    </row>
    <row r="7" spans="1:8" ht="12.75">
      <c r="A7" t="s">
        <v>248</v>
      </c>
      <c r="B7" t="s">
        <v>180</v>
      </c>
      <c r="C7" s="12" t="s">
        <v>22</v>
      </c>
      <c r="D7">
        <v>312</v>
      </c>
      <c r="E7" s="3">
        <v>1</v>
      </c>
      <c r="F7" s="3">
        <f>D7*E7</f>
        <v>312</v>
      </c>
      <c r="G7" s="3">
        <f>F7*1.15</f>
        <v>358.79999999999995</v>
      </c>
      <c r="H7" s="22" t="s">
        <v>23</v>
      </c>
    </row>
    <row r="8" spans="1:8" ht="12.75">
      <c r="A8" t="s">
        <v>249</v>
      </c>
      <c r="B8" t="s">
        <v>41</v>
      </c>
      <c r="C8" s="12">
        <v>20</v>
      </c>
      <c r="D8">
        <v>129</v>
      </c>
      <c r="E8" s="3">
        <v>1</v>
      </c>
      <c r="F8" s="3">
        <f>D8*E8</f>
        <v>129</v>
      </c>
      <c r="G8" s="3">
        <f>F8*1.15</f>
        <v>148.35</v>
      </c>
      <c r="H8" s="22" t="s">
        <v>23</v>
      </c>
    </row>
    <row r="9" spans="1:8" ht="12.75">
      <c r="A9" t="s">
        <v>184</v>
      </c>
      <c r="B9" t="s">
        <v>41</v>
      </c>
      <c r="C9" s="12">
        <v>23</v>
      </c>
      <c r="D9">
        <v>150</v>
      </c>
      <c r="E9" s="3">
        <v>1</v>
      </c>
      <c r="F9" s="3">
        <f>D9*E9</f>
        <v>150</v>
      </c>
      <c r="G9" s="3">
        <f>F9*1.15</f>
        <v>172.5</v>
      </c>
      <c r="H9" s="22" t="s">
        <v>23</v>
      </c>
    </row>
    <row r="10" spans="1:8" ht="12.75">
      <c r="A10" t="s">
        <v>250</v>
      </c>
      <c r="B10" t="s">
        <v>41</v>
      </c>
      <c r="C10" s="12">
        <v>23</v>
      </c>
      <c r="D10">
        <v>150</v>
      </c>
      <c r="E10" s="3">
        <v>1</v>
      </c>
      <c r="F10" s="3">
        <f>D10*E10</f>
        <v>150</v>
      </c>
      <c r="G10" s="3">
        <f>F10*1.15</f>
        <v>172.5</v>
      </c>
      <c r="H10" s="22" t="s">
        <v>23</v>
      </c>
    </row>
    <row r="11" spans="1:8" ht="12.75">
      <c r="A11" t="s">
        <v>251</v>
      </c>
      <c r="B11" t="s">
        <v>41</v>
      </c>
      <c r="C11" s="12">
        <v>29</v>
      </c>
      <c r="D11">
        <v>150</v>
      </c>
      <c r="E11" s="3">
        <v>1</v>
      </c>
      <c r="F11" s="3">
        <f>D11*E11</f>
        <v>150</v>
      </c>
      <c r="G11" s="3">
        <f>F11*1.15</f>
        <v>172.5</v>
      </c>
      <c r="H11" s="22" t="s">
        <v>23</v>
      </c>
    </row>
    <row r="12" spans="1:8" ht="12.75">
      <c r="A12" t="s">
        <v>172</v>
      </c>
      <c r="B12" t="s">
        <v>173</v>
      </c>
      <c r="C12" s="12" t="s">
        <v>22</v>
      </c>
      <c r="D12" s="12">
        <v>527</v>
      </c>
      <c r="E12" s="3">
        <v>1</v>
      </c>
      <c r="F12" s="3">
        <f>D12*E12</f>
        <v>527</v>
      </c>
      <c r="G12" s="3">
        <f>F12*1.12</f>
        <v>590.24</v>
      </c>
      <c r="H12" s="12" t="s">
        <v>174</v>
      </c>
    </row>
    <row r="13" spans="1:8" ht="12.75">
      <c r="A13" t="s">
        <v>172</v>
      </c>
      <c r="B13" t="s">
        <v>173</v>
      </c>
      <c r="C13" s="12" t="s">
        <v>50</v>
      </c>
      <c r="D13" s="12">
        <v>647</v>
      </c>
      <c r="E13" s="3">
        <v>1</v>
      </c>
      <c r="F13" s="3">
        <f>D13*E13</f>
        <v>647</v>
      </c>
      <c r="G13" s="3">
        <f>F13*1.12</f>
        <v>724.6400000000001</v>
      </c>
      <c r="H13" s="12" t="s">
        <v>174</v>
      </c>
    </row>
    <row r="14" spans="1:8" ht="12.75">
      <c r="A14" t="s">
        <v>278</v>
      </c>
      <c r="B14" t="s">
        <v>41</v>
      </c>
      <c r="C14" s="12" t="s">
        <v>118</v>
      </c>
      <c r="D14">
        <v>366</v>
      </c>
      <c r="E14" s="3">
        <v>1</v>
      </c>
      <c r="F14" s="3">
        <f>D14*E14</f>
        <v>366</v>
      </c>
      <c r="G14" s="3">
        <f>F14*1.15</f>
        <v>420.9</v>
      </c>
      <c r="H14" t="s">
        <v>279</v>
      </c>
    </row>
    <row r="15" spans="1:8" ht="12.75">
      <c r="A15" t="s">
        <v>246</v>
      </c>
      <c r="B15" t="s">
        <v>180</v>
      </c>
      <c r="C15" s="12">
        <v>56</v>
      </c>
      <c r="D15">
        <v>177</v>
      </c>
      <c r="E15" s="3">
        <v>1</v>
      </c>
      <c r="F15" s="3">
        <f>D15*E15</f>
        <v>177</v>
      </c>
      <c r="G15" s="3">
        <f>F15*1.14</f>
        <v>201.77999999999997</v>
      </c>
      <c r="H15" t="s">
        <v>247</v>
      </c>
    </row>
    <row r="16" spans="1:8" ht="12.75">
      <c r="A16" t="s">
        <v>175</v>
      </c>
      <c r="B16" t="s">
        <v>173</v>
      </c>
      <c r="C16" s="12" t="s">
        <v>60</v>
      </c>
      <c r="D16" s="12">
        <v>943</v>
      </c>
      <c r="E16" s="3">
        <v>1</v>
      </c>
      <c r="F16" s="3">
        <f>D16*E16</f>
        <v>943</v>
      </c>
      <c r="G16" s="3">
        <f>F16*1.12</f>
        <v>1056.16</v>
      </c>
      <c r="H16" s="12" t="s">
        <v>176</v>
      </c>
    </row>
    <row r="17" spans="1:8" ht="12.75">
      <c r="A17" t="s">
        <v>252</v>
      </c>
      <c r="B17" t="s">
        <v>189</v>
      </c>
      <c r="C17" s="12" t="s">
        <v>253</v>
      </c>
      <c r="D17">
        <v>847</v>
      </c>
      <c r="E17" s="3">
        <v>1</v>
      </c>
      <c r="F17" s="3">
        <f>D17*E17</f>
        <v>847</v>
      </c>
      <c r="G17" s="3">
        <f>F17*1.12</f>
        <v>948.6400000000001</v>
      </c>
      <c r="H17" s="12" t="s">
        <v>254</v>
      </c>
    </row>
    <row r="18" spans="1:8" ht="12.75">
      <c r="A18" t="s">
        <v>245</v>
      </c>
      <c r="B18" t="s">
        <v>189</v>
      </c>
      <c r="C18" s="12" t="s">
        <v>42</v>
      </c>
      <c r="D18">
        <v>1155</v>
      </c>
      <c r="E18" s="3">
        <v>1</v>
      </c>
      <c r="F18" s="3">
        <f>D18*E18</f>
        <v>1155</v>
      </c>
      <c r="G18" s="3">
        <f>F18*1.12</f>
        <v>1293.6000000000001</v>
      </c>
      <c r="H18" s="26" t="s">
        <v>65</v>
      </c>
    </row>
    <row r="19" spans="1:8" ht="12.75">
      <c r="A19" t="s">
        <v>172</v>
      </c>
      <c r="B19" t="s">
        <v>189</v>
      </c>
      <c r="C19" s="12" t="s">
        <v>22</v>
      </c>
      <c r="D19">
        <v>527</v>
      </c>
      <c r="E19" s="3">
        <v>1</v>
      </c>
      <c r="F19" s="3">
        <f>D19*E19</f>
        <v>527</v>
      </c>
      <c r="G19" s="3">
        <f>F19*1.15</f>
        <v>606.05</v>
      </c>
      <c r="H19" t="s">
        <v>244</v>
      </c>
    </row>
    <row r="20" spans="1:8" ht="12.75">
      <c r="A20" t="s">
        <v>172</v>
      </c>
      <c r="B20" t="s">
        <v>189</v>
      </c>
      <c r="C20" s="12" t="s">
        <v>118</v>
      </c>
      <c r="D20">
        <v>527</v>
      </c>
      <c r="E20" s="3">
        <v>1</v>
      </c>
      <c r="F20" s="3">
        <f>D20*E20</f>
        <v>527</v>
      </c>
      <c r="G20" s="3">
        <f>F20*1.15</f>
        <v>606.05</v>
      </c>
      <c r="H20" t="s">
        <v>244</v>
      </c>
    </row>
    <row r="21" spans="1:8" ht="12.75">
      <c r="A21" t="s">
        <v>248</v>
      </c>
      <c r="B21" t="s">
        <v>180</v>
      </c>
      <c r="C21" s="12" t="s">
        <v>22</v>
      </c>
      <c r="D21">
        <v>312</v>
      </c>
      <c r="E21" s="3">
        <v>1</v>
      </c>
      <c r="F21" s="3">
        <f>D21*E21</f>
        <v>312</v>
      </c>
      <c r="G21" s="3">
        <f>F21*1.15</f>
        <v>358.79999999999995</v>
      </c>
      <c r="H21" t="s">
        <v>244</v>
      </c>
    </row>
    <row r="22" spans="1:8" ht="12.75">
      <c r="A22" t="s">
        <v>248</v>
      </c>
      <c r="B22" t="s">
        <v>180</v>
      </c>
      <c r="C22" s="12" t="s">
        <v>118</v>
      </c>
      <c r="D22">
        <v>312</v>
      </c>
      <c r="E22" s="3">
        <v>1</v>
      </c>
      <c r="F22" s="3">
        <f>D22*E22</f>
        <v>312</v>
      </c>
      <c r="G22" s="3">
        <f>F22*1.15</f>
        <v>358.79999999999995</v>
      </c>
      <c r="H22" t="s">
        <v>244</v>
      </c>
    </row>
    <row r="23" spans="1:8" ht="12.75">
      <c r="A23" t="s">
        <v>170</v>
      </c>
      <c r="B23" t="s">
        <v>41</v>
      </c>
      <c r="C23" s="12">
        <v>54</v>
      </c>
      <c r="D23" s="12">
        <v>168</v>
      </c>
      <c r="E23" s="3">
        <v>1</v>
      </c>
      <c r="F23" s="3">
        <f>D23*E23</f>
        <v>168</v>
      </c>
      <c r="G23" s="3">
        <f>F23*1.12</f>
        <v>188.16000000000003</v>
      </c>
      <c r="H23" t="s">
        <v>171</v>
      </c>
    </row>
    <row r="24" spans="1:7" ht="12.75">
      <c r="A24" s="12"/>
      <c r="B24" s="12"/>
      <c r="E24" s="3"/>
      <c r="F24" s="3"/>
      <c r="G24" s="3"/>
    </row>
    <row r="25" spans="1:7" ht="12.75">
      <c r="A25" s="12"/>
      <c r="B25" s="12"/>
      <c r="E25" s="3"/>
      <c r="F25" s="3"/>
      <c r="G25" s="3"/>
    </row>
    <row r="26" spans="1:7" ht="12.75">
      <c r="A26" s="12"/>
      <c r="B26" s="12"/>
      <c r="E26" s="3"/>
      <c r="F26" s="3"/>
      <c r="G26" s="3"/>
    </row>
    <row r="27" spans="1:7" ht="12.75">
      <c r="A27" s="12"/>
      <c r="B27" s="12"/>
      <c r="E27" s="3"/>
      <c r="F27" s="3"/>
      <c r="G27" s="3"/>
    </row>
    <row r="28" spans="1:7" ht="12.75">
      <c r="A28" s="12"/>
      <c r="B28" s="12"/>
      <c r="E28" s="3"/>
      <c r="F28" s="3"/>
      <c r="G28" s="3"/>
    </row>
    <row r="29" spans="1:7" ht="12.75">
      <c r="A29" s="12"/>
      <c r="B29" s="12"/>
      <c r="E29" s="3"/>
      <c r="F29" s="3"/>
      <c r="G29" s="3"/>
    </row>
    <row r="30" spans="1:7" ht="12.75">
      <c r="A30" s="12"/>
      <c r="B30" s="12"/>
      <c r="E30" s="3"/>
      <c r="F30" s="3"/>
      <c r="G30" s="3"/>
    </row>
    <row r="31" spans="1:7" ht="12.75">
      <c r="A31" s="12"/>
      <c r="B31" s="12"/>
      <c r="E31" s="3"/>
      <c r="F31" s="3"/>
      <c r="G31" s="3"/>
    </row>
    <row r="32" spans="1:7" ht="12.75">
      <c r="A32" s="12"/>
      <c r="B32" s="12"/>
      <c r="E32" s="3"/>
      <c r="F32" s="3"/>
      <c r="G32" s="3"/>
    </row>
    <row r="33" spans="1:7" ht="12.75">
      <c r="A33" s="12"/>
      <c r="B33" s="12"/>
      <c r="E33" s="3"/>
      <c r="F33" s="3"/>
      <c r="G33" s="3"/>
    </row>
    <row r="34" spans="1:7" ht="12.75">
      <c r="A34" s="12"/>
      <c r="B34" s="12"/>
      <c r="E34" s="3"/>
      <c r="F34" s="3"/>
      <c r="G34" s="3"/>
    </row>
    <row r="35" spans="1:7" ht="12.75">
      <c r="A35" s="12"/>
      <c r="B35" s="12"/>
      <c r="E35" s="3"/>
      <c r="F35" s="3"/>
      <c r="G35" s="3"/>
    </row>
    <row r="36" spans="1:7" ht="12.75">
      <c r="A36" s="12"/>
      <c r="B36" s="12"/>
      <c r="E36" s="3"/>
      <c r="F36" s="3"/>
      <c r="G36" s="3"/>
    </row>
    <row r="37" spans="1:7" ht="12.75">
      <c r="A37" s="12"/>
      <c r="B37" s="12"/>
      <c r="E37" s="3"/>
      <c r="F37" s="3"/>
      <c r="G37" s="3"/>
    </row>
    <row r="38" spans="1:7" ht="12.75">
      <c r="A38" s="12"/>
      <c r="B38" s="12"/>
      <c r="E38" s="3"/>
      <c r="F38" s="3"/>
      <c r="G38" s="3"/>
    </row>
    <row r="39" spans="1:7" ht="12.75">
      <c r="A39" s="12"/>
      <c r="B39" s="12"/>
      <c r="E39" s="3"/>
      <c r="F39" s="3"/>
      <c r="G39" s="3"/>
    </row>
    <row r="40" spans="1:7" ht="12.75">
      <c r="A40" s="12"/>
      <c r="B40" s="12"/>
      <c r="E40" s="3"/>
      <c r="F40" s="3"/>
      <c r="G40" s="3"/>
    </row>
    <row r="41" spans="1:7" ht="12.75">
      <c r="A41" s="12"/>
      <c r="B41" s="12"/>
      <c r="E41" s="3"/>
      <c r="F41" s="3"/>
      <c r="G41" s="3"/>
    </row>
    <row r="42" spans="1:7" ht="12.75">
      <c r="A42" s="12"/>
      <c r="B42" s="12"/>
      <c r="E42" s="3"/>
      <c r="F42" s="3"/>
      <c r="G42" s="3"/>
    </row>
    <row r="43" spans="1:7" ht="12.75">
      <c r="A43" s="12"/>
      <c r="B43" s="12"/>
      <c r="E43" s="3"/>
      <c r="F43" s="3"/>
      <c r="G43" s="3"/>
    </row>
    <row r="44" spans="1:7" ht="12.75">
      <c r="A44" s="12"/>
      <c r="B44" s="12"/>
      <c r="E44" s="3"/>
      <c r="F44" s="3"/>
      <c r="G44" s="3"/>
    </row>
    <row r="45" spans="1:7" ht="12.75">
      <c r="A45" s="12"/>
      <c r="B45" s="12"/>
      <c r="E45" s="3"/>
      <c r="F45" s="3"/>
      <c r="G45" s="3"/>
    </row>
    <row r="46" spans="1:7" ht="12.75">
      <c r="A46" s="12"/>
      <c r="B46" s="12"/>
      <c r="E46" s="3"/>
      <c r="F46" s="3"/>
      <c r="G46" s="3"/>
    </row>
    <row r="47" spans="1:7" ht="12.75">
      <c r="A47" s="12"/>
      <c r="B47" s="12"/>
      <c r="E47" s="3"/>
      <c r="F47" s="3"/>
      <c r="G47" s="3"/>
    </row>
    <row r="48" spans="1:7" ht="12.75">
      <c r="A48" s="12"/>
      <c r="B48" s="12"/>
      <c r="E48" s="3"/>
      <c r="F48" s="3"/>
      <c r="G48" s="3"/>
    </row>
    <row r="50" ht="12.75">
      <c r="A50" s="12"/>
    </row>
  </sheetData>
  <autoFilter ref="A1:H48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8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21.375" style="0" customWidth="1"/>
    <col min="2" max="2" width="8.875" style="12" customWidth="1"/>
    <col min="3" max="3" width="11.125" style="12" customWidth="1"/>
    <col min="4" max="4" width="12.25390625" style="12" customWidth="1"/>
    <col min="7" max="7" width="10.375" style="0" customWidth="1"/>
    <col min="8" max="8" width="9.875" style="0" bestFit="1" customWidth="1"/>
    <col min="9" max="9" width="10.25390625" style="0" customWidth="1"/>
    <col min="10" max="10" width="12.00390625" style="0" customWidth="1"/>
    <col min="13" max="13" width="31.375" style="0" customWidth="1"/>
  </cols>
  <sheetData>
    <row r="1" spans="1:12" s="5" customFormat="1" ht="30">
      <c r="A1" s="4" t="s">
        <v>7</v>
      </c>
      <c r="B1" s="45" t="s">
        <v>220</v>
      </c>
      <c r="C1" s="45" t="s">
        <v>19</v>
      </c>
      <c r="D1" s="45" t="s">
        <v>20</v>
      </c>
      <c r="E1" s="5" t="s">
        <v>18</v>
      </c>
      <c r="F1" s="4" t="s">
        <v>8</v>
      </c>
      <c r="G1" s="5" t="s">
        <v>9</v>
      </c>
      <c r="H1" s="5" t="s">
        <v>10</v>
      </c>
      <c r="I1" s="5" t="s">
        <v>11</v>
      </c>
      <c r="J1" s="5" t="s">
        <v>12</v>
      </c>
      <c r="K1" s="5" t="s">
        <v>13</v>
      </c>
      <c r="L1" s="5" t="s">
        <v>14</v>
      </c>
    </row>
    <row r="2" spans="1:13" ht="12.75">
      <c r="A2" s="22" t="s">
        <v>108</v>
      </c>
      <c r="B2" s="12">
        <v>0</v>
      </c>
      <c r="C2" s="12">
        <v>270</v>
      </c>
      <c r="D2" s="12">
        <v>0</v>
      </c>
      <c r="E2">
        <v>270</v>
      </c>
      <c r="F2" s="3">
        <f>E2*1.01</f>
        <v>272.7</v>
      </c>
      <c r="G2" s="15">
        <v>351</v>
      </c>
      <c r="H2" s="17">
        <f aca="true" t="shared" si="0" ref="H2:H33">SUM(F2,-G2)</f>
        <v>-78.30000000000001</v>
      </c>
      <c r="I2" s="16">
        <v>0</v>
      </c>
      <c r="J2" s="15">
        <v>78</v>
      </c>
      <c r="K2" s="21">
        <f>E2*0.0193</f>
        <v>5.211</v>
      </c>
      <c r="L2">
        <v>73</v>
      </c>
      <c r="M2" s="14"/>
    </row>
    <row r="3" spans="1:11" ht="12.75">
      <c r="A3" s="12" t="s">
        <v>286</v>
      </c>
      <c r="B3" s="12">
        <v>580</v>
      </c>
      <c r="C3" s="12">
        <v>0</v>
      </c>
      <c r="D3" s="12">
        <v>0</v>
      </c>
      <c r="E3">
        <v>580</v>
      </c>
      <c r="F3" s="3">
        <f>E3*1.07</f>
        <v>620.6</v>
      </c>
      <c r="G3">
        <v>0</v>
      </c>
      <c r="H3" s="17">
        <f t="shared" si="0"/>
        <v>620.6</v>
      </c>
      <c r="I3" s="16">
        <v>621</v>
      </c>
      <c r="K3" s="25">
        <f aca="true" t="shared" si="1" ref="K3:K64">E3*0.0193</f>
        <v>11.194</v>
      </c>
    </row>
    <row r="4" spans="1:13" ht="12.75">
      <c r="A4" s="33" t="s">
        <v>104</v>
      </c>
      <c r="B4" s="12">
        <v>0</v>
      </c>
      <c r="C4" s="12">
        <v>890</v>
      </c>
      <c r="D4" s="12">
        <v>0</v>
      </c>
      <c r="E4">
        <v>890</v>
      </c>
      <c r="F4" s="3">
        <f>E4*1.12</f>
        <v>996.8000000000001</v>
      </c>
      <c r="G4" s="15">
        <v>763</v>
      </c>
      <c r="H4" s="17">
        <f t="shared" si="0"/>
        <v>233.80000000000007</v>
      </c>
      <c r="I4" s="16">
        <v>996</v>
      </c>
      <c r="J4" s="15">
        <v>762</v>
      </c>
      <c r="K4" s="25">
        <f t="shared" si="1"/>
        <v>17.177</v>
      </c>
      <c r="L4">
        <v>762</v>
      </c>
      <c r="M4" s="14"/>
    </row>
    <row r="5" spans="1:13" ht="12.75">
      <c r="A5" s="24" t="s">
        <v>102</v>
      </c>
      <c r="B5" s="12">
        <v>644</v>
      </c>
      <c r="C5" s="12">
        <v>204</v>
      </c>
      <c r="D5" s="12">
        <v>0</v>
      </c>
      <c r="E5">
        <v>848</v>
      </c>
      <c r="F5" s="3">
        <f>E5*1.15</f>
        <v>975.1999999999999</v>
      </c>
      <c r="G5" s="15">
        <v>385</v>
      </c>
      <c r="H5" s="17">
        <f t="shared" si="0"/>
        <v>590.1999999999999</v>
      </c>
      <c r="I5" s="16">
        <v>590</v>
      </c>
      <c r="J5" s="15"/>
      <c r="K5" s="25">
        <f t="shared" si="1"/>
        <v>16.366400000000002</v>
      </c>
      <c r="M5" s="14"/>
    </row>
    <row r="6" spans="1:14" ht="12.75">
      <c r="A6" s="12" t="s">
        <v>259</v>
      </c>
      <c r="B6" s="12">
        <v>312</v>
      </c>
      <c r="C6" s="12">
        <v>0</v>
      </c>
      <c r="D6" s="12">
        <v>0</v>
      </c>
      <c r="E6">
        <v>312</v>
      </c>
      <c r="F6" s="3">
        <f>E6*1.15</f>
        <v>358.79999999999995</v>
      </c>
      <c r="G6">
        <v>0</v>
      </c>
      <c r="H6" s="17">
        <f t="shared" si="0"/>
        <v>358.79999999999995</v>
      </c>
      <c r="I6" s="16">
        <v>359</v>
      </c>
      <c r="J6">
        <v>10</v>
      </c>
      <c r="K6" s="25">
        <f t="shared" si="1"/>
        <v>6.0216</v>
      </c>
      <c r="L6">
        <v>4</v>
      </c>
      <c r="N6" t="s">
        <v>298</v>
      </c>
    </row>
    <row r="7" spans="1:13" ht="12.75">
      <c r="A7" s="24" t="s">
        <v>61</v>
      </c>
      <c r="B7" s="12">
        <v>214</v>
      </c>
      <c r="C7" s="12">
        <v>785</v>
      </c>
      <c r="D7" s="12">
        <v>0</v>
      </c>
      <c r="E7">
        <v>999</v>
      </c>
      <c r="F7" s="3">
        <f>E7*1.12</f>
        <v>1118.88</v>
      </c>
      <c r="G7" s="18">
        <v>236</v>
      </c>
      <c r="H7" s="17">
        <f t="shared" si="0"/>
        <v>882.8800000000001</v>
      </c>
      <c r="I7" s="16">
        <v>883</v>
      </c>
      <c r="J7" s="18"/>
      <c r="K7" s="25">
        <f t="shared" si="1"/>
        <v>19.2807</v>
      </c>
      <c r="M7" s="40" t="s">
        <v>296</v>
      </c>
    </row>
    <row r="8" spans="1:14" ht="12.75">
      <c r="A8" s="34" t="s">
        <v>138</v>
      </c>
      <c r="B8" s="12">
        <v>0</v>
      </c>
      <c r="C8" s="12">
        <v>475</v>
      </c>
      <c r="D8" s="12">
        <v>0</v>
      </c>
      <c r="E8">
        <v>475</v>
      </c>
      <c r="F8" s="3">
        <f>E8*1.12</f>
        <v>532</v>
      </c>
      <c r="G8" s="18">
        <v>143</v>
      </c>
      <c r="H8" s="17">
        <f t="shared" si="0"/>
        <v>389</v>
      </c>
      <c r="I8" s="16">
        <v>532</v>
      </c>
      <c r="J8" s="18">
        <v>143</v>
      </c>
      <c r="K8" s="25">
        <f t="shared" si="1"/>
        <v>9.1675</v>
      </c>
      <c r="L8">
        <v>134</v>
      </c>
      <c r="N8" t="s">
        <v>298</v>
      </c>
    </row>
    <row r="9" spans="1:12" ht="12.75">
      <c r="A9" s="22" t="s">
        <v>223</v>
      </c>
      <c r="B9" s="12">
        <v>0</v>
      </c>
      <c r="C9" s="12">
        <v>270</v>
      </c>
      <c r="D9" s="12">
        <v>0</v>
      </c>
      <c r="E9">
        <v>270</v>
      </c>
      <c r="F9" s="3">
        <f>E9*1.12</f>
        <v>302.40000000000003</v>
      </c>
      <c r="G9" s="18">
        <v>526</v>
      </c>
      <c r="H9" s="17">
        <f t="shared" si="0"/>
        <v>-223.59999999999997</v>
      </c>
      <c r="I9" s="16">
        <v>0</v>
      </c>
      <c r="J9" s="18">
        <v>224</v>
      </c>
      <c r="K9" s="25">
        <f t="shared" si="1"/>
        <v>5.211</v>
      </c>
      <c r="L9">
        <v>224</v>
      </c>
    </row>
    <row r="10" spans="1:14" ht="12.75">
      <c r="A10" s="38" t="s">
        <v>163</v>
      </c>
      <c r="B10" s="12">
        <v>863</v>
      </c>
      <c r="C10" s="19">
        <v>0</v>
      </c>
      <c r="D10" s="12">
        <v>0</v>
      </c>
      <c r="E10">
        <v>863</v>
      </c>
      <c r="F10" s="3">
        <f>E10*1.15</f>
        <v>992.4499999999999</v>
      </c>
      <c r="G10" s="18">
        <v>0</v>
      </c>
      <c r="H10" s="17">
        <f t="shared" si="0"/>
        <v>992.4499999999999</v>
      </c>
      <c r="I10" s="16">
        <v>993</v>
      </c>
      <c r="J10" s="18">
        <v>1</v>
      </c>
      <c r="K10" s="25">
        <f t="shared" si="1"/>
        <v>16.655900000000003</v>
      </c>
      <c r="M10" s="14"/>
      <c r="N10" t="s">
        <v>299</v>
      </c>
    </row>
    <row r="11" spans="1:13" ht="12.75">
      <c r="A11" s="39" t="s">
        <v>36</v>
      </c>
      <c r="B11" s="12">
        <v>840</v>
      </c>
      <c r="C11" s="19">
        <v>0</v>
      </c>
      <c r="D11" s="12">
        <v>0</v>
      </c>
      <c r="E11">
        <v>840</v>
      </c>
      <c r="F11" s="3">
        <f>E11*1.15</f>
        <v>965.9999999999999</v>
      </c>
      <c r="G11">
        <v>0</v>
      </c>
      <c r="H11" s="17">
        <f t="shared" si="0"/>
        <v>965.9999999999999</v>
      </c>
      <c r="I11" s="16">
        <v>966</v>
      </c>
      <c r="K11" s="25">
        <f t="shared" si="1"/>
        <v>16.212</v>
      </c>
      <c r="M11" s="14"/>
    </row>
    <row r="12" spans="1:14" ht="12.75">
      <c r="A12" s="41" t="s">
        <v>84</v>
      </c>
      <c r="B12" s="12">
        <v>210</v>
      </c>
      <c r="C12" s="12">
        <v>894</v>
      </c>
      <c r="D12" s="12">
        <v>0</v>
      </c>
      <c r="E12">
        <v>1104</v>
      </c>
      <c r="F12" s="3">
        <f>E12*1.12</f>
        <v>1236.48</v>
      </c>
      <c r="G12" s="18">
        <v>1001</v>
      </c>
      <c r="H12" s="17">
        <f t="shared" si="0"/>
        <v>235.48000000000002</v>
      </c>
      <c r="I12" s="16">
        <v>236</v>
      </c>
      <c r="J12" s="18">
        <v>1</v>
      </c>
      <c r="K12" s="25">
        <f t="shared" si="1"/>
        <v>21.3072</v>
      </c>
      <c r="M12" t="s">
        <v>294</v>
      </c>
      <c r="N12" t="s">
        <v>299</v>
      </c>
    </row>
    <row r="13" spans="1:12" ht="12.75">
      <c r="A13" s="12" t="s">
        <v>224</v>
      </c>
      <c r="B13" s="12">
        <v>0</v>
      </c>
      <c r="C13" s="12">
        <v>424</v>
      </c>
      <c r="D13" s="12">
        <v>0</v>
      </c>
      <c r="E13">
        <v>424</v>
      </c>
      <c r="F13" s="3">
        <f>E13*1.1</f>
        <v>466.40000000000003</v>
      </c>
      <c r="G13" s="18">
        <v>1733</v>
      </c>
      <c r="H13" s="17">
        <f t="shared" si="0"/>
        <v>-1266.6</v>
      </c>
      <c r="I13" s="16">
        <v>0</v>
      </c>
      <c r="J13" s="18">
        <v>1258</v>
      </c>
      <c r="K13" s="25">
        <f t="shared" si="1"/>
        <v>8.183200000000001</v>
      </c>
      <c r="L13">
        <v>1258</v>
      </c>
    </row>
    <row r="14" spans="1:12" ht="12.75">
      <c r="A14" s="28" t="s">
        <v>137</v>
      </c>
      <c r="B14" s="12">
        <v>0</v>
      </c>
      <c r="C14" s="12">
        <v>554</v>
      </c>
      <c r="D14" s="12">
        <v>0</v>
      </c>
      <c r="E14">
        <v>554</v>
      </c>
      <c r="F14" s="3">
        <f>E14*1.12</f>
        <v>620.48</v>
      </c>
      <c r="G14" s="18">
        <v>584</v>
      </c>
      <c r="H14" s="17">
        <f t="shared" si="0"/>
        <v>36.48000000000002</v>
      </c>
      <c r="I14" s="16">
        <v>620</v>
      </c>
      <c r="J14" s="18">
        <v>584</v>
      </c>
      <c r="K14" s="25">
        <f t="shared" si="1"/>
        <v>10.692200000000001</v>
      </c>
      <c r="L14">
        <v>584</v>
      </c>
    </row>
    <row r="15" spans="1:12" ht="12.75">
      <c r="A15" s="33" t="s">
        <v>257</v>
      </c>
      <c r="B15" s="12">
        <v>0</v>
      </c>
      <c r="C15" s="12">
        <v>0</v>
      </c>
      <c r="D15" s="12">
        <v>1182</v>
      </c>
      <c r="E15">
        <v>1182</v>
      </c>
      <c r="F15" s="3">
        <f>E15*1.15</f>
        <v>1359.3</v>
      </c>
      <c r="G15">
        <v>1430</v>
      </c>
      <c r="H15" s="17">
        <f t="shared" si="0"/>
        <v>-70.70000000000005</v>
      </c>
      <c r="I15" s="16">
        <v>0</v>
      </c>
      <c r="J15">
        <v>71</v>
      </c>
      <c r="K15" s="25">
        <f t="shared" si="1"/>
        <v>22.8126</v>
      </c>
      <c r="L15">
        <v>71</v>
      </c>
    </row>
    <row r="16" spans="1:13" ht="12.75">
      <c r="A16" s="24" t="s">
        <v>117</v>
      </c>
      <c r="B16" s="12">
        <v>0</v>
      </c>
      <c r="C16" s="12">
        <v>646</v>
      </c>
      <c r="D16" s="12">
        <v>0</v>
      </c>
      <c r="E16">
        <v>646</v>
      </c>
      <c r="F16" s="3">
        <f>E16*1.12</f>
        <v>723.5200000000001</v>
      </c>
      <c r="G16" s="18">
        <v>476</v>
      </c>
      <c r="H16" s="17">
        <f t="shared" si="0"/>
        <v>247.5200000000001</v>
      </c>
      <c r="I16" s="16">
        <v>724</v>
      </c>
      <c r="J16" s="18">
        <v>476</v>
      </c>
      <c r="K16" s="25">
        <f t="shared" si="1"/>
        <v>12.4678</v>
      </c>
      <c r="L16">
        <v>476</v>
      </c>
      <c r="M16" s="14"/>
    </row>
    <row r="17" spans="1:14" ht="12.75">
      <c r="A17" s="12" t="s">
        <v>262</v>
      </c>
      <c r="B17" s="12">
        <v>725</v>
      </c>
      <c r="C17" s="12">
        <v>0</v>
      </c>
      <c r="D17" s="12">
        <v>0</v>
      </c>
      <c r="E17">
        <v>725</v>
      </c>
      <c r="F17" s="3">
        <f>E17*1.12</f>
        <v>812.0000000000001</v>
      </c>
      <c r="G17">
        <v>200</v>
      </c>
      <c r="H17" s="17">
        <f t="shared" si="0"/>
        <v>612.0000000000001</v>
      </c>
      <c r="I17" s="16">
        <v>814</v>
      </c>
      <c r="J17" s="18">
        <v>202</v>
      </c>
      <c r="K17" s="25">
        <f t="shared" si="1"/>
        <v>13.992500000000001</v>
      </c>
      <c r="L17">
        <v>188</v>
      </c>
      <c r="M17" t="s">
        <v>266</v>
      </c>
      <c r="N17" t="s">
        <v>298</v>
      </c>
    </row>
    <row r="18" spans="1:14" ht="12.75">
      <c r="A18" s="33" t="s">
        <v>203</v>
      </c>
      <c r="B18" s="12">
        <v>1795</v>
      </c>
      <c r="C18" s="12">
        <v>0</v>
      </c>
      <c r="D18" s="12">
        <v>0</v>
      </c>
      <c r="E18">
        <v>1795</v>
      </c>
      <c r="F18" s="3">
        <f>E18*1.15</f>
        <v>2064.25</v>
      </c>
      <c r="G18">
        <v>0</v>
      </c>
      <c r="H18" s="17">
        <f t="shared" si="0"/>
        <v>2064.25</v>
      </c>
      <c r="I18" s="16">
        <v>2065</v>
      </c>
      <c r="J18">
        <v>1</v>
      </c>
      <c r="K18" s="25">
        <f t="shared" si="1"/>
        <v>34.6435</v>
      </c>
      <c r="M18" t="s">
        <v>295</v>
      </c>
      <c r="N18" t="s">
        <v>299</v>
      </c>
    </row>
    <row r="19" spans="1:14" ht="12.75">
      <c r="A19" s="12" t="s">
        <v>39</v>
      </c>
      <c r="B19" s="12">
        <v>1925</v>
      </c>
      <c r="C19" s="19">
        <v>0</v>
      </c>
      <c r="D19" s="12">
        <v>0</v>
      </c>
      <c r="E19">
        <v>1925</v>
      </c>
      <c r="F19" s="3">
        <f>E19*1.15</f>
        <v>2213.75</v>
      </c>
      <c r="G19">
        <v>0</v>
      </c>
      <c r="H19" s="17">
        <f t="shared" si="0"/>
        <v>2213.75</v>
      </c>
      <c r="I19" s="16">
        <v>2213</v>
      </c>
      <c r="J19">
        <v>-1</v>
      </c>
      <c r="K19" s="25">
        <f t="shared" si="1"/>
        <v>37.1525</v>
      </c>
      <c r="M19" s="14"/>
      <c r="N19" t="s">
        <v>300</v>
      </c>
    </row>
    <row r="20" spans="1:13" ht="12.75">
      <c r="A20" s="32" t="s">
        <v>156</v>
      </c>
      <c r="B20" s="12">
        <v>748</v>
      </c>
      <c r="C20" s="12">
        <v>0</v>
      </c>
      <c r="D20" s="12">
        <v>0</v>
      </c>
      <c r="E20">
        <v>748</v>
      </c>
      <c r="F20" s="3">
        <f>E20*1.12</f>
        <v>837.7600000000001</v>
      </c>
      <c r="G20" s="15">
        <v>0</v>
      </c>
      <c r="H20" s="17">
        <f t="shared" si="0"/>
        <v>837.7600000000001</v>
      </c>
      <c r="I20" s="16">
        <v>838</v>
      </c>
      <c r="K20" s="25">
        <f t="shared" si="1"/>
        <v>14.4364</v>
      </c>
      <c r="M20" s="14"/>
    </row>
    <row r="21" spans="1:11" ht="12.75">
      <c r="A21" s="12" t="s">
        <v>94</v>
      </c>
      <c r="B21" s="12">
        <v>0</v>
      </c>
      <c r="C21" s="12">
        <v>966</v>
      </c>
      <c r="D21" s="12">
        <v>0</v>
      </c>
      <c r="E21">
        <v>966</v>
      </c>
      <c r="F21" s="3">
        <f>E21*1.12</f>
        <v>1081.92</v>
      </c>
      <c r="G21" s="18">
        <v>719</v>
      </c>
      <c r="H21" s="17">
        <f t="shared" si="0"/>
        <v>362.9200000000001</v>
      </c>
      <c r="I21" s="16">
        <v>363</v>
      </c>
      <c r="K21" s="25">
        <f t="shared" si="1"/>
        <v>18.643800000000002</v>
      </c>
    </row>
    <row r="22" spans="1:11" ht="12.75">
      <c r="A22" s="19" t="s">
        <v>239</v>
      </c>
      <c r="B22" s="12">
        <v>738</v>
      </c>
      <c r="C22" s="12">
        <v>0</v>
      </c>
      <c r="D22" s="12">
        <v>0</v>
      </c>
      <c r="E22">
        <v>738</v>
      </c>
      <c r="F22" s="3">
        <f>E22*1.14</f>
        <v>841.3199999999999</v>
      </c>
      <c r="G22">
        <v>0</v>
      </c>
      <c r="H22" s="17">
        <f t="shared" si="0"/>
        <v>841.3199999999999</v>
      </c>
      <c r="I22" s="16">
        <v>841</v>
      </c>
      <c r="K22" s="25">
        <f t="shared" si="1"/>
        <v>14.243400000000001</v>
      </c>
    </row>
    <row r="23" spans="1:11" ht="12.75">
      <c r="A23" s="22" t="s">
        <v>148</v>
      </c>
      <c r="B23" s="12">
        <v>336</v>
      </c>
      <c r="C23" s="12">
        <v>0</v>
      </c>
      <c r="D23" s="12">
        <v>0</v>
      </c>
      <c r="E23">
        <v>336</v>
      </c>
      <c r="F23" s="3">
        <f>E23*1.12</f>
        <v>376.32000000000005</v>
      </c>
      <c r="G23" s="18">
        <v>0</v>
      </c>
      <c r="H23" s="17">
        <f t="shared" si="0"/>
        <v>376.32000000000005</v>
      </c>
      <c r="I23" s="16">
        <v>376</v>
      </c>
      <c r="J23" s="18"/>
      <c r="K23" s="25">
        <f t="shared" si="1"/>
        <v>6.484800000000001</v>
      </c>
    </row>
    <row r="24" spans="1:13" ht="12.75">
      <c r="A24" s="24" t="s">
        <v>109</v>
      </c>
      <c r="B24" s="12">
        <v>0</v>
      </c>
      <c r="C24" s="12">
        <v>1607</v>
      </c>
      <c r="D24" s="12">
        <v>0</v>
      </c>
      <c r="E24">
        <v>1607</v>
      </c>
      <c r="F24" s="3">
        <f>E24*1.12</f>
        <v>1799.8400000000001</v>
      </c>
      <c r="G24" s="18">
        <v>1500</v>
      </c>
      <c r="H24" s="17">
        <f t="shared" si="0"/>
        <v>299.84000000000015</v>
      </c>
      <c r="I24" s="16">
        <v>300</v>
      </c>
      <c r="J24" s="18"/>
      <c r="K24" s="25">
        <f t="shared" si="1"/>
        <v>31.0151</v>
      </c>
      <c r="M24" s="14"/>
    </row>
    <row r="25" spans="1:13" ht="12.75">
      <c r="A25" s="22" t="s">
        <v>69</v>
      </c>
      <c r="B25" s="12">
        <v>0</v>
      </c>
      <c r="C25" s="12">
        <v>5068</v>
      </c>
      <c r="D25" s="12">
        <v>0</v>
      </c>
      <c r="E25">
        <v>5068</v>
      </c>
      <c r="F25" s="3">
        <f>E25*1.1</f>
        <v>5574.8</v>
      </c>
      <c r="G25" s="18">
        <v>2196</v>
      </c>
      <c r="H25" s="17">
        <f t="shared" si="0"/>
        <v>3378.8</v>
      </c>
      <c r="I25" s="16">
        <v>3379</v>
      </c>
      <c r="K25" s="25">
        <f t="shared" si="1"/>
        <v>97.81240000000001</v>
      </c>
      <c r="M25" s="14"/>
    </row>
    <row r="26" spans="1:11" ht="12.75">
      <c r="A26" s="12" t="s">
        <v>178</v>
      </c>
      <c r="B26" s="12">
        <v>0</v>
      </c>
      <c r="C26" s="12">
        <v>0</v>
      </c>
      <c r="D26" s="12">
        <v>1556</v>
      </c>
      <c r="E26">
        <v>1556</v>
      </c>
      <c r="F26" s="3">
        <f>E26*1.12</f>
        <v>1742.7200000000003</v>
      </c>
      <c r="G26">
        <v>504</v>
      </c>
      <c r="H26" s="17">
        <f t="shared" si="0"/>
        <v>1238.7200000000003</v>
      </c>
      <c r="I26" s="16">
        <v>1239</v>
      </c>
      <c r="K26" s="25">
        <f t="shared" si="1"/>
        <v>30.030800000000003</v>
      </c>
    </row>
    <row r="27" spans="1:13" ht="12.75">
      <c r="A27" s="33" t="s">
        <v>147</v>
      </c>
      <c r="B27" s="12">
        <v>0</v>
      </c>
      <c r="C27" s="12">
        <v>300</v>
      </c>
      <c r="D27" s="12">
        <v>0</v>
      </c>
      <c r="E27">
        <v>300</v>
      </c>
      <c r="F27" s="3">
        <f>E27*1.1</f>
        <v>330</v>
      </c>
      <c r="G27" s="15">
        <v>312</v>
      </c>
      <c r="H27" s="17">
        <f t="shared" si="0"/>
        <v>18</v>
      </c>
      <c r="I27" s="16">
        <v>18</v>
      </c>
      <c r="K27" s="25">
        <f t="shared" si="1"/>
        <v>5.79</v>
      </c>
      <c r="M27" s="14"/>
    </row>
    <row r="28" spans="1:11" ht="12.75">
      <c r="A28" s="12" t="s">
        <v>274</v>
      </c>
      <c r="B28" s="12">
        <v>202</v>
      </c>
      <c r="C28" s="12">
        <v>0</v>
      </c>
      <c r="D28" s="12">
        <v>0</v>
      </c>
      <c r="E28">
        <v>202</v>
      </c>
      <c r="F28" s="3">
        <f>E28*1.15</f>
        <v>232.29999999999998</v>
      </c>
      <c r="G28">
        <v>0</v>
      </c>
      <c r="H28" s="17">
        <f t="shared" si="0"/>
        <v>232.29999999999998</v>
      </c>
      <c r="I28" s="16">
        <v>232</v>
      </c>
      <c r="K28" s="25">
        <f t="shared" si="1"/>
        <v>3.8986</v>
      </c>
    </row>
    <row r="29" spans="1:13" ht="12.75">
      <c r="A29" s="19" t="s">
        <v>181</v>
      </c>
      <c r="B29" s="12">
        <v>0</v>
      </c>
      <c r="C29" s="12">
        <v>0</v>
      </c>
      <c r="D29" s="12">
        <v>524</v>
      </c>
      <c r="E29">
        <v>524</v>
      </c>
      <c r="F29" s="3">
        <f>E29*1.12</f>
        <v>586.8800000000001</v>
      </c>
      <c r="G29">
        <v>157</v>
      </c>
      <c r="H29" s="17">
        <f t="shared" si="0"/>
        <v>429.8800000000001</v>
      </c>
      <c r="I29" s="16">
        <v>430</v>
      </c>
      <c r="K29" s="25">
        <f t="shared" si="1"/>
        <v>10.1132</v>
      </c>
      <c r="M29" s="14"/>
    </row>
    <row r="30" spans="1:13" ht="12.75">
      <c r="A30" s="33" t="s">
        <v>133</v>
      </c>
      <c r="B30" s="12">
        <v>1027</v>
      </c>
      <c r="C30" s="12">
        <v>714</v>
      </c>
      <c r="D30" s="12">
        <v>0</v>
      </c>
      <c r="E30">
        <v>1741</v>
      </c>
      <c r="F30" s="3">
        <f>E30*1.01</f>
        <v>1758.41</v>
      </c>
      <c r="G30">
        <v>502</v>
      </c>
      <c r="H30" s="17">
        <f t="shared" si="0"/>
        <v>1256.41</v>
      </c>
      <c r="I30" s="16">
        <v>1256</v>
      </c>
      <c r="K30" s="25">
        <f t="shared" si="1"/>
        <v>33.6013</v>
      </c>
      <c r="M30" s="14"/>
    </row>
    <row r="31" spans="1:12" ht="12.75">
      <c r="A31" s="24" t="s">
        <v>71</v>
      </c>
      <c r="B31" s="12">
        <v>0</v>
      </c>
      <c r="C31" s="12">
        <v>398</v>
      </c>
      <c r="D31" s="12">
        <v>0</v>
      </c>
      <c r="E31">
        <v>398</v>
      </c>
      <c r="F31" s="3">
        <f>E31*1.15</f>
        <v>457.7</v>
      </c>
      <c r="G31" s="18">
        <v>496</v>
      </c>
      <c r="H31" s="17">
        <f t="shared" si="0"/>
        <v>-38.30000000000001</v>
      </c>
      <c r="I31" s="16">
        <v>0</v>
      </c>
      <c r="J31" s="18">
        <v>38</v>
      </c>
      <c r="K31" s="25">
        <f t="shared" si="1"/>
        <v>7.681400000000001</v>
      </c>
      <c r="L31">
        <v>38</v>
      </c>
    </row>
    <row r="32" spans="1:13" ht="12.75">
      <c r="A32" s="22" t="s">
        <v>23</v>
      </c>
      <c r="B32" s="12">
        <v>989</v>
      </c>
      <c r="C32" s="19">
        <v>246</v>
      </c>
      <c r="D32" s="12">
        <v>891</v>
      </c>
      <c r="E32">
        <v>2126</v>
      </c>
      <c r="F32" s="3">
        <f>E32*1.15</f>
        <v>2444.8999999999996</v>
      </c>
      <c r="G32" s="15">
        <v>909</v>
      </c>
      <c r="H32" s="17">
        <f t="shared" si="0"/>
        <v>1535.8999999999996</v>
      </c>
      <c r="I32" s="16">
        <v>1536</v>
      </c>
      <c r="K32" s="25">
        <f t="shared" si="1"/>
        <v>41.031800000000004</v>
      </c>
      <c r="M32" s="14" t="s">
        <v>287</v>
      </c>
    </row>
    <row r="33" spans="1:11" ht="12.75">
      <c r="A33" s="12" t="s">
        <v>174</v>
      </c>
      <c r="B33" s="12">
        <v>0</v>
      </c>
      <c r="C33" s="12">
        <v>0</v>
      </c>
      <c r="D33" s="12">
        <v>1174</v>
      </c>
      <c r="E33">
        <v>1174</v>
      </c>
      <c r="F33" s="3">
        <f>E33*1.12</f>
        <v>1314.88</v>
      </c>
      <c r="G33" s="18">
        <v>352</v>
      </c>
      <c r="H33" s="17">
        <f t="shared" si="0"/>
        <v>962.8800000000001</v>
      </c>
      <c r="I33" s="16">
        <v>963</v>
      </c>
      <c r="J33" s="18"/>
      <c r="K33" s="25">
        <f t="shared" si="1"/>
        <v>22.6582</v>
      </c>
    </row>
    <row r="34" spans="1:12" ht="12.75">
      <c r="A34" s="33" t="s">
        <v>119</v>
      </c>
      <c r="B34" s="12">
        <v>0</v>
      </c>
      <c r="C34" s="12">
        <v>400</v>
      </c>
      <c r="D34" s="12">
        <v>0</v>
      </c>
      <c r="E34">
        <v>400</v>
      </c>
      <c r="F34" s="3">
        <f>E34*1.12</f>
        <v>448.00000000000006</v>
      </c>
      <c r="G34" s="18">
        <v>631</v>
      </c>
      <c r="H34" s="17">
        <f aca="true" t="shared" si="2" ref="H34:H64">SUM(F34,-G34)</f>
        <v>-182.99999999999994</v>
      </c>
      <c r="I34" s="16">
        <v>0</v>
      </c>
      <c r="J34" s="18">
        <v>183</v>
      </c>
      <c r="K34" s="25">
        <f t="shared" si="1"/>
        <v>7.720000000000001</v>
      </c>
      <c r="L34">
        <v>183</v>
      </c>
    </row>
    <row r="35" spans="1:13" ht="12.75">
      <c r="A35" s="19" t="s">
        <v>35</v>
      </c>
      <c r="B35" s="12">
        <v>379</v>
      </c>
      <c r="C35" s="19">
        <v>0</v>
      </c>
      <c r="D35" s="12">
        <v>0</v>
      </c>
      <c r="E35">
        <v>379</v>
      </c>
      <c r="F35" s="3">
        <f>E35*1.15</f>
        <v>435.84999999999997</v>
      </c>
      <c r="G35" s="18">
        <v>0</v>
      </c>
      <c r="H35" s="17">
        <f t="shared" si="2"/>
        <v>435.84999999999997</v>
      </c>
      <c r="I35" s="16">
        <v>436</v>
      </c>
      <c r="K35" s="25">
        <f t="shared" si="1"/>
        <v>7.3147</v>
      </c>
      <c r="M35" s="14"/>
    </row>
    <row r="36" spans="1:14" ht="12.75">
      <c r="A36" s="24" t="s">
        <v>68</v>
      </c>
      <c r="B36" s="12">
        <v>0</v>
      </c>
      <c r="C36" s="12">
        <v>1101</v>
      </c>
      <c r="D36" s="12">
        <v>0</v>
      </c>
      <c r="E36">
        <v>1101</v>
      </c>
      <c r="F36" s="3">
        <f>E36*1.12</f>
        <v>1233.1200000000001</v>
      </c>
      <c r="G36" s="18">
        <v>600</v>
      </c>
      <c r="H36" s="17">
        <f t="shared" si="2"/>
        <v>633.1200000000001</v>
      </c>
      <c r="I36" s="16">
        <v>1233</v>
      </c>
      <c r="J36" s="18">
        <v>600</v>
      </c>
      <c r="K36" s="25">
        <f t="shared" si="1"/>
        <v>21.2493</v>
      </c>
      <c r="L36">
        <v>579</v>
      </c>
      <c r="N36" t="s">
        <v>298</v>
      </c>
    </row>
    <row r="37" spans="1:11" ht="12.75">
      <c r="A37" t="s">
        <v>279</v>
      </c>
      <c r="B37" s="12">
        <v>0</v>
      </c>
      <c r="C37" s="12">
        <v>0</v>
      </c>
      <c r="D37" s="12">
        <v>366</v>
      </c>
      <c r="E37">
        <v>366</v>
      </c>
      <c r="F37" s="3">
        <f>E37*1.15</f>
        <v>420.9</v>
      </c>
      <c r="G37">
        <v>421</v>
      </c>
      <c r="H37" s="17">
        <f t="shared" si="2"/>
        <v>-0.10000000000002274</v>
      </c>
      <c r="I37" s="16">
        <v>0</v>
      </c>
      <c r="K37" s="25">
        <f t="shared" si="1"/>
        <v>7.0638000000000005</v>
      </c>
    </row>
    <row r="38" spans="1:11" ht="12.75">
      <c r="A38" s="24" t="s">
        <v>64</v>
      </c>
      <c r="B38" s="12">
        <v>0</v>
      </c>
      <c r="C38" s="12">
        <v>2659</v>
      </c>
      <c r="D38" s="12">
        <v>0</v>
      </c>
      <c r="E38">
        <v>2659</v>
      </c>
      <c r="F38" s="3">
        <f>E38*1.15</f>
        <v>3057.85</v>
      </c>
      <c r="G38" s="18">
        <v>1928</v>
      </c>
      <c r="H38" s="17">
        <f t="shared" si="2"/>
        <v>1129.85</v>
      </c>
      <c r="I38" s="16">
        <v>1130</v>
      </c>
      <c r="J38" s="18"/>
      <c r="K38" s="25">
        <f t="shared" si="1"/>
        <v>51.3187</v>
      </c>
    </row>
    <row r="39" spans="1:11" ht="12.75">
      <c r="A39" s="12" t="s">
        <v>247</v>
      </c>
      <c r="B39" s="12">
        <v>0</v>
      </c>
      <c r="C39" s="12">
        <v>0</v>
      </c>
      <c r="D39" s="12">
        <v>177</v>
      </c>
      <c r="E39">
        <v>177</v>
      </c>
      <c r="F39" s="3">
        <f>E39*1.14</f>
        <v>201.77999999999997</v>
      </c>
      <c r="G39">
        <v>89</v>
      </c>
      <c r="H39" s="17">
        <f t="shared" si="2"/>
        <v>112.77999999999997</v>
      </c>
      <c r="I39" s="16">
        <v>113</v>
      </c>
      <c r="K39" s="25">
        <f t="shared" si="1"/>
        <v>3.4161</v>
      </c>
    </row>
    <row r="40" spans="1:11" ht="12.75">
      <c r="A40" s="22" t="s">
        <v>145</v>
      </c>
      <c r="B40" s="12">
        <v>369</v>
      </c>
      <c r="C40" s="12">
        <v>0</v>
      </c>
      <c r="D40" s="12">
        <v>0</v>
      </c>
      <c r="E40">
        <v>369</v>
      </c>
      <c r="F40" s="3">
        <f>E40*1.12</f>
        <v>413.28000000000003</v>
      </c>
      <c r="G40" s="15">
        <v>0</v>
      </c>
      <c r="H40" s="17">
        <f t="shared" si="2"/>
        <v>413.28000000000003</v>
      </c>
      <c r="I40" s="16">
        <v>413</v>
      </c>
      <c r="K40" s="25">
        <f t="shared" si="1"/>
        <v>7.121700000000001</v>
      </c>
    </row>
    <row r="41" spans="1:13" ht="12.75">
      <c r="A41" s="34" t="s">
        <v>153</v>
      </c>
      <c r="B41" s="12">
        <v>614</v>
      </c>
      <c r="C41" s="12">
        <v>0</v>
      </c>
      <c r="D41" s="12">
        <v>0</v>
      </c>
      <c r="E41">
        <v>614</v>
      </c>
      <c r="F41" s="3">
        <f>E41*1.15</f>
        <v>706.0999999999999</v>
      </c>
      <c r="G41" s="18">
        <v>0</v>
      </c>
      <c r="H41" s="17">
        <f t="shared" si="2"/>
        <v>706.0999999999999</v>
      </c>
      <c r="I41" s="16">
        <v>706</v>
      </c>
      <c r="K41" s="25">
        <f t="shared" si="1"/>
        <v>11.850200000000001</v>
      </c>
      <c r="M41" s="14"/>
    </row>
    <row r="42" spans="1:11" ht="12.75">
      <c r="A42" s="20" t="s">
        <v>204</v>
      </c>
      <c r="B42" s="12">
        <v>630</v>
      </c>
      <c r="C42" s="12">
        <v>0</v>
      </c>
      <c r="D42" s="12">
        <v>0</v>
      </c>
      <c r="E42">
        <v>630</v>
      </c>
      <c r="F42" s="3">
        <f>E42*1.14</f>
        <v>718.1999999999999</v>
      </c>
      <c r="G42">
        <v>0</v>
      </c>
      <c r="H42" s="17">
        <f t="shared" si="2"/>
        <v>718.1999999999999</v>
      </c>
      <c r="I42" s="16">
        <v>718</v>
      </c>
      <c r="K42" s="25">
        <f t="shared" si="1"/>
        <v>12.159</v>
      </c>
    </row>
    <row r="43" spans="1:11" ht="12.75">
      <c r="A43" s="28" t="s">
        <v>74</v>
      </c>
      <c r="B43" s="12">
        <v>718</v>
      </c>
      <c r="C43" s="12">
        <v>853</v>
      </c>
      <c r="D43" s="12">
        <v>0</v>
      </c>
      <c r="E43">
        <v>1571</v>
      </c>
      <c r="F43" s="3">
        <f>E43*1.12</f>
        <v>1759.5200000000002</v>
      </c>
      <c r="G43" s="18">
        <v>938</v>
      </c>
      <c r="H43" s="17">
        <f t="shared" si="2"/>
        <v>821.5200000000002</v>
      </c>
      <c r="I43" s="16">
        <v>804</v>
      </c>
      <c r="J43" s="18">
        <v>-18</v>
      </c>
      <c r="K43" s="25">
        <f t="shared" si="1"/>
        <v>30.320300000000003</v>
      </c>
    </row>
    <row r="44" spans="1:12" ht="12.75">
      <c r="A44" s="22" t="s">
        <v>151</v>
      </c>
      <c r="B44" s="12">
        <v>0</v>
      </c>
      <c r="C44" s="12">
        <v>848</v>
      </c>
      <c r="D44" s="12">
        <v>0</v>
      </c>
      <c r="E44">
        <v>848</v>
      </c>
      <c r="F44" s="3">
        <f>E44*1.12</f>
        <v>949.7600000000001</v>
      </c>
      <c r="G44" s="18">
        <v>1215</v>
      </c>
      <c r="H44" s="17">
        <f t="shared" si="2"/>
        <v>-265.2399999999999</v>
      </c>
      <c r="I44" s="16">
        <v>0</v>
      </c>
      <c r="J44" s="18">
        <v>265</v>
      </c>
      <c r="K44" s="25">
        <f t="shared" si="1"/>
        <v>16.366400000000002</v>
      </c>
      <c r="L44">
        <v>265</v>
      </c>
    </row>
    <row r="45" spans="1:13" ht="12.75">
      <c r="A45" s="12" t="s">
        <v>176</v>
      </c>
      <c r="B45" s="12">
        <v>0</v>
      </c>
      <c r="C45" s="12">
        <v>0</v>
      </c>
      <c r="D45" s="12">
        <v>943</v>
      </c>
      <c r="E45">
        <v>943</v>
      </c>
      <c r="F45" s="3">
        <f>E45*1.12</f>
        <v>1056.16</v>
      </c>
      <c r="G45">
        <v>364</v>
      </c>
      <c r="H45" s="17">
        <f t="shared" si="2"/>
        <v>692.1600000000001</v>
      </c>
      <c r="I45" s="16">
        <v>995</v>
      </c>
      <c r="J45">
        <v>303</v>
      </c>
      <c r="K45" s="25">
        <f t="shared" si="1"/>
        <v>18.1999</v>
      </c>
      <c r="L45">
        <v>303</v>
      </c>
      <c r="M45" s="14" t="s">
        <v>234</v>
      </c>
    </row>
    <row r="46" spans="1:11" ht="12.75">
      <c r="A46" s="24" t="s">
        <v>58</v>
      </c>
      <c r="B46" s="12">
        <v>882</v>
      </c>
      <c r="C46" s="12">
        <v>0</v>
      </c>
      <c r="D46" s="12">
        <v>0</v>
      </c>
      <c r="E46">
        <v>882</v>
      </c>
      <c r="F46" s="3">
        <f>E46*1.15</f>
        <v>1014.3</v>
      </c>
      <c r="G46" s="18">
        <v>0</v>
      </c>
      <c r="H46" s="17">
        <f t="shared" si="2"/>
        <v>1014.3</v>
      </c>
      <c r="I46" s="16">
        <v>1014</v>
      </c>
      <c r="J46" s="18"/>
      <c r="K46" s="25">
        <f t="shared" si="1"/>
        <v>17.0226</v>
      </c>
    </row>
    <row r="47" spans="1:11" ht="12.75">
      <c r="A47" s="34" t="s">
        <v>254</v>
      </c>
      <c r="B47" s="12">
        <v>0</v>
      </c>
      <c r="C47" s="12">
        <v>0</v>
      </c>
      <c r="D47" s="12">
        <v>847</v>
      </c>
      <c r="E47">
        <v>847</v>
      </c>
      <c r="F47" s="3">
        <f>E47*1.12</f>
        <v>948.6400000000001</v>
      </c>
      <c r="G47">
        <v>949</v>
      </c>
      <c r="H47" s="17">
        <f t="shared" si="2"/>
        <v>-0.35999999999989996</v>
      </c>
      <c r="I47" s="16">
        <v>0</v>
      </c>
      <c r="K47" s="25">
        <f t="shared" si="1"/>
        <v>16.3471</v>
      </c>
    </row>
    <row r="48" spans="1:11" ht="12.75">
      <c r="A48" s="22" t="s">
        <v>87</v>
      </c>
      <c r="B48" s="12">
        <v>0</v>
      </c>
      <c r="C48" s="12">
        <v>1726</v>
      </c>
      <c r="D48" s="12">
        <v>0</v>
      </c>
      <c r="E48">
        <v>1726</v>
      </c>
      <c r="F48" s="3">
        <f>E48*1.07</f>
        <v>1846.8200000000002</v>
      </c>
      <c r="G48" s="18">
        <v>857</v>
      </c>
      <c r="H48" s="17">
        <f t="shared" si="2"/>
        <v>989.8200000000002</v>
      </c>
      <c r="I48" s="16">
        <v>990</v>
      </c>
      <c r="J48" s="18"/>
      <c r="K48" s="25">
        <f t="shared" si="1"/>
        <v>33.311800000000005</v>
      </c>
    </row>
    <row r="49" spans="1:13" ht="12.75">
      <c r="A49" s="19" t="s">
        <v>140</v>
      </c>
      <c r="B49" s="12">
        <v>1796</v>
      </c>
      <c r="C49" s="12">
        <v>0</v>
      </c>
      <c r="D49" s="12">
        <v>0</v>
      </c>
      <c r="E49">
        <v>1796</v>
      </c>
      <c r="F49" s="3">
        <f>E49*1.15</f>
        <v>2065.3999999999996</v>
      </c>
      <c r="G49" s="18">
        <v>0</v>
      </c>
      <c r="H49" s="17">
        <f t="shared" si="2"/>
        <v>2065.3999999999996</v>
      </c>
      <c r="I49" s="16">
        <v>2065</v>
      </c>
      <c r="K49" s="25">
        <f t="shared" si="1"/>
        <v>34.662800000000004</v>
      </c>
      <c r="M49">
        <v>-995</v>
      </c>
    </row>
    <row r="50" spans="1:11" ht="12.75">
      <c r="A50" s="37" t="s">
        <v>97</v>
      </c>
      <c r="B50" s="12">
        <v>0</v>
      </c>
      <c r="C50" s="12">
        <v>966</v>
      </c>
      <c r="D50" s="12">
        <v>0</v>
      </c>
      <c r="E50">
        <v>966</v>
      </c>
      <c r="F50" s="3">
        <f>E50*1.15</f>
        <v>1110.8999999999999</v>
      </c>
      <c r="G50" s="18">
        <v>417</v>
      </c>
      <c r="H50" s="17">
        <f t="shared" si="2"/>
        <v>693.8999999999999</v>
      </c>
      <c r="I50" s="16">
        <v>694</v>
      </c>
      <c r="J50" s="18"/>
      <c r="K50" s="25">
        <f t="shared" si="1"/>
        <v>18.643800000000002</v>
      </c>
    </row>
    <row r="51" spans="1:13" ht="12.75">
      <c r="A51" s="19" t="s">
        <v>165</v>
      </c>
      <c r="B51" s="12">
        <v>1633</v>
      </c>
      <c r="C51" s="19">
        <v>0</v>
      </c>
      <c r="D51" s="12">
        <v>0</v>
      </c>
      <c r="E51">
        <v>1633</v>
      </c>
      <c r="F51" s="3">
        <f>E51*1.15</f>
        <v>1877.9499999999998</v>
      </c>
      <c r="G51" s="15">
        <v>0</v>
      </c>
      <c r="H51" s="17">
        <f t="shared" si="2"/>
        <v>1877.9499999999998</v>
      </c>
      <c r="I51" s="16">
        <v>1878</v>
      </c>
      <c r="J51" s="15"/>
      <c r="K51" s="25">
        <f t="shared" si="1"/>
        <v>31.516900000000003</v>
      </c>
      <c r="M51" s="14"/>
    </row>
    <row r="52" spans="1:11" ht="12.75">
      <c r="A52" s="33" t="s">
        <v>200</v>
      </c>
      <c r="B52" s="12">
        <v>517</v>
      </c>
      <c r="C52" s="12">
        <v>0</v>
      </c>
      <c r="D52" s="12">
        <v>0</v>
      </c>
      <c r="E52">
        <v>517</v>
      </c>
      <c r="F52" s="3">
        <f>E52*1.15</f>
        <v>594.55</v>
      </c>
      <c r="G52">
        <v>0</v>
      </c>
      <c r="H52" s="17">
        <f t="shared" si="2"/>
        <v>594.55</v>
      </c>
      <c r="I52" s="16">
        <v>595</v>
      </c>
      <c r="K52" s="25">
        <f t="shared" si="1"/>
        <v>9.978100000000001</v>
      </c>
    </row>
    <row r="53" spans="1:13" ht="12.75">
      <c r="A53" s="20" t="s">
        <v>65</v>
      </c>
      <c r="B53" s="12">
        <v>0</v>
      </c>
      <c r="C53" s="12">
        <v>3253</v>
      </c>
      <c r="D53" s="12">
        <v>1155</v>
      </c>
      <c r="E53">
        <v>4408</v>
      </c>
      <c r="F53" s="3">
        <f>E53*1.12</f>
        <v>4936.96</v>
      </c>
      <c r="G53" s="18">
        <v>2500</v>
      </c>
      <c r="H53" s="17">
        <f t="shared" si="2"/>
        <v>2436.96</v>
      </c>
      <c r="I53" s="16">
        <v>2500</v>
      </c>
      <c r="J53" s="18"/>
      <c r="K53" s="25">
        <f t="shared" si="1"/>
        <v>85.07440000000001</v>
      </c>
      <c r="M53" t="s">
        <v>273</v>
      </c>
    </row>
    <row r="54" spans="1:11" ht="12.75">
      <c r="A54" s="24" t="s">
        <v>66</v>
      </c>
      <c r="B54" s="12">
        <v>0</v>
      </c>
      <c r="C54" s="12">
        <v>1731</v>
      </c>
      <c r="D54" s="12">
        <v>0</v>
      </c>
      <c r="E54">
        <v>1731</v>
      </c>
      <c r="F54" s="3">
        <f>E54*1.12</f>
        <v>1938.7200000000003</v>
      </c>
      <c r="G54" s="18">
        <v>874</v>
      </c>
      <c r="H54" s="17">
        <f t="shared" si="2"/>
        <v>1064.7200000000003</v>
      </c>
      <c r="I54" s="16">
        <v>1065</v>
      </c>
      <c r="J54" s="18"/>
      <c r="K54" s="25">
        <f t="shared" si="1"/>
        <v>33.408300000000004</v>
      </c>
    </row>
    <row r="55" spans="1:13" ht="12.75">
      <c r="A55" s="24" t="s">
        <v>188</v>
      </c>
      <c r="B55" s="12">
        <v>1862</v>
      </c>
      <c r="C55" s="19">
        <v>0</v>
      </c>
      <c r="D55" s="12">
        <v>0</v>
      </c>
      <c r="E55">
        <v>1862</v>
      </c>
      <c r="F55" s="3">
        <f>E55*1.15</f>
        <v>2141.2999999999997</v>
      </c>
      <c r="G55">
        <v>0</v>
      </c>
      <c r="H55" s="17">
        <f t="shared" si="2"/>
        <v>2141.2999999999997</v>
      </c>
      <c r="I55" s="16">
        <v>2141</v>
      </c>
      <c r="K55" s="25">
        <f t="shared" si="1"/>
        <v>35.936600000000006</v>
      </c>
      <c r="M55" s="14"/>
    </row>
    <row r="56" spans="1:11" ht="12.75">
      <c r="A56" s="12" t="s">
        <v>244</v>
      </c>
      <c r="B56" s="12">
        <v>0</v>
      </c>
      <c r="C56" s="12">
        <v>0</v>
      </c>
      <c r="D56" s="12">
        <v>1678</v>
      </c>
      <c r="E56">
        <v>1678</v>
      </c>
      <c r="F56" s="3">
        <f>E56*1.15</f>
        <v>1929.6999999999998</v>
      </c>
      <c r="G56">
        <v>839</v>
      </c>
      <c r="H56" s="17">
        <f t="shared" si="2"/>
        <v>1090.6999999999998</v>
      </c>
      <c r="I56" s="16">
        <v>1091</v>
      </c>
      <c r="K56" s="25">
        <f t="shared" si="1"/>
        <v>32.385400000000004</v>
      </c>
    </row>
    <row r="57" spans="1:13" ht="12.75">
      <c r="A57" s="41" t="s">
        <v>219</v>
      </c>
      <c r="B57" s="12">
        <v>241</v>
      </c>
      <c r="C57" s="12">
        <v>0</v>
      </c>
      <c r="D57" s="12">
        <v>0</v>
      </c>
      <c r="E57">
        <v>241</v>
      </c>
      <c r="F57" s="3">
        <f>E57*1.15</f>
        <v>277.15</v>
      </c>
      <c r="G57">
        <v>0</v>
      </c>
      <c r="H57" s="17">
        <f t="shared" si="2"/>
        <v>277.15</v>
      </c>
      <c r="I57" s="16">
        <v>277</v>
      </c>
      <c r="K57" s="25">
        <f t="shared" si="1"/>
        <v>4.6513</v>
      </c>
      <c r="M57" s="14"/>
    </row>
    <row r="58" spans="1:14" ht="12.75">
      <c r="A58" s="33" t="s">
        <v>126</v>
      </c>
      <c r="B58" s="12">
        <v>1949</v>
      </c>
      <c r="C58" s="12">
        <v>829</v>
      </c>
      <c r="D58" s="12">
        <v>0</v>
      </c>
      <c r="E58">
        <v>2778</v>
      </c>
      <c r="F58" s="3">
        <f>E58*1.15</f>
        <v>3194.7</v>
      </c>
      <c r="G58" s="18">
        <v>953</v>
      </c>
      <c r="H58" s="17">
        <f t="shared" si="2"/>
        <v>2241.7</v>
      </c>
      <c r="I58" s="16">
        <v>2241</v>
      </c>
      <c r="J58" s="18">
        <v>-1</v>
      </c>
      <c r="K58" s="25">
        <f t="shared" si="1"/>
        <v>53.6154</v>
      </c>
      <c r="M58" t="s">
        <v>329</v>
      </c>
      <c r="N58" t="s">
        <v>300</v>
      </c>
    </row>
    <row r="59" spans="1:13" ht="12.75">
      <c r="A59" s="12" t="s">
        <v>46</v>
      </c>
      <c r="B59" s="12">
        <v>1650</v>
      </c>
      <c r="C59" s="19">
        <v>0</v>
      </c>
      <c r="D59" s="12">
        <v>0</v>
      </c>
      <c r="E59">
        <v>1650</v>
      </c>
      <c r="F59" s="3">
        <f>E59*1.15</f>
        <v>1897.4999999999998</v>
      </c>
      <c r="G59" s="15">
        <v>0</v>
      </c>
      <c r="H59" s="17">
        <f t="shared" si="2"/>
        <v>1897.4999999999998</v>
      </c>
      <c r="I59" s="16">
        <v>1898</v>
      </c>
      <c r="J59" s="15"/>
      <c r="K59" s="25">
        <f t="shared" si="1"/>
        <v>31.845000000000002</v>
      </c>
      <c r="M59" s="14"/>
    </row>
    <row r="60" spans="1:14" ht="12.75">
      <c r="A60" s="24" t="s">
        <v>240</v>
      </c>
      <c r="B60" s="12">
        <v>1263</v>
      </c>
      <c r="C60" s="12">
        <v>0</v>
      </c>
      <c r="D60" s="12">
        <v>0</v>
      </c>
      <c r="E60">
        <v>1263</v>
      </c>
      <c r="F60" s="3">
        <f>E60*1.12</f>
        <v>1414.5600000000002</v>
      </c>
      <c r="G60">
        <v>0</v>
      </c>
      <c r="H60" s="17">
        <f t="shared" si="2"/>
        <v>1414.5600000000002</v>
      </c>
      <c r="I60" s="16">
        <v>1414</v>
      </c>
      <c r="J60">
        <v>-1</v>
      </c>
      <c r="K60" s="25">
        <f t="shared" si="1"/>
        <v>24.3759</v>
      </c>
      <c r="N60" t="s">
        <v>300</v>
      </c>
    </row>
    <row r="61" spans="1:11" ht="12.75">
      <c r="A61" s="12" t="s">
        <v>289</v>
      </c>
      <c r="B61" s="12">
        <v>1000</v>
      </c>
      <c r="C61" s="12">
        <v>0</v>
      </c>
      <c r="D61" s="12">
        <v>0</v>
      </c>
      <c r="E61">
        <v>1000</v>
      </c>
      <c r="F61" s="3">
        <f>E61*1.15</f>
        <v>1150</v>
      </c>
      <c r="G61">
        <v>0</v>
      </c>
      <c r="H61" s="17">
        <f t="shared" si="2"/>
        <v>1150</v>
      </c>
      <c r="I61" s="16">
        <v>1150</v>
      </c>
      <c r="K61" s="25">
        <f t="shared" si="1"/>
        <v>19.3</v>
      </c>
    </row>
    <row r="62" spans="1:13" ht="12.75">
      <c r="A62" s="34" t="s">
        <v>191</v>
      </c>
      <c r="B62" s="12">
        <v>500</v>
      </c>
      <c r="C62" s="19">
        <v>0</v>
      </c>
      <c r="D62" s="12">
        <v>0</v>
      </c>
      <c r="E62">
        <v>500</v>
      </c>
      <c r="F62" s="3">
        <f>E62*1.12</f>
        <v>560</v>
      </c>
      <c r="G62">
        <v>161</v>
      </c>
      <c r="H62" s="17">
        <f t="shared" si="2"/>
        <v>399</v>
      </c>
      <c r="I62" s="16">
        <v>399</v>
      </c>
      <c r="K62" s="25">
        <f t="shared" si="1"/>
        <v>9.65</v>
      </c>
      <c r="M62" t="s">
        <v>192</v>
      </c>
    </row>
    <row r="63" spans="1:11" ht="12.75">
      <c r="A63" s="12" t="s">
        <v>171</v>
      </c>
      <c r="B63" s="12">
        <v>0</v>
      </c>
      <c r="C63" s="12">
        <v>0</v>
      </c>
      <c r="D63" s="12">
        <v>168</v>
      </c>
      <c r="E63">
        <v>168</v>
      </c>
      <c r="F63" s="3">
        <f>E63*1.12</f>
        <v>188.16000000000003</v>
      </c>
      <c r="G63" s="18">
        <v>84</v>
      </c>
      <c r="H63" s="17">
        <f t="shared" si="2"/>
        <v>104.16000000000003</v>
      </c>
      <c r="I63" s="16">
        <v>104</v>
      </c>
      <c r="J63" s="18"/>
      <c r="K63" s="25">
        <f t="shared" si="1"/>
        <v>3.2424000000000004</v>
      </c>
    </row>
    <row r="64" spans="1:11" ht="12.75">
      <c r="A64" s="22" t="s">
        <v>124</v>
      </c>
      <c r="B64" s="12">
        <v>0</v>
      </c>
      <c r="C64" s="12">
        <v>932</v>
      </c>
      <c r="D64" s="12">
        <v>0</v>
      </c>
      <c r="E64">
        <v>932</v>
      </c>
      <c r="F64" s="3">
        <f>E64*1.05</f>
        <v>978.6</v>
      </c>
      <c r="G64" s="18">
        <v>421</v>
      </c>
      <c r="H64" s="17">
        <f t="shared" si="2"/>
        <v>557.6</v>
      </c>
      <c r="I64" s="16">
        <v>558</v>
      </c>
      <c r="J64" s="18"/>
      <c r="K64" s="25">
        <f t="shared" si="1"/>
        <v>17.9876</v>
      </c>
    </row>
    <row r="65" spans="1:11" ht="12.75">
      <c r="A65" s="12"/>
      <c r="F65" s="3"/>
      <c r="H65" s="17"/>
      <c r="I65" s="16"/>
      <c r="K65" s="21"/>
    </row>
    <row r="66" spans="1:11" ht="12.75">
      <c r="A66" s="33" t="s">
        <v>330</v>
      </c>
      <c r="B66" s="12">
        <v>28151</v>
      </c>
      <c r="C66" s="12">
        <v>30009</v>
      </c>
      <c r="D66" s="12">
        <v>10661</v>
      </c>
      <c r="E66">
        <v>68821</v>
      </c>
      <c r="F66" s="3"/>
      <c r="H66" s="17"/>
      <c r="I66" s="16"/>
      <c r="K66" s="21"/>
    </row>
    <row r="67" spans="1:11" ht="12.75">
      <c r="A67" s="12"/>
      <c r="F67" s="3"/>
      <c r="H67" s="17"/>
      <c r="I67" s="16"/>
      <c r="K67" s="21"/>
    </row>
    <row r="68" ht="12.75">
      <c r="A68" t="s">
        <v>297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 topLeftCell="A22">
      <selection activeCell="H56" sqref="H56"/>
    </sheetView>
  </sheetViews>
  <sheetFormatPr defaultColWidth="9.00390625" defaultRowHeight="12.75"/>
  <cols>
    <col min="1" max="1" width="20.125" style="47" customWidth="1"/>
    <col min="2" max="2" width="24.75390625" style="11" customWidth="1"/>
    <col min="3" max="3" width="8.00390625" style="11" customWidth="1"/>
    <col min="4" max="4" width="13.25390625" style="11" customWidth="1"/>
    <col min="5" max="5" width="10.375" style="11" customWidth="1"/>
    <col min="6" max="6" width="13.875" style="11" customWidth="1"/>
    <col min="7" max="8" width="9.125" style="11" customWidth="1"/>
  </cols>
  <sheetData>
    <row r="1" spans="1:8" s="9" customFormat="1" ht="25.5">
      <c r="A1" s="46" t="s">
        <v>7</v>
      </c>
      <c r="B1" s="6" t="s">
        <v>15</v>
      </c>
      <c r="C1" s="6" t="s">
        <v>13</v>
      </c>
      <c r="D1" s="7" t="s">
        <v>16</v>
      </c>
      <c r="E1" s="8" t="s">
        <v>17</v>
      </c>
      <c r="F1" s="10"/>
      <c r="G1" s="10"/>
      <c r="H1" s="10"/>
    </row>
    <row r="2" spans="1:4" ht="12.75">
      <c r="A2" s="22" t="s">
        <v>108</v>
      </c>
      <c r="B2" s="11" t="s">
        <v>312</v>
      </c>
      <c r="C2" s="11">
        <v>0</v>
      </c>
      <c r="D2" s="43"/>
    </row>
    <row r="3" spans="1:4" ht="12.75">
      <c r="A3" s="12" t="s">
        <v>286</v>
      </c>
      <c r="B3" s="44" t="s">
        <v>301</v>
      </c>
      <c r="C3" s="11">
        <v>11</v>
      </c>
      <c r="D3" s="43"/>
    </row>
    <row r="4" spans="1:4" ht="12.75">
      <c r="A4" s="33" t="s">
        <v>104</v>
      </c>
      <c r="B4" s="11" t="s">
        <v>307</v>
      </c>
      <c r="C4" s="11">
        <v>17</v>
      </c>
      <c r="D4" s="43"/>
    </row>
    <row r="5" spans="1:4" ht="12.75">
      <c r="A5" s="24" t="s">
        <v>102</v>
      </c>
      <c r="B5" s="11" t="s">
        <v>316</v>
      </c>
      <c r="C5" s="42">
        <v>16</v>
      </c>
      <c r="D5" s="43"/>
    </row>
    <row r="6" spans="1:4" ht="12.75">
      <c r="A6" s="12" t="s">
        <v>259</v>
      </c>
      <c r="B6" s="11" t="s">
        <v>304</v>
      </c>
      <c r="C6" s="42">
        <v>0</v>
      </c>
      <c r="D6" s="43"/>
    </row>
    <row r="7" spans="1:4" ht="12.75">
      <c r="A7" s="24" t="s">
        <v>61</v>
      </c>
      <c r="B7" s="11" t="s">
        <v>307</v>
      </c>
      <c r="C7" s="42">
        <v>19</v>
      </c>
      <c r="D7" s="43"/>
    </row>
    <row r="8" spans="1:4" ht="12.75">
      <c r="A8" s="34" t="s">
        <v>138</v>
      </c>
      <c r="C8" s="42">
        <v>0</v>
      </c>
      <c r="D8" s="43"/>
    </row>
    <row r="9" spans="1:4" ht="12.75">
      <c r="A9" s="22" t="s">
        <v>223</v>
      </c>
      <c r="C9" s="42">
        <v>5</v>
      </c>
      <c r="D9" s="43"/>
    </row>
    <row r="10" spans="1:6" ht="12.75">
      <c r="A10" s="38" t="s">
        <v>163</v>
      </c>
      <c r="B10" s="11" t="s">
        <v>315</v>
      </c>
      <c r="C10" s="42">
        <v>16</v>
      </c>
      <c r="D10" s="43"/>
      <c r="F10" s="44"/>
    </row>
    <row r="11" spans="1:4" ht="12.75">
      <c r="A11" s="39" t="s">
        <v>36</v>
      </c>
      <c r="B11" s="42" t="s">
        <v>325</v>
      </c>
      <c r="C11" s="42">
        <v>16</v>
      </c>
      <c r="D11" s="43"/>
    </row>
    <row r="12" spans="1:6" ht="12.75">
      <c r="A12" s="41" t="s">
        <v>84</v>
      </c>
      <c r="B12" s="11" t="s">
        <v>312</v>
      </c>
      <c r="C12" s="42">
        <v>20</v>
      </c>
      <c r="D12" s="43"/>
      <c r="F12" s="44"/>
    </row>
    <row r="13" spans="1:4" ht="12.75">
      <c r="A13" s="12" t="s">
        <v>224</v>
      </c>
      <c r="C13" s="42">
        <v>8</v>
      </c>
      <c r="D13" s="43"/>
    </row>
    <row r="14" spans="1:4" ht="12.75">
      <c r="A14" s="28" t="s">
        <v>137</v>
      </c>
      <c r="B14" s="42" t="s">
        <v>326</v>
      </c>
      <c r="C14" s="42">
        <v>11</v>
      </c>
      <c r="D14" s="43"/>
    </row>
    <row r="15" spans="1:6" ht="12.75">
      <c r="A15" s="33" t="s">
        <v>257</v>
      </c>
      <c r="C15" s="42">
        <v>23</v>
      </c>
      <c r="D15" s="43"/>
      <c r="F15" s="11" t="s">
        <v>318</v>
      </c>
    </row>
    <row r="16" spans="1:4" ht="12.75">
      <c r="A16" s="24" t="s">
        <v>117</v>
      </c>
      <c r="B16" s="11" t="s">
        <v>309</v>
      </c>
      <c r="C16" s="42">
        <v>13</v>
      </c>
      <c r="D16" s="43"/>
    </row>
    <row r="17" spans="1:4" ht="12.75">
      <c r="A17" s="12" t="s">
        <v>262</v>
      </c>
      <c r="B17" s="11" t="s">
        <v>301</v>
      </c>
      <c r="C17" s="42">
        <v>0</v>
      </c>
      <c r="D17" s="43"/>
    </row>
    <row r="18" spans="1:5" ht="12.75">
      <c r="A18" s="33" t="s">
        <v>203</v>
      </c>
      <c r="B18" s="44" t="s">
        <v>303</v>
      </c>
      <c r="C18" s="42">
        <v>0</v>
      </c>
      <c r="D18" s="43"/>
      <c r="E18" s="11" t="s">
        <v>319</v>
      </c>
    </row>
    <row r="19" spans="1:4" ht="12.75">
      <c r="A19" s="12" t="s">
        <v>39</v>
      </c>
      <c r="B19" s="11" t="s">
        <v>306</v>
      </c>
      <c r="C19" s="42">
        <v>38</v>
      </c>
      <c r="D19" s="43"/>
    </row>
    <row r="20" spans="1:6" ht="12.75">
      <c r="A20" s="32" t="s">
        <v>156</v>
      </c>
      <c r="B20" s="11" t="s">
        <v>307</v>
      </c>
      <c r="C20" s="42">
        <v>15</v>
      </c>
      <c r="D20" s="43"/>
      <c r="F20" s="44"/>
    </row>
    <row r="21" spans="1:5" ht="12.75">
      <c r="A21" s="12" t="s">
        <v>94</v>
      </c>
      <c r="B21" s="11" t="s">
        <v>321</v>
      </c>
      <c r="C21" s="42">
        <v>0</v>
      </c>
      <c r="D21" s="43" t="s">
        <v>321</v>
      </c>
      <c r="E21" s="11" t="s">
        <v>320</v>
      </c>
    </row>
    <row r="22" spans="1:4" ht="12.75">
      <c r="A22" s="19" t="s">
        <v>239</v>
      </c>
      <c r="B22" s="44" t="s">
        <v>307</v>
      </c>
      <c r="C22" s="42">
        <v>14</v>
      </c>
      <c r="D22" s="43"/>
    </row>
    <row r="23" spans="1:4" ht="12.75">
      <c r="A23" s="22" t="s">
        <v>148</v>
      </c>
      <c r="B23" s="11" t="s">
        <v>307</v>
      </c>
      <c r="C23" s="42">
        <v>7</v>
      </c>
      <c r="D23" s="43"/>
    </row>
    <row r="24" spans="1:4" ht="12.75">
      <c r="A24" s="24" t="s">
        <v>109</v>
      </c>
      <c r="B24" s="11" t="s">
        <v>313</v>
      </c>
      <c r="C24" s="42">
        <v>31</v>
      </c>
      <c r="D24" s="43"/>
    </row>
    <row r="25" spans="1:4" ht="12.75">
      <c r="A25" s="22" t="s">
        <v>69</v>
      </c>
      <c r="B25" s="11" t="s">
        <v>315</v>
      </c>
      <c r="C25" s="42">
        <v>98</v>
      </c>
      <c r="D25" s="43"/>
    </row>
    <row r="26" spans="1:6" ht="12.75">
      <c r="A26" s="12" t="s">
        <v>178</v>
      </c>
      <c r="B26" s="11" t="s">
        <v>315</v>
      </c>
      <c r="C26" s="42">
        <v>30</v>
      </c>
      <c r="D26" s="43"/>
      <c r="F26" s="44"/>
    </row>
    <row r="27" spans="1:4" ht="12.75">
      <c r="A27" s="33" t="s">
        <v>147</v>
      </c>
      <c r="B27" s="11" t="s">
        <v>321</v>
      </c>
      <c r="C27" s="42">
        <v>6</v>
      </c>
      <c r="D27" s="43" t="s">
        <v>321</v>
      </c>
    </row>
    <row r="28" spans="1:4" ht="12.75">
      <c r="A28" s="12" t="s">
        <v>274</v>
      </c>
      <c r="B28" s="44" t="s">
        <v>305</v>
      </c>
      <c r="C28" s="42">
        <v>4</v>
      </c>
      <c r="D28" s="43"/>
    </row>
    <row r="29" spans="1:4" ht="12.75">
      <c r="A29" s="19" t="s">
        <v>181</v>
      </c>
      <c r="C29" s="42">
        <v>10</v>
      </c>
      <c r="D29" s="43"/>
    </row>
    <row r="30" spans="1:4" ht="12.75">
      <c r="A30" s="24" t="s">
        <v>71</v>
      </c>
      <c r="C30" s="42">
        <v>8</v>
      </c>
      <c r="D30" s="43"/>
    </row>
    <row r="31" spans="1:5" ht="12.75">
      <c r="A31" s="22" t="s">
        <v>23</v>
      </c>
      <c r="B31" s="44" t="s">
        <v>331</v>
      </c>
      <c r="C31" s="42">
        <v>0</v>
      </c>
      <c r="D31" s="43"/>
      <c r="E31" s="11" t="s">
        <v>322</v>
      </c>
    </row>
    <row r="32" spans="1:6" ht="12.75">
      <c r="A32" s="12" t="s">
        <v>174</v>
      </c>
      <c r="B32" s="11" t="s">
        <v>310</v>
      </c>
      <c r="C32" s="42">
        <v>23</v>
      </c>
      <c r="D32" s="43"/>
      <c r="F32" s="11" t="s">
        <v>328</v>
      </c>
    </row>
    <row r="33" spans="1:4" ht="12.75">
      <c r="A33" s="33" t="s">
        <v>119</v>
      </c>
      <c r="B33" s="11" t="s">
        <v>301</v>
      </c>
      <c r="C33" s="42">
        <v>8</v>
      </c>
      <c r="D33" s="43"/>
    </row>
    <row r="34" spans="1:4" ht="12.75">
      <c r="A34" s="19" t="s">
        <v>35</v>
      </c>
      <c r="B34" s="44" t="s">
        <v>323</v>
      </c>
      <c r="C34" s="42">
        <v>7</v>
      </c>
      <c r="D34" s="43"/>
    </row>
    <row r="35" spans="1:4" ht="12.75">
      <c r="A35" s="24" t="s">
        <v>68</v>
      </c>
      <c r="B35" s="44" t="s">
        <v>306</v>
      </c>
      <c r="C35" s="42">
        <v>0</v>
      </c>
      <c r="D35" s="43"/>
    </row>
    <row r="36" spans="1:4" ht="12.75">
      <c r="A36" s="12" t="s">
        <v>279</v>
      </c>
      <c r="B36" s="11" t="s">
        <v>313</v>
      </c>
      <c r="C36" s="42">
        <v>7</v>
      </c>
      <c r="D36" s="43"/>
    </row>
    <row r="37" spans="1:4" ht="12.75">
      <c r="A37" s="24" t="s">
        <v>64</v>
      </c>
      <c r="B37" s="11" t="s">
        <v>314</v>
      </c>
      <c r="C37" s="42">
        <v>51</v>
      </c>
      <c r="D37" s="43"/>
    </row>
    <row r="38" spans="1:6" ht="12.75">
      <c r="A38" s="12" t="s">
        <v>247</v>
      </c>
      <c r="B38" s="11" t="s">
        <v>332</v>
      </c>
      <c r="C38" s="42">
        <v>3</v>
      </c>
      <c r="D38" s="43"/>
      <c r="F38" s="44"/>
    </row>
    <row r="39" spans="1:4" ht="12.75">
      <c r="A39" s="22" t="s">
        <v>145</v>
      </c>
      <c r="C39" s="42">
        <v>7</v>
      </c>
      <c r="D39" s="43"/>
    </row>
    <row r="40" spans="1:6" ht="12.75">
      <c r="A40" s="34" t="s">
        <v>153</v>
      </c>
      <c r="B40" s="11" t="s">
        <v>307</v>
      </c>
      <c r="C40" s="42">
        <v>12</v>
      </c>
      <c r="D40" s="43"/>
      <c r="F40" s="44"/>
    </row>
    <row r="41" spans="1:4" ht="12.75">
      <c r="A41" s="20" t="s">
        <v>204</v>
      </c>
      <c r="B41" s="11" t="s">
        <v>308</v>
      </c>
      <c r="C41" s="42">
        <v>12</v>
      </c>
      <c r="D41" s="43"/>
    </row>
    <row r="42" spans="1:4" ht="12.75">
      <c r="A42" s="28" t="s">
        <v>74</v>
      </c>
      <c r="B42" s="11" t="s">
        <v>301</v>
      </c>
      <c r="C42" s="42">
        <v>48</v>
      </c>
      <c r="D42" s="43"/>
    </row>
    <row r="43" spans="1:4" ht="12.75">
      <c r="A43" s="22" t="s">
        <v>151</v>
      </c>
      <c r="C43" s="42">
        <v>16</v>
      </c>
      <c r="D43" s="43"/>
    </row>
    <row r="44" spans="1:4" ht="12.75">
      <c r="A44" s="12" t="s">
        <v>176</v>
      </c>
      <c r="B44" s="11" t="s">
        <v>324</v>
      </c>
      <c r="C44" s="42">
        <v>18</v>
      </c>
      <c r="D44" s="43"/>
    </row>
    <row r="45" spans="1:4" ht="12.75">
      <c r="A45" s="24" t="s">
        <v>58</v>
      </c>
      <c r="C45" s="42">
        <v>17</v>
      </c>
      <c r="D45" s="43"/>
    </row>
    <row r="46" spans="1:6" ht="12.75">
      <c r="A46" s="34" t="s">
        <v>254</v>
      </c>
      <c r="B46" s="11" t="s">
        <v>312</v>
      </c>
      <c r="C46" s="42">
        <v>16</v>
      </c>
      <c r="D46" s="43"/>
      <c r="F46" s="44"/>
    </row>
    <row r="47" spans="1:4" ht="12.75">
      <c r="A47" s="22" t="s">
        <v>87</v>
      </c>
      <c r="B47" s="11" t="s">
        <v>312</v>
      </c>
      <c r="C47" s="42">
        <v>33</v>
      </c>
      <c r="D47" s="43"/>
    </row>
    <row r="48" spans="1:6" ht="12.75">
      <c r="A48" s="19" t="s">
        <v>140</v>
      </c>
      <c r="B48" s="11" t="s">
        <v>315</v>
      </c>
      <c r="C48" s="42">
        <v>35</v>
      </c>
      <c r="D48" s="43"/>
      <c r="F48" s="44"/>
    </row>
    <row r="49" spans="1:4" ht="12.75">
      <c r="A49" s="37" t="s">
        <v>97</v>
      </c>
      <c r="B49" s="11" t="s">
        <v>302</v>
      </c>
      <c r="C49" s="42">
        <v>19</v>
      </c>
      <c r="D49" s="43"/>
    </row>
    <row r="50" spans="1:4" ht="12.75">
      <c r="A50" s="19" t="s">
        <v>165</v>
      </c>
      <c r="B50" s="11" t="s">
        <v>317</v>
      </c>
      <c r="C50" s="42">
        <v>32</v>
      </c>
      <c r="D50" s="43"/>
    </row>
    <row r="51" spans="1:4" ht="12.75">
      <c r="A51" s="33" t="s">
        <v>200</v>
      </c>
      <c r="B51" s="11" t="s">
        <v>311</v>
      </c>
      <c r="C51" s="42">
        <v>10</v>
      </c>
      <c r="D51" s="43"/>
    </row>
    <row r="52" spans="1:6" ht="12.75">
      <c r="A52" s="20" t="s">
        <v>65</v>
      </c>
      <c r="B52" s="11" t="s">
        <v>312</v>
      </c>
      <c r="C52" s="42">
        <v>85</v>
      </c>
      <c r="D52" s="43"/>
      <c r="F52"/>
    </row>
    <row r="53" spans="1:4" ht="12.75">
      <c r="A53" s="24" t="s">
        <v>66</v>
      </c>
      <c r="B53" s="44" t="s">
        <v>327</v>
      </c>
      <c r="C53" s="42">
        <v>33</v>
      </c>
      <c r="D53" s="43"/>
    </row>
    <row r="54" spans="1:4" ht="12.75">
      <c r="A54" s="24" t="s">
        <v>188</v>
      </c>
      <c r="B54" s="44" t="s">
        <v>306</v>
      </c>
      <c r="C54" s="42">
        <v>36</v>
      </c>
      <c r="D54" s="43"/>
    </row>
    <row r="55" spans="1:4" ht="12.75">
      <c r="A55" s="12" t="s">
        <v>244</v>
      </c>
      <c r="B55" s="11" t="s">
        <v>306</v>
      </c>
      <c r="C55" s="42">
        <v>32</v>
      </c>
      <c r="D55" s="43"/>
    </row>
    <row r="56" spans="1:4" ht="12.75">
      <c r="A56" s="41" t="s">
        <v>219</v>
      </c>
      <c r="C56" s="42">
        <v>5</v>
      </c>
      <c r="D56" s="43"/>
    </row>
    <row r="57" spans="1:6" ht="12.75">
      <c r="A57" s="33" t="s">
        <v>126</v>
      </c>
      <c r="B57" s="11" t="s">
        <v>310</v>
      </c>
      <c r="C57" s="42">
        <v>55</v>
      </c>
      <c r="D57" s="43"/>
      <c r="F57" s="11" t="s">
        <v>333</v>
      </c>
    </row>
    <row r="58" spans="1:4" ht="12.75">
      <c r="A58" s="12" t="s">
        <v>46</v>
      </c>
      <c r="B58" s="11" t="s">
        <v>301</v>
      </c>
      <c r="C58" s="42">
        <v>32</v>
      </c>
      <c r="D58" s="43"/>
    </row>
    <row r="59" spans="1:6" ht="12.75">
      <c r="A59" s="24" t="s">
        <v>240</v>
      </c>
      <c r="B59" s="11" t="s">
        <v>306</v>
      </c>
      <c r="C59" s="42">
        <v>25</v>
      </c>
      <c r="D59" s="43"/>
      <c r="F59" s="44"/>
    </row>
    <row r="60" spans="1:4" ht="12.75">
      <c r="A60" s="12" t="s">
        <v>289</v>
      </c>
      <c r="B60" s="11" t="s">
        <v>308</v>
      </c>
      <c r="C60" s="42">
        <v>19</v>
      </c>
      <c r="D60" s="43"/>
    </row>
    <row r="61" spans="1:4" ht="12.75">
      <c r="A61" s="34" t="s">
        <v>191</v>
      </c>
      <c r="B61" s="11" t="s">
        <v>301</v>
      </c>
      <c r="C61" s="42">
        <v>10</v>
      </c>
      <c r="D61" s="43"/>
    </row>
    <row r="62" spans="1:4" ht="12.75">
      <c r="A62" s="12" t="s">
        <v>171</v>
      </c>
      <c r="B62" s="11" t="s">
        <v>301</v>
      </c>
      <c r="C62" s="42">
        <v>3</v>
      </c>
      <c r="D62" s="43"/>
    </row>
    <row r="63" spans="1:4" ht="12.75">
      <c r="A63" s="22" t="s">
        <v>124</v>
      </c>
      <c r="B63" s="44" t="s">
        <v>302</v>
      </c>
      <c r="C63" s="42">
        <v>18</v>
      </c>
      <c r="D63" s="43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Olga</cp:lastModifiedBy>
  <dcterms:created xsi:type="dcterms:W3CDTF">2012-11-30T08:13:59Z</dcterms:created>
  <dcterms:modified xsi:type="dcterms:W3CDTF">2015-08-27T18:26:48Z</dcterms:modified>
  <cp:category/>
  <cp:version/>
  <cp:contentType/>
  <cp:contentStatus/>
</cp:coreProperties>
</file>