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6540" activeTab="4"/>
  </bookViews>
  <sheets>
    <sheet name="КП-27" sheetId="1" r:id="rId1"/>
    <sheet name="Зима 14-15. Ч.2" sheetId="2" r:id="rId2"/>
    <sheet name="Термо-5 и Термо-7.Ч.1" sheetId="3" r:id="rId3"/>
    <sheet name="Оплаты" sheetId="4" r:id="rId4"/>
    <sheet name="Раздачи" sheetId="5" r:id="rId5"/>
  </sheets>
  <definedNames>
    <definedName name="_xlnm._FilterDatabase" localSheetId="1" hidden="1">'Зима 14-15. Ч.2'!$A$1:$I$46</definedName>
    <definedName name="_xlnm._FilterDatabase" localSheetId="0" hidden="1">'КП-27'!$A$1:$H$35</definedName>
    <definedName name="_xlnm._FilterDatabase" localSheetId="4" hidden="1">'Раздачи'!$A$1:$G$41</definedName>
    <definedName name="_xlnm._FilterDatabase" localSheetId="2" hidden="1">'Термо-5 и Термо-7.Ч.1'!$A$1:$I$40</definedName>
  </definedNames>
  <calcPr fullCalcOnLoad="1" refMode="R1C1"/>
</workbook>
</file>

<file path=xl/sharedStrings.xml><?xml version="1.0" encoding="utf-8"?>
<sst xmlns="http://schemas.openxmlformats.org/spreadsheetml/2006/main" count="640" uniqueCount="234">
  <si>
    <t>артикул</t>
  </si>
  <si>
    <t>коллекция</t>
  </si>
  <si>
    <t>размер</t>
  </si>
  <si>
    <t>цена</t>
  </si>
  <si>
    <t>кол-во</t>
  </si>
  <si>
    <t>сумма</t>
  </si>
  <si>
    <t>сумма с орг</t>
  </si>
  <si>
    <t>уз</t>
  </si>
  <si>
    <t>с орг%  всего</t>
  </si>
  <si>
    <t>оплачено ранее</t>
  </si>
  <si>
    <t>к оплате</t>
  </si>
  <si>
    <t>оплачено</t>
  </si>
  <si>
    <t>переплата/ недоплата</t>
  </si>
  <si>
    <t>тр.</t>
  </si>
  <si>
    <t>депозит/ долг (-)</t>
  </si>
  <si>
    <t>РЦР</t>
  </si>
  <si>
    <t>сдано/ выдано</t>
  </si>
  <si>
    <t>долг межгород</t>
  </si>
  <si>
    <t>48-86</t>
  </si>
  <si>
    <t>Африканские зверушки</t>
  </si>
  <si>
    <t>Лулук</t>
  </si>
  <si>
    <t>Зверушки</t>
  </si>
  <si>
    <t>Маленький ежик</t>
  </si>
  <si>
    <t>Джемпер для девочки ДДД357820 розовый</t>
  </si>
  <si>
    <t>Свидание в Париже</t>
  </si>
  <si>
    <t>92-164</t>
  </si>
  <si>
    <t>Lisenok2112</t>
  </si>
  <si>
    <t>Брюки ДБМ890 малина</t>
  </si>
  <si>
    <t>Кеды</t>
  </si>
  <si>
    <t>52-98</t>
  </si>
  <si>
    <t>Djulik</t>
  </si>
  <si>
    <t>54-104</t>
  </si>
  <si>
    <t>mirrrinka</t>
  </si>
  <si>
    <t>56-110</t>
  </si>
  <si>
    <t>mashuk11</t>
  </si>
  <si>
    <t>Брюки ДБМ890 серый</t>
  </si>
  <si>
    <t>AlesiaZ</t>
  </si>
  <si>
    <t>72-140</t>
  </si>
  <si>
    <t>kiparis</t>
  </si>
  <si>
    <t>ЛиССи-Я</t>
  </si>
  <si>
    <t>Джемпер ДДД880 малина</t>
  </si>
  <si>
    <t>Джемпер ДДД880 серый</t>
  </si>
  <si>
    <t>Джемпер ДДД885 малина</t>
  </si>
  <si>
    <t>60-116</t>
  </si>
  <si>
    <t>Куртка ДДД886 малина</t>
  </si>
  <si>
    <t>Куртка ДДД886 серый</t>
  </si>
  <si>
    <t>Рейтузы ДРЛ894</t>
  </si>
  <si>
    <t>Боди ЮЗД315 синий</t>
  </si>
  <si>
    <t>Пес на ферме</t>
  </si>
  <si>
    <t>52-86</t>
  </si>
  <si>
    <t>FieRinka</t>
  </si>
  <si>
    <t xml:space="preserve">Брюки ЮБМ028 </t>
  </si>
  <si>
    <t>Джемпер ЮДД314 салат</t>
  </si>
  <si>
    <t>54-92</t>
  </si>
  <si>
    <t xml:space="preserve">Жилет ЮДБ335 </t>
  </si>
  <si>
    <t>Аркадия</t>
  </si>
  <si>
    <t xml:space="preserve">Жилет ЮДБ335  </t>
  </si>
  <si>
    <t xml:space="preserve">Комбинезон ЮЗБ344 </t>
  </si>
  <si>
    <t>Pomodore</t>
  </si>
  <si>
    <t>Боди ДЗД140 сливки</t>
  </si>
  <si>
    <t>Ушастые истории</t>
  </si>
  <si>
    <t>Буса</t>
  </si>
  <si>
    <t>Брюки ДББ262</t>
  </si>
  <si>
    <t>Юлия_Ч</t>
  </si>
  <si>
    <t>Куртка ДДД256</t>
  </si>
  <si>
    <t>базовые цены</t>
  </si>
  <si>
    <t>цвет</t>
  </si>
  <si>
    <t>Головной убор мужск. УГШ036025</t>
  </si>
  <si>
    <t>светло-серый</t>
  </si>
  <si>
    <t>vaska</t>
  </si>
  <si>
    <t>черный</t>
  </si>
  <si>
    <t>Mili25</t>
  </si>
  <si>
    <t>Кальсоны для мальчика ПНЛ627025</t>
  </si>
  <si>
    <t>синий</t>
  </si>
  <si>
    <t>68-134</t>
  </si>
  <si>
    <t>магдалина</t>
  </si>
  <si>
    <t>62-122</t>
  </si>
  <si>
    <t>oksanak71</t>
  </si>
  <si>
    <t>Fila</t>
  </si>
  <si>
    <t>64-128</t>
  </si>
  <si>
    <t>Slanka</t>
  </si>
  <si>
    <t>Кальсоны мужск. МНЛ194025</t>
  </si>
  <si>
    <t>90/100-182</t>
  </si>
  <si>
    <t>Комплект нательный детск. ПНК629025</t>
  </si>
  <si>
    <t>nadia1984</t>
  </si>
  <si>
    <t>88-170</t>
  </si>
  <si>
    <t>ivolga</t>
  </si>
  <si>
    <t>Комплект нательный детск. УНК630025</t>
  </si>
  <si>
    <t>красный</t>
  </si>
  <si>
    <t>Svetik-Push</t>
  </si>
  <si>
    <t>морская волна</t>
  </si>
  <si>
    <t>оранжевый</t>
  </si>
  <si>
    <t xml:space="preserve">56-110  </t>
  </si>
  <si>
    <t>салат</t>
  </si>
  <si>
    <t>Ksuko</t>
  </si>
  <si>
    <t>Комплект нательный женск. ЖНК558025</t>
  </si>
  <si>
    <t>94/88-164</t>
  </si>
  <si>
    <t>Комплект нательный мужск. МНК143025</t>
  </si>
  <si>
    <t>98/108-188</t>
  </si>
  <si>
    <t>Носки утепленные детск. УТТ544025</t>
  </si>
  <si>
    <t>Носки утепленные женск. ЖТТ536025</t>
  </si>
  <si>
    <t>ярко-розовый</t>
  </si>
  <si>
    <t>Носки утепленные мужск. МТТ551025</t>
  </si>
  <si>
    <t>Рейтузы женск. ЖНЛ559025</t>
  </si>
  <si>
    <t>90/84-158</t>
  </si>
  <si>
    <t>102/96-176</t>
  </si>
  <si>
    <t>КП-27</t>
  </si>
  <si>
    <t>Зима 14-15. Ч.2</t>
  </si>
  <si>
    <t>Головной убор детский УГШ100 синий</t>
  </si>
  <si>
    <t>ТермоТревира</t>
  </si>
  <si>
    <t>Кальсоны для мальчика ПНЛ627 синий</t>
  </si>
  <si>
    <t>Кальсоны мужские МНЛ194 синий</t>
  </si>
  <si>
    <t>90(100)-182</t>
  </si>
  <si>
    <t>Рейтузы женские ЖНЛ559 черный</t>
  </si>
  <si>
    <t>90(84)-164</t>
  </si>
  <si>
    <t>Комплект нательный мужской МНК143 синий</t>
  </si>
  <si>
    <t>100-188</t>
  </si>
  <si>
    <t>Джемпер для мальчика ПДД002001 белый</t>
  </si>
  <si>
    <t>Школа</t>
  </si>
  <si>
    <t>84-158</t>
  </si>
  <si>
    <t>Natal'Ok</t>
  </si>
  <si>
    <t>nnNatasha</t>
  </si>
  <si>
    <t>Gugushonok</t>
  </si>
  <si>
    <t>Касмала</t>
  </si>
  <si>
    <t>Каказяка</t>
  </si>
  <si>
    <t>Джемпер для девочки ДДК875 серый</t>
  </si>
  <si>
    <t>дозаказ, со скидкой 18%</t>
  </si>
  <si>
    <t>Головной убор ДГШ276</t>
  </si>
  <si>
    <t>Рукавички ЯВШ271</t>
  </si>
  <si>
    <t>*</t>
  </si>
  <si>
    <t>tousja</t>
  </si>
  <si>
    <t>Гарнитур для мальчика ПНГ173001 белый+бордовый+темно-синий/Капитан корабля</t>
  </si>
  <si>
    <t>Маленький пират</t>
  </si>
  <si>
    <t>Гарнитур для мальчика ПНГ173002 серый+темно-синий/Бульдозер</t>
  </si>
  <si>
    <t>Стройтехника</t>
  </si>
  <si>
    <t>Ollena</t>
  </si>
  <si>
    <t>Трусы для мальчика ПНП700001 салат+темно-синий</t>
  </si>
  <si>
    <t>Майка для мальчика ПНМ009001 салат/Крупный экскаватор</t>
  </si>
  <si>
    <t>Джемпер для мальчика ПДК005001 желтый</t>
  </si>
  <si>
    <t>Куртка для мальчика ПДД050110 морская волна</t>
  </si>
  <si>
    <t>Рыболов</t>
  </si>
  <si>
    <t>Шорты для мальчика ПШК547800 черный</t>
  </si>
  <si>
    <t>Штучный</t>
  </si>
  <si>
    <t>Джемпер для мальчика ПДК501001н</t>
  </si>
  <si>
    <t>Строитель</t>
  </si>
  <si>
    <t>Куртка для мальчика ПДД359110 серый</t>
  </si>
  <si>
    <t>Сейнер</t>
  </si>
  <si>
    <t>olga_strelcova</t>
  </si>
  <si>
    <t>Джемпер для мальчика ПДК015001 салат</t>
  </si>
  <si>
    <t>Джемпер для мальчика ПДК015001 серый</t>
  </si>
  <si>
    <t>Космический десант</t>
  </si>
  <si>
    <t>Гарнитур для мальчика ПНГ173001 желтый+салат/ Львенок</t>
  </si>
  <si>
    <t>Комплект для мальчика ПНГ434001н бирюза / домики</t>
  </si>
  <si>
    <t>Белье</t>
  </si>
  <si>
    <t>Комплект для мальчика ПНГ173051 полоска синий+сине-серый</t>
  </si>
  <si>
    <t>50-92</t>
  </si>
  <si>
    <t>Гарнитур для мальчика ПНГ173001 желтый+салат/Слоненок</t>
  </si>
  <si>
    <t>Трусы для мальчика ПНШ720001</t>
  </si>
  <si>
    <t>Трусы для мальчика ПНП700001</t>
  </si>
  <si>
    <t>Гарнитур для мальчика ПНГ173001 белый+василек/Еж</t>
  </si>
  <si>
    <t>Гарнитур для мальчика ПНГ173001н салат+полосатый рейс/Ежик и друзья</t>
  </si>
  <si>
    <t>Трусы для мальчика ПНП700001н</t>
  </si>
  <si>
    <t>на след. Выкуп</t>
  </si>
  <si>
    <t>Головной убор детск. УГШ100200</t>
  </si>
  <si>
    <t>св.-серый</t>
  </si>
  <si>
    <t>Карымова Наталья</t>
  </si>
  <si>
    <t>из термо-7</t>
  </si>
  <si>
    <t>Semper felix</t>
  </si>
  <si>
    <t>76-146</t>
  </si>
  <si>
    <t>HELGA_YA</t>
  </si>
  <si>
    <t>102(96)-164</t>
  </si>
  <si>
    <t>Термо-5, Термо-7. Ч.1</t>
  </si>
  <si>
    <t>Юленька12345</t>
  </si>
  <si>
    <t>голубой</t>
  </si>
  <si>
    <t>118 (112)-164</t>
  </si>
  <si>
    <t>Гарнитур для мальчика ПНГ474001 белый+антрацит/Комиксы 1</t>
  </si>
  <si>
    <t>Комиксы</t>
  </si>
  <si>
    <t>ЭленВК</t>
  </si>
  <si>
    <t>Носки утепленные мужские МТТ551 черный</t>
  </si>
  <si>
    <t>Маня-ша</t>
  </si>
  <si>
    <t>Брюки для мальчика ПБМ569</t>
  </si>
  <si>
    <t>Россия, вперед!</t>
  </si>
  <si>
    <t>Джемпер для мальчика ПДД568</t>
  </si>
  <si>
    <t>Брюки ПББ202</t>
  </si>
  <si>
    <t>Рыбалка</t>
  </si>
  <si>
    <t xml:space="preserve">Брюки ПББ202 </t>
  </si>
  <si>
    <t>Дина М</t>
  </si>
  <si>
    <t>ShYulia</t>
  </si>
  <si>
    <t>Джемпер ПДД213 морская волна</t>
  </si>
  <si>
    <t>Джемпер ПДД213 т.-коричневый</t>
  </si>
  <si>
    <t>Джемпер ПДД236 морская волна</t>
  </si>
  <si>
    <t>decan</t>
  </si>
  <si>
    <t>Джемпер ПДД236 сливки</t>
  </si>
  <si>
    <t>осень@03</t>
  </si>
  <si>
    <t>Куртка ПДД237</t>
  </si>
  <si>
    <t>574+1104</t>
  </si>
  <si>
    <t>223+162</t>
  </si>
  <si>
    <t>539+47</t>
  </si>
  <si>
    <t>28.08, Байкал-Сервис, 2 места, 20 кг., номер ТТН: яр-д082867.</t>
  </si>
  <si>
    <t>К оплате при получении будет 672,60 руб.</t>
  </si>
  <si>
    <t>всего</t>
  </si>
  <si>
    <t>тр.=S*0,01993</t>
  </si>
  <si>
    <t>опл.8, отправка=?</t>
  </si>
  <si>
    <t>с КП-23 75 р.+ 148 (остаток от Ч.1 Зимы) + 335 (аванс термо), 2000+700</t>
  </si>
  <si>
    <t>РЦРЗатулинка</t>
  </si>
  <si>
    <t>РЦРЁлка (Искитим)</t>
  </si>
  <si>
    <t>ВЗ</t>
  </si>
  <si>
    <t>РЦРМаркса</t>
  </si>
  <si>
    <t>РЦРНива</t>
  </si>
  <si>
    <t>м/г Барнаул (Флагман)</t>
  </si>
  <si>
    <t>РЦРБердск</t>
  </si>
  <si>
    <t>РЦРВолна</t>
  </si>
  <si>
    <t>РЦРГорский</t>
  </si>
  <si>
    <t>РЦРДобрый</t>
  </si>
  <si>
    <t>Щ</t>
  </si>
  <si>
    <t>РЦРЭкватор</t>
  </si>
  <si>
    <t>РЦРЗападный</t>
  </si>
  <si>
    <t>все вместе</t>
  </si>
  <si>
    <t>РЦРКалинина</t>
  </si>
  <si>
    <t>с Аквой</t>
  </si>
  <si>
    <t>17+отправка</t>
  </si>
  <si>
    <t>РЦРЁлка (Линево)</t>
  </si>
  <si>
    <t>и ч.1 тр. 14 р.</t>
  </si>
  <si>
    <t>и ч.1 тр.3 р.</t>
  </si>
  <si>
    <t>и ч.1 тр.18 р.</t>
  </si>
  <si>
    <t>и ч.1 тр.5 р.</t>
  </si>
  <si>
    <t>и ч.1 тр. 4 р.</t>
  </si>
  <si>
    <t>РЦРЗаельцовский</t>
  </si>
  <si>
    <t>м/г Барнаул (ЦРПЦентр ч/з Флагман)</t>
  </si>
  <si>
    <t>26+40</t>
  </si>
  <si>
    <t>19+35</t>
  </si>
  <si>
    <t>Брюки ПБМ141</t>
  </si>
  <si>
    <t>долг 52 р. тр. С КП-26</t>
  </si>
  <si>
    <t>и ч.1 тр.9 р.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</si>
</sst>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&quot;р.&quot;"/>
    <numFmt numFmtId="166" formatCode="#,##0.00&quot;р.&quot;"/>
    <numFmt numFmtId="167" formatCode="#,##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</numFmts>
  <fonts count="10">
    <font>
      <sz val="10"/>
      <name val="Arial Cyr"/>
      <family val="0"/>
    </font>
    <font>
      <b/>
      <sz val="10"/>
      <name val="Arial Cyr"/>
      <family val="0"/>
    </font>
    <font>
      <b/>
      <sz val="11"/>
      <color indexed="8"/>
      <name val="Calibri"/>
      <family val="2"/>
    </font>
    <font>
      <sz val="8"/>
      <name val="Arial Cyr"/>
      <family val="0"/>
    </font>
    <font>
      <sz val="8"/>
      <name val="Tahoma"/>
      <family val="2"/>
    </font>
    <font>
      <b/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62"/>
      <name val="Calibri"/>
      <family val="2"/>
    </font>
    <font>
      <b/>
      <sz val="10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9" fontId="1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7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14" fontId="0" fillId="0" borderId="0" xfId="0" applyNumberFormat="1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1" sqref="A1"/>
    </sheetView>
  </sheetViews>
  <sheetFormatPr defaultColWidth="9.00390625" defaultRowHeight="12.75"/>
  <cols>
    <col min="1" max="1" width="50.875" style="0" customWidth="1"/>
    <col min="2" max="2" width="22.375" style="0" customWidth="1"/>
    <col min="3" max="3" width="10.75390625" style="0" customWidth="1"/>
    <col min="4" max="4" width="9.125" style="12" customWidth="1"/>
    <col min="7" max="7" width="11.875" style="0" customWidth="1"/>
    <col min="8" max="8" width="16.875" style="0" customWidth="1"/>
  </cols>
  <sheetData>
    <row r="1" spans="1:8" s="1" customFormat="1" ht="12.7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9" ht="12.75">
      <c r="A2" t="s">
        <v>111</v>
      </c>
      <c r="B2" t="s">
        <v>109</v>
      </c>
      <c r="C2" s="23" t="s">
        <v>112</v>
      </c>
      <c r="D2" s="12">
        <v>450</v>
      </c>
      <c r="E2" s="3">
        <v>1</v>
      </c>
      <c r="F2" s="3">
        <f aca="true" t="shared" si="0" ref="F2:F35">D2*E2</f>
        <v>450</v>
      </c>
      <c r="G2" s="3">
        <f>F2*1.15</f>
        <v>517.5</v>
      </c>
      <c r="H2" t="s">
        <v>122</v>
      </c>
      <c r="I2">
        <v>1</v>
      </c>
    </row>
    <row r="3" spans="1:9" ht="12.75">
      <c r="A3" t="s">
        <v>113</v>
      </c>
      <c r="B3" t="s">
        <v>109</v>
      </c>
      <c r="C3" s="23" t="s">
        <v>114</v>
      </c>
      <c r="D3" s="12">
        <v>427</v>
      </c>
      <c r="E3" s="3">
        <v>1</v>
      </c>
      <c r="F3" s="3">
        <f t="shared" si="0"/>
        <v>427</v>
      </c>
      <c r="G3" s="3">
        <f>F3*1.15</f>
        <v>491.04999999999995</v>
      </c>
      <c r="H3" t="s">
        <v>122</v>
      </c>
      <c r="I3">
        <v>1</v>
      </c>
    </row>
    <row r="4" spans="1:9" ht="12.75">
      <c r="A4" t="s">
        <v>23</v>
      </c>
      <c r="B4" t="s">
        <v>24</v>
      </c>
      <c r="C4" s="23" t="s">
        <v>25</v>
      </c>
      <c r="D4" s="12">
        <v>324</v>
      </c>
      <c r="E4" s="3">
        <v>1</v>
      </c>
      <c r="F4" s="3">
        <f t="shared" si="0"/>
        <v>324</v>
      </c>
      <c r="G4" s="3">
        <f>F4*1.15</f>
        <v>372.59999999999997</v>
      </c>
      <c r="H4" t="s">
        <v>26</v>
      </c>
      <c r="I4">
        <v>1</v>
      </c>
    </row>
    <row r="5" spans="1:9" ht="12.75">
      <c r="A5" t="s">
        <v>125</v>
      </c>
      <c r="B5" t="s">
        <v>28</v>
      </c>
      <c r="C5" s="23" t="s">
        <v>43</v>
      </c>
      <c r="D5" s="12">
        <v>189</v>
      </c>
      <c r="E5" s="3">
        <v>1</v>
      </c>
      <c r="F5" s="3">
        <f t="shared" si="0"/>
        <v>189</v>
      </c>
      <c r="G5" s="3">
        <f>F5*1.12</f>
        <v>211.68</v>
      </c>
      <c r="H5" t="s">
        <v>34</v>
      </c>
      <c r="I5">
        <v>1</v>
      </c>
    </row>
    <row r="6" spans="1:9" ht="12.75">
      <c r="A6" t="s">
        <v>108</v>
      </c>
      <c r="B6" t="s">
        <v>109</v>
      </c>
      <c r="C6" s="23">
        <v>52</v>
      </c>
      <c r="D6" s="12">
        <v>194</v>
      </c>
      <c r="E6" s="3">
        <v>1</v>
      </c>
      <c r="F6" s="3">
        <f t="shared" si="0"/>
        <v>194</v>
      </c>
      <c r="G6" s="3">
        <f>F6*1.15</f>
        <v>223.1</v>
      </c>
      <c r="H6" t="s">
        <v>120</v>
      </c>
      <c r="I6">
        <v>1</v>
      </c>
    </row>
    <row r="7" spans="1:9" ht="12.75">
      <c r="A7" t="s">
        <v>178</v>
      </c>
      <c r="B7" t="s">
        <v>109</v>
      </c>
      <c r="C7" s="23">
        <v>29</v>
      </c>
      <c r="D7" s="12">
        <v>141</v>
      </c>
      <c r="E7" s="3">
        <v>1</v>
      </c>
      <c r="F7" s="3">
        <f t="shared" si="0"/>
        <v>141</v>
      </c>
      <c r="G7" s="3">
        <f>F7*1.15</f>
        <v>162.14999999999998</v>
      </c>
      <c r="H7" t="s">
        <v>120</v>
      </c>
      <c r="I7">
        <v>1</v>
      </c>
    </row>
    <row r="8" spans="1:9" ht="12.75">
      <c r="A8" t="s">
        <v>110</v>
      </c>
      <c r="B8" t="s">
        <v>109</v>
      </c>
      <c r="C8" s="23" t="s">
        <v>33</v>
      </c>
      <c r="D8" s="12">
        <v>282</v>
      </c>
      <c r="E8" s="3">
        <v>1</v>
      </c>
      <c r="F8" s="3">
        <f t="shared" si="0"/>
        <v>282</v>
      </c>
      <c r="G8" s="3">
        <f>F8*1.12</f>
        <v>315.84000000000003</v>
      </c>
      <c r="H8" t="s">
        <v>121</v>
      </c>
      <c r="I8">
        <v>1</v>
      </c>
    </row>
    <row r="9" spans="1:9" ht="12.75">
      <c r="A9" t="s">
        <v>148</v>
      </c>
      <c r="B9" t="s">
        <v>150</v>
      </c>
      <c r="C9" s="23" t="s">
        <v>31</v>
      </c>
      <c r="D9" s="12">
        <v>180</v>
      </c>
      <c r="E9" s="3">
        <v>1</v>
      </c>
      <c r="F9" s="3">
        <f t="shared" si="0"/>
        <v>180</v>
      </c>
      <c r="G9" s="3">
        <f>F9*1.15</f>
        <v>206.99999999999997</v>
      </c>
      <c r="H9" t="s">
        <v>147</v>
      </c>
      <c r="I9">
        <v>1</v>
      </c>
    </row>
    <row r="10" spans="1:9" ht="12.75">
      <c r="A10" t="s">
        <v>149</v>
      </c>
      <c r="B10" t="s">
        <v>150</v>
      </c>
      <c r="C10" s="23" t="s">
        <v>31</v>
      </c>
      <c r="D10" s="12">
        <v>180</v>
      </c>
      <c r="E10" s="3">
        <v>1</v>
      </c>
      <c r="F10" s="3">
        <f t="shared" si="0"/>
        <v>180</v>
      </c>
      <c r="G10" s="3">
        <f>F10*1.15</f>
        <v>206.99999999999997</v>
      </c>
      <c r="H10" t="s">
        <v>147</v>
      </c>
      <c r="I10">
        <v>1</v>
      </c>
    </row>
    <row r="11" spans="1:9" ht="12.75">
      <c r="A11" t="s">
        <v>145</v>
      </c>
      <c r="B11" t="s">
        <v>146</v>
      </c>
      <c r="C11" s="23" t="s">
        <v>31</v>
      </c>
      <c r="D11" s="12">
        <v>385</v>
      </c>
      <c r="E11" s="3">
        <v>1</v>
      </c>
      <c r="F11" s="3">
        <f t="shared" si="0"/>
        <v>385</v>
      </c>
      <c r="G11" s="3">
        <f>F11*1.15</f>
        <v>442.74999999999994</v>
      </c>
      <c r="H11" t="s">
        <v>147</v>
      </c>
      <c r="I11">
        <v>1</v>
      </c>
    </row>
    <row r="12" spans="1:9" ht="12.75">
      <c r="A12" t="s">
        <v>231</v>
      </c>
      <c r="B12" t="s">
        <v>134</v>
      </c>
      <c r="C12" s="23" t="s">
        <v>31</v>
      </c>
      <c r="D12">
        <v>216</v>
      </c>
      <c r="E12" s="3">
        <v>1</v>
      </c>
      <c r="F12" s="3">
        <f>D12*E12</f>
        <v>216</v>
      </c>
      <c r="G12" s="3">
        <f>F12*1.15</f>
        <v>248.39999999999998</v>
      </c>
      <c r="H12" t="s">
        <v>147</v>
      </c>
      <c r="I12">
        <v>1</v>
      </c>
    </row>
    <row r="13" spans="1:9" ht="12.75">
      <c r="A13" t="s">
        <v>137</v>
      </c>
      <c r="B13" t="s">
        <v>134</v>
      </c>
      <c r="C13" s="23" t="s">
        <v>43</v>
      </c>
      <c r="D13" s="12">
        <v>78</v>
      </c>
      <c r="E13" s="3">
        <v>1</v>
      </c>
      <c r="F13" s="3">
        <f t="shared" si="0"/>
        <v>78</v>
      </c>
      <c r="G13" s="3">
        <f>F13*1</f>
        <v>78</v>
      </c>
      <c r="H13" t="s">
        <v>135</v>
      </c>
      <c r="I13">
        <v>1</v>
      </c>
    </row>
    <row r="14" spans="1:9" ht="12.75">
      <c r="A14" t="s">
        <v>136</v>
      </c>
      <c r="B14" t="s">
        <v>134</v>
      </c>
      <c r="C14" s="23" t="s">
        <v>33</v>
      </c>
      <c r="D14" s="12">
        <v>65</v>
      </c>
      <c r="E14" s="3">
        <v>1</v>
      </c>
      <c r="F14" s="3">
        <f t="shared" si="0"/>
        <v>65</v>
      </c>
      <c r="G14" s="3">
        <f>F14*1</f>
        <v>65</v>
      </c>
      <c r="H14" t="s">
        <v>135</v>
      </c>
      <c r="I14">
        <v>1</v>
      </c>
    </row>
    <row r="15" spans="1:9" ht="12.75">
      <c r="A15" t="s">
        <v>151</v>
      </c>
      <c r="B15" t="s">
        <v>19</v>
      </c>
      <c r="C15" s="23" t="s">
        <v>29</v>
      </c>
      <c r="D15" s="21">
        <v>131</v>
      </c>
      <c r="E15" s="3">
        <v>1</v>
      </c>
      <c r="F15" s="3">
        <f t="shared" si="0"/>
        <v>131</v>
      </c>
      <c r="G15" s="3">
        <f aca="true" t="shared" si="1" ref="G15:G21">F15*1.12</f>
        <v>146.72000000000003</v>
      </c>
      <c r="H15" t="s">
        <v>130</v>
      </c>
      <c r="I15">
        <v>1</v>
      </c>
    </row>
    <row r="16" spans="1:9" ht="12.75">
      <c r="A16" t="s">
        <v>131</v>
      </c>
      <c r="B16" t="s">
        <v>132</v>
      </c>
      <c r="C16" s="23" t="s">
        <v>29</v>
      </c>
      <c r="D16" s="12">
        <v>134</v>
      </c>
      <c r="E16" s="3">
        <v>1</v>
      </c>
      <c r="F16" s="3">
        <f t="shared" si="0"/>
        <v>134</v>
      </c>
      <c r="G16" s="3">
        <f t="shared" si="1"/>
        <v>150.08</v>
      </c>
      <c r="H16" t="s">
        <v>130</v>
      </c>
      <c r="I16">
        <v>1</v>
      </c>
    </row>
    <row r="17" spans="1:9" ht="12.75">
      <c r="A17" t="s">
        <v>139</v>
      </c>
      <c r="B17" t="s">
        <v>140</v>
      </c>
      <c r="C17" s="23" t="s">
        <v>29</v>
      </c>
      <c r="D17" s="12">
        <v>380</v>
      </c>
      <c r="E17" s="3">
        <v>1</v>
      </c>
      <c r="F17" s="3">
        <f t="shared" si="0"/>
        <v>380</v>
      </c>
      <c r="G17" s="3">
        <f t="shared" si="1"/>
        <v>425.6</v>
      </c>
      <c r="H17" t="s">
        <v>130</v>
      </c>
      <c r="I17">
        <v>1</v>
      </c>
    </row>
    <row r="18" spans="1:9" s="12" customFormat="1" ht="12.75">
      <c r="A18" t="s">
        <v>143</v>
      </c>
      <c r="B18" t="s">
        <v>144</v>
      </c>
      <c r="C18" s="23" t="s">
        <v>29</v>
      </c>
      <c r="D18" s="12">
        <v>211</v>
      </c>
      <c r="E18" s="3">
        <v>1</v>
      </c>
      <c r="F18" s="3">
        <f t="shared" si="0"/>
        <v>211</v>
      </c>
      <c r="G18" s="3">
        <f t="shared" si="1"/>
        <v>236.32000000000002</v>
      </c>
      <c r="H18" t="s">
        <v>130</v>
      </c>
      <c r="I18">
        <v>1</v>
      </c>
    </row>
    <row r="19" spans="1:9" s="12" customFormat="1" ht="12.75">
      <c r="A19" t="s">
        <v>133</v>
      </c>
      <c r="B19" t="s">
        <v>134</v>
      </c>
      <c r="C19" s="23" t="s">
        <v>29</v>
      </c>
      <c r="D19" s="12">
        <v>137</v>
      </c>
      <c r="E19" s="3">
        <v>1</v>
      </c>
      <c r="F19" s="3">
        <f t="shared" si="0"/>
        <v>137</v>
      </c>
      <c r="G19" s="3">
        <f t="shared" si="1"/>
        <v>153.44000000000003</v>
      </c>
      <c r="H19" t="s">
        <v>130</v>
      </c>
      <c r="I19">
        <v>1</v>
      </c>
    </row>
    <row r="20" spans="1:9" ht="12.75">
      <c r="A20" t="s">
        <v>138</v>
      </c>
      <c r="B20" t="s">
        <v>134</v>
      </c>
      <c r="C20" s="23" t="s">
        <v>29</v>
      </c>
      <c r="D20" s="12">
        <v>162</v>
      </c>
      <c r="E20" s="3">
        <v>1</v>
      </c>
      <c r="F20" s="3">
        <f t="shared" si="0"/>
        <v>162</v>
      </c>
      <c r="G20" s="3">
        <f t="shared" si="1"/>
        <v>181.44000000000003</v>
      </c>
      <c r="H20" t="s">
        <v>130</v>
      </c>
      <c r="I20">
        <v>1</v>
      </c>
    </row>
    <row r="21" spans="1:9" ht="12.75">
      <c r="A21" t="s">
        <v>141</v>
      </c>
      <c r="B21" t="s">
        <v>142</v>
      </c>
      <c r="C21" s="23" t="s">
        <v>29</v>
      </c>
      <c r="D21" s="12">
        <v>98</v>
      </c>
      <c r="E21" s="3">
        <v>1</v>
      </c>
      <c r="F21" s="3">
        <f t="shared" si="0"/>
        <v>98</v>
      </c>
      <c r="G21" s="3">
        <f t="shared" si="1"/>
        <v>109.76</v>
      </c>
      <c r="H21" t="s">
        <v>130</v>
      </c>
      <c r="I21">
        <v>1</v>
      </c>
    </row>
    <row r="22" spans="1:9" ht="12.75">
      <c r="A22" t="s">
        <v>117</v>
      </c>
      <c r="B22" t="s">
        <v>118</v>
      </c>
      <c r="C22" s="23" t="s">
        <v>119</v>
      </c>
      <c r="D22" s="12">
        <v>106</v>
      </c>
      <c r="E22" s="3">
        <v>1</v>
      </c>
      <c r="F22" s="3">
        <f t="shared" si="0"/>
        <v>106</v>
      </c>
      <c r="G22" s="3">
        <f aca="true" t="shared" si="2" ref="G22:G34">F22*1.15</f>
        <v>121.89999999999999</v>
      </c>
      <c r="H22" t="s">
        <v>124</v>
      </c>
      <c r="I22">
        <v>1</v>
      </c>
    </row>
    <row r="23" spans="1:9" ht="12.75">
      <c r="A23" t="s">
        <v>115</v>
      </c>
      <c r="B23" t="s">
        <v>109</v>
      </c>
      <c r="C23" s="23" t="s">
        <v>116</v>
      </c>
      <c r="D23" s="12">
        <v>977</v>
      </c>
      <c r="E23" s="3">
        <v>1</v>
      </c>
      <c r="F23" s="3">
        <f t="shared" si="0"/>
        <v>977</v>
      </c>
      <c r="G23" s="3">
        <f t="shared" si="2"/>
        <v>1123.55</v>
      </c>
      <c r="H23" t="s">
        <v>123</v>
      </c>
      <c r="I23">
        <v>1</v>
      </c>
    </row>
    <row r="24" spans="1:9" ht="12.75">
      <c r="A24" t="s">
        <v>156</v>
      </c>
      <c r="B24" t="s">
        <v>19</v>
      </c>
      <c r="C24" s="23" t="s">
        <v>18</v>
      </c>
      <c r="D24" s="12">
        <v>128</v>
      </c>
      <c r="E24" s="3">
        <v>1</v>
      </c>
      <c r="F24" s="3">
        <f t="shared" si="0"/>
        <v>128</v>
      </c>
      <c r="G24" s="3">
        <f t="shared" si="2"/>
        <v>147.2</v>
      </c>
      <c r="H24" t="s">
        <v>20</v>
      </c>
      <c r="I24">
        <v>1</v>
      </c>
    </row>
    <row r="25" spans="1:9" ht="12.75">
      <c r="A25" t="s">
        <v>158</v>
      </c>
      <c r="B25" t="s">
        <v>19</v>
      </c>
      <c r="C25" s="23" t="s">
        <v>18</v>
      </c>
      <c r="D25" s="12">
        <v>59</v>
      </c>
      <c r="E25" s="3">
        <v>1</v>
      </c>
      <c r="F25" s="3">
        <f t="shared" si="0"/>
        <v>59</v>
      </c>
      <c r="G25" s="3">
        <f t="shared" si="2"/>
        <v>67.85</v>
      </c>
      <c r="H25" t="s">
        <v>20</v>
      </c>
      <c r="I25">
        <v>1</v>
      </c>
    </row>
    <row r="26" spans="1:9" ht="12.75">
      <c r="A26" t="s">
        <v>157</v>
      </c>
      <c r="B26" t="s">
        <v>19</v>
      </c>
      <c r="C26" s="23" t="s">
        <v>18</v>
      </c>
      <c r="D26" s="12">
        <v>67</v>
      </c>
      <c r="E26" s="3">
        <v>1</v>
      </c>
      <c r="F26" s="3">
        <f t="shared" si="0"/>
        <v>67</v>
      </c>
      <c r="G26" s="3">
        <f t="shared" si="2"/>
        <v>77.05</v>
      </c>
      <c r="H26" t="s">
        <v>20</v>
      </c>
      <c r="I26">
        <v>1</v>
      </c>
    </row>
    <row r="27" spans="1:9" ht="12.75">
      <c r="A27" t="s">
        <v>154</v>
      </c>
      <c r="B27" t="s">
        <v>153</v>
      </c>
      <c r="C27" s="23" t="s">
        <v>155</v>
      </c>
      <c r="D27" s="12">
        <v>91</v>
      </c>
      <c r="E27" s="3">
        <v>1</v>
      </c>
      <c r="F27" s="3">
        <f t="shared" si="0"/>
        <v>91</v>
      </c>
      <c r="G27" s="3">
        <f t="shared" si="2"/>
        <v>104.64999999999999</v>
      </c>
      <c r="H27" t="s">
        <v>20</v>
      </c>
      <c r="I27">
        <v>1</v>
      </c>
    </row>
    <row r="28" spans="1:9" ht="12.75">
      <c r="A28" t="s">
        <v>152</v>
      </c>
      <c r="B28" t="s">
        <v>153</v>
      </c>
      <c r="C28" s="23" t="s">
        <v>18</v>
      </c>
      <c r="D28" s="12">
        <v>102</v>
      </c>
      <c r="E28" s="3">
        <v>1</v>
      </c>
      <c r="F28" s="3">
        <f t="shared" si="0"/>
        <v>102</v>
      </c>
      <c r="G28" s="3">
        <f t="shared" si="2"/>
        <v>117.3</v>
      </c>
      <c r="H28" t="s">
        <v>20</v>
      </c>
      <c r="I28">
        <v>1</v>
      </c>
    </row>
    <row r="29" spans="1:9" ht="12.75">
      <c r="A29" t="s">
        <v>159</v>
      </c>
      <c r="B29" t="s">
        <v>21</v>
      </c>
      <c r="C29" s="23" t="s">
        <v>18</v>
      </c>
      <c r="D29" s="12">
        <v>137</v>
      </c>
      <c r="E29" s="3">
        <v>1</v>
      </c>
      <c r="F29" s="3">
        <f t="shared" si="0"/>
        <v>137</v>
      </c>
      <c r="G29" s="3">
        <f t="shared" si="2"/>
        <v>157.54999999999998</v>
      </c>
      <c r="H29" t="s">
        <v>20</v>
      </c>
      <c r="I29">
        <v>1</v>
      </c>
    </row>
    <row r="30" spans="1:9" ht="12.75">
      <c r="A30" t="s">
        <v>158</v>
      </c>
      <c r="B30" t="s">
        <v>21</v>
      </c>
      <c r="C30" s="23" t="s">
        <v>18</v>
      </c>
      <c r="D30" s="12">
        <v>56</v>
      </c>
      <c r="E30" s="3">
        <v>1</v>
      </c>
      <c r="F30" s="3">
        <f t="shared" si="0"/>
        <v>56</v>
      </c>
      <c r="G30" s="3">
        <f t="shared" si="2"/>
        <v>64.39999999999999</v>
      </c>
      <c r="H30" t="s">
        <v>20</v>
      </c>
      <c r="I30">
        <v>1</v>
      </c>
    </row>
    <row r="31" spans="1:9" ht="12.75">
      <c r="A31" t="s">
        <v>160</v>
      </c>
      <c r="B31" t="s">
        <v>22</v>
      </c>
      <c r="C31" s="23" t="s">
        <v>18</v>
      </c>
      <c r="D31" s="12">
        <v>144</v>
      </c>
      <c r="E31" s="3">
        <v>1</v>
      </c>
      <c r="F31" s="3">
        <f t="shared" si="0"/>
        <v>144</v>
      </c>
      <c r="G31" s="3">
        <f t="shared" si="2"/>
        <v>165.6</v>
      </c>
      <c r="H31" t="s">
        <v>20</v>
      </c>
      <c r="I31">
        <v>1</v>
      </c>
    </row>
    <row r="32" spans="1:9" ht="12.75">
      <c r="A32" t="s">
        <v>161</v>
      </c>
      <c r="B32" t="s">
        <v>22</v>
      </c>
      <c r="C32" s="23" t="s">
        <v>18</v>
      </c>
      <c r="D32" s="12">
        <v>62</v>
      </c>
      <c r="E32" s="3">
        <v>2</v>
      </c>
      <c r="F32" s="3">
        <f t="shared" si="0"/>
        <v>124</v>
      </c>
      <c r="G32" s="3">
        <f t="shared" si="2"/>
        <v>142.6</v>
      </c>
      <c r="H32" t="s">
        <v>20</v>
      </c>
      <c r="I32">
        <v>2</v>
      </c>
    </row>
    <row r="33" spans="1:9" ht="12.75">
      <c r="A33" s="12" t="s">
        <v>180</v>
      </c>
      <c r="B33" s="12" t="s">
        <v>181</v>
      </c>
      <c r="C33" s="23" t="s">
        <v>33</v>
      </c>
      <c r="D33" s="12">
        <v>230</v>
      </c>
      <c r="E33" s="22">
        <v>1</v>
      </c>
      <c r="F33" s="22">
        <f t="shared" si="0"/>
        <v>230</v>
      </c>
      <c r="G33" s="3">
        <f t="shared" si="2"/>
        <v>264.5</v>
      </c>
      <c r="H33" t="s">
        <v>179</v>
      </c>
      <c r="I33" s="12">
        <v>1</v>
      </c>
    </row>
    <row r="34" spans="1:9" ht="12.75">
      <c r="A34" s="12" t="s">
        <v>182</v>
      </c>
      <c r="B34" s="12" t="s">
        <v>181</v>
      </c>
      <c r="C34" s="23" t="s">
        <v>43</v>
      </c>
      <c r="D34" s="12">
        <v>238</v>
      </c>
      <c r="E34" s="22">
        <v>1</v>
      </c>
      <c r="F34" s="22">
        <f t="shared" si="0"/>
        <v>238</v>
      </c>
      <c r="G34" s="3">
        <f t="shared" si="2"/>
        <v>273.7</v>
      </c>
      <c r="H34" t="s">
        <v>179</v>
      </c>
      <c r="I34" s="12">
        <v>1</v>
      </c>
    </row>
    <row r="35" spans="1:9" ht="12.75">
      <c r="A35" t="s">
        <v>175</v>
      </c>
      <c r="B35" t="s">
        <v>176</v>
      </c>
      <c r="C35" s="23" t="s">
        <v>33</v>
      </c>
      <c r="D35" s="12">
        <v>156</v>
      </c>
      <c r="E35" s="3">
        <v>1</v>
      </c>
      <c r="F35" s="3">
        <f t="shared" si="0"/>
        <v>156</v>
      </c>
      <c r="G35" s="3">
        <f>F35*1.12</f>
        <v>174.72000000000003</v>
      </c>
      <c r="H35" t="s">
        <v>177</v>
      </c>
      <c r="I35">
        <v>1</v>
      </c>
    </row>
    <row r="38" ht="12.75">
      <c r="A38" s="12"/>
    </row>
    <row r="39" ht="12.75">
      <c r="A39" s="12"/>
    </row>
  </sheetData>
  <autoFilter ref="A1:H35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pane ySplit="1" topLeftCell="BM17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31.375" style="0" customWidth="1"/>
    <col min="2" max="2" width="17.00390625" style="0" customWidth="1"/>
    <col min="8" max="8" width="18.125" style="0" customWidth="1"/>
  </cols>
  <sheetData>
    <row r="1" spans="1:10" s="1" customFormat="1" ht="25.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65</v>
      </c>
      <c r="J1" s="14"/>
    </row>
    <row r="2" spans="1:10" ht="12.75">
      <c r="A2" t="s">
        <v>35</v>
      </c>
      <c r="B2" t="s">
        <v>28</v>
      </c>
      <c r="C2" s="23" t="s">
        <v>31</v>
      </c>
      <c r="D2">
        <v>193</v>
      </c>
      <c r="E2" s="3">
        <v>1</v>
      </c>
      <c r="F2" s="3">
        <f aca="true" t="shared" si="0" ref="F2:F46">D2*E2</f>
        <v>193</v>
      </c>
      <c r="G2" s="3">
        <f>F2*1.12</f>
        <v>216.16000000000003</v>
      </c>
      <c r="H2" t="s">
        <v>36</v>
      </c>
      <c r="I2">
        <v>250</v>
      </c>
      <c r="J2">
        <v>1</v>
      </c>
    </row>
    <row r="3" spans="1:10" ht="12.75">
      <c r="A3" t="s">
        <v>41</v>
      </c>
      <c r="B3" t="s">
        <v>28</v>
      </c>
      <c r="C3" s="23" t="s">
        <v>31</v>
      </c>
      <c r="D3">
        <v>193</v>
      </c>
      <c r="E3" s="3">
        <v>1</v>
      </c>
      <c r="F3" s="3">
        <f t="shared" si="0"/>
        <v>193</v>
      </c>
      <c r="G3" s="3">
        <f>F3*1.12</f>
        <v>216.16000000000003</v>
      </c>
      <c r="H3" t="s">
        <v>36</v>
      </c>
      <c r="I3">
        <v>250</v>
      </c>
      <c r="J3">
        <v>1</v>
      </c>
    </row>
    <row r="4" spans="1:10" ht="12.75">
      <c r="A4" t="s">
        <v>190</v>
      </c>
      <c r="B4" t="s">
        <v>184</v>
      </c>
      <c r="C4" s="23" t="s">
        <v>76</v>
      </c>
      <c r="D4">
        <v>223</v>
      </c>
      <c r="E4" s="3">
        <v>1</v>
      </c>
      <c r="F4" s="3">
        <f t="shared" si="0"/>
        <v>223</v>
      </c>
      <c r="G4" s="3">
        <f>F4*1.15</f>
        <v>256.45</v>
      </c>
      <c r="H4" s="12" t="s">
        <v>191</v>
      </c>
      <c r="I4">
        <v>290</v>
      </c>
      <c r="J4">
        <v>1</v>
      </c>
    </row>
    <row r="5" spans="1:10" ht="12.75">
      <c r="A5" t="s">
        <v>27</v>
      </c>
      <c r="B5" t="s">
        <v>28</v>
      </c>
      <c r="C5" s="12" t="s">
        <v>29</v>
      </c>
      <c r="D5">
        <v>193</v>
      </c>
      <c r="E5" s="3">
        <v>1</v>
      </c>
      <c r="F5" s="3">
        <f t="shared" si="0"/>
        <v>193</v>
      </c>
      <c r="G5" s="3">
        <f aca="true" t="shared" si="1" ref="G5:G13">F5*1.12</f>
        <v>216.16000000000003</v>
      </c>
      <c r="H5" t="s">
        <v>30</v>
      </c>
      <c r="I5">
        <v>250</v>
      </c>
      <c r="J5">
        <v>0</v>
      </c>
    </row>
    <row r="6" spans="1:10" ht="12.75">
      <c r="A6" t="s">
        <v>40</v>
      </c>
      <c r="B6" t="s">
        <v>28</v>
      </c>
      <c r="C6" s="23" t="s">
        <v>31</v>
      </c>
      <c r="D6">
        <v>193</v>
      </c>
      <c r="E6" s="3">
        <v>1</v>
      </c>
      <c r="F6" s="3">
        <f t="shared" si="0"/>
        <v>193</v>
      </c>
      <c r="G6" s="3">
        <f t="shared" si="1"/>
        <v>216.16000000000003</v>
      </c>
      <c r="H6" t="s">
        <v>30</v>
      </c>
      <c r="I6">
        <v>250</v>
      </c>
      <c r="J6">
        <v>1</v>
      </c>
    </row>
    <row r="7" spans="1:10" ht="12.75">
      <c r="A7" t="s">
        <v>47</v>
      </c>
      <c r="B7" t="s">
        <v>48</v>
      </c>
      <c r="C7" s="23" t="s">
        <v>49</v>
      </c>
      <c r="D7">
        <v>216</v>
      </c>
      <c r="E7" s="3">
        <v>1</v>
      </c>
      <c r="F7" s="3">
        <f t="shared" si="0"/>
        <v>216</v>
      </c>
      <c r="G7" s="3">
        <f t="shared" si="1"/>
        <v>241.92000000000002</v>
      </c>
      <c r="H7" t="s">
        <v>50</v>
      </c>
      <c r="I7">
        <v>280</v>
      </c>
      <c r="J7" s="3">
        <v>1</v>
      </c>
    </row>
    <row r="8" spans="1:10" ht="12.75">
      <c r="A8" t="s">
        <v>51</v>
      </c>
      <c r="B8" t="s">
        <v>48</v>
      </c>
      <c r="C8" s="23" t="s">
        <v>49</v>
      </c>
      <c r="D8">
        <v>219</v>
      </c>
      <c r="E8" s="3">
        <v>1</v>
      </c>
      <c r="F8" s="3">
        <f t="shared" si="0"/>
        <v>219</v>
      </c>
      <c r="G8" s="3">
        <f t="shared" si="1"/>
        <v>245.28000000000003</v>
      </c>
      <c r="H8" t="s">
        <v>50</v>
      </c>
      <c r="I8">
        <v>285</v>
      </c>
      <c r="J8" s="3">
        <v>1</v>
      </c>
    </row>
    <row r="9" spans="1:10" ht="12.75">
      <c r="A9" t="s">
        <v>52</v>
      </c>
      <c r="B9" t="s">
        <v>48</v>
      </c>
      <c r="C9" s="23" t="s">
        <v>53</v>
      </c>
      <c r="D9">
        <v>216</v>
      </c>
      <c r="E9" s="3">
        <v>1</v>
      </c>
      <c r="F9" s="3">
        <f t="shared" si="0"/>
        <v>216</v>
      </c>
      <c r="G9" s="3">
        <f t="shared" si="1"/>
        <v>241.92000000000002</v>
      </c>
      <c r="H9" t="s">
        <v>50</v>
      </c>
      <c r="I9">
        <v>280</v>
      </c>
      <c r="J9" s="3">
        <v>1</v>
      </c>
    </row>
    <row r="10" spans="1:10" ht="12.75">
      <c r="A10" t="s">
        <v>56</v>
      </c>
      <c r="B10" t="s">
        <v>48</v>
      </c>
      <c r="C10" s="23" t="s">
        <v>53</v>
      </c>
      <c r="D10">
        <v>304</v>
      </c>
      <c r="E10" s="3">
        <v>1</v>
      </c>
      <c r="F10" s="3">
        <f t="shared" si="0"/>
        <v>304</v>
      </c>
      <c r="G10" s="3">
        <f t="shared" si="1"/>
        <v>340.48</v>
      </c>
      <c r="H10" t="s">
        <v>50</v>
      </c>
      <c r="I10">
        <v>395</v>
      </c>
      <c r="J10" s="3">
        <v>1</v>
      </c>
    </row>
    <row r="11" spans="1:10" ht="12.75">
      <c r="A11" t="s">
        <v>183</v>
      </c>
      <c r="B11" t="s">
        <v>184</v>
      </c>
      <c r="C11" s="23" t="s">
        <v>76</v>
      </c>
      <c r="D11">
        <v>270</v>
      </c>
      <c r="E11" s="3">
        <v>1</v>
      </c>
      <c r="F11" s="3">
        <f t="shared" si="0"/>
        <v>270</v>
      </c>
      <c r="G11" s="3">
        <f t="shared" si="1"/>
        <v>302.40000000000003</v>
      </c>
      <c r="H11" s="12" t="s">
        <v>78</v>
      </c>
      <c r="I11">
        <v>350</v>
      </c>
      <c r="J11">
        <v>1</v>
      </c>
    </row>
    <row r="12" spans="1:10" ht="12.75">
      <c r="A12" t="s">
        <v>190</v>
      </c>
      <c r="B12" t="s">
        <v>184</v>
      </c>
      <c r="C12" s="23" t="s">
        <v>79</v>
      </c>
      <c r="D12">
        <v>223</v>
      </c>
      <c r="E12" s="3">
        <v>1</v>
      </c>
      <c r="F12" s="3">
        <f t="shared" si="0"/>
        <v>223</v>
      </c>
      <c r="G12" s="3">
        <f t="shared" si="1"/>
        <v>249.76000000000002</v>
      </c>
      <c r="H12" s="12" t="s">
        <v>78</v>
      </c>
      <c r="I12">
        <v>290</v>
      </c>
      <c r="J12">
        <v>1</v>
      </c>
    </row>
    <row r="13" spans="1:10" ht="12.75">
      <c r="A13" t="s">
        <v>194</v>
      </c>
      <c r="B13" t="s">
        <v>184</v>
      </c>
      <c r="C13" s="23" t="s">
        <v>79</v>
      </c>
      <c r="D13">
        <v>493</v>
      </c>
      <c r="E13" s="3">
        <v>1</v>
      </c>
      <c r="F13" s="3">
        <f t="shared" si="0"/>
        <v>493</v>
      </c>
      <c r="G13" s="3">
        <f t="shared" si="1"/>
        <v>552.1600000000001</v>
      </c>
      <c r="H13" s="12" t="s">
        <v>78</v>
      </c>
      <c r="I13">
        <v>640</v>
      </c>
      <c r="J13">
        <v>1</v>
      </c>
    </row>
    <row r="14" spans="1:10" ht="12.75">
      <c r="A14" t="s">
        <v>35</v>
      </c>
      <c r="B14" t="s">
        <v>28</v>
      </c>
      <c r="C14" s="23" t="s">
        <v>37</v>
      </c>
      <c r="D14">
        <v>204</v>
      </c>
      <c r="E14" s="3">
        <v>1</v>
      </c>
      <c r="F14" s="3">
        <f t="shared" si="0"/>
        <v>204</v>
      </c>
      <c r="G14" s="3">
        <f>F14*1.07</f>
        <v>218.28</v>
      </c>
      <c r="H14" t="s">
        <v>38</v>
      </c>
      <c r="I14">
        <v>265</v>
      </c>
      <c r="J14">
        <v>1</v>
      </c>
    </row>
    <row r="15" spans="1:10" ht="12.75">
      <c r="A15" t="s">
        <v>41</v>
      </c>
      <c r="B15" t="s">
        <v>28</v>
      </c>
      <c r="C15" s="23" t="s">
        <v>37</v>
      </c>
      <c r="D15">
        <v>208</v>
      </c>
      <c r="E15" s="3">
        <v>1</v>
      </c>
      <c r="F15" s="3">
        <f t="shared" si="0"/>
        <v>208</v>
      </c>
      <c r="G15" s="3">
        <f>F15*1.07</f>
        <v>222.56</v>
      </c>
      <c r="H15" t="s">
        <v>38</v>
      </c>
      <c r="I15">
        <v>270</v>
      </c>
      <c r="J15">
        <v>1</v>
      </c>
    </row>
    <row r="16" spans="1:10" ht="12.75">
      <c r="A16" t="s">
        <v>62</v>
      </c>
      <c r="B16" t="s">
        <v>60</v>
      </c>
      <c r="C16" s="23" t="s">
        <v>53</v>
      </c>
      <c r="D16" s="13">
        <v>172</v>
      </c>
      <c r="E16" s="3">
        <v>1</v>
      </c>
      <c r="F16" s="3">
        <f t="shared" si="0"/>
        <v>172</v>
      </c>
      <c r="G16" s="3">
        <f>F16*1.15</f>
        <v>197.79999999999998</v>
      </c>
      <c r="H16" s="12" t="s">
        <v>26</v>
      </c>
      <c r="I16">
        <v>210</v>
      </c>
      <c r="J16">
        <v>1</v>
      </c>
    </row>
    <row r="17" spans="1:10" ht="12.75">
      <c r="A17" t="s">
        <v>127</v>
      </c>
      <c r="B17" t="s">
        <v>60</v>
      </c>
      <c r="C17" s="23">
        <v>52</v>
      </c>
      <c r="D17" s="13">
        <v>230</v>
      </c>
      <c r="E17" s="3">
        <v>1</v>
      </c>
      <c r="F17" s="3">
        <f t="shared" si="0"/>
        <v>230</v>
      </c>
      <c r="G17" s="3">
        <f>F17*1.15</f>
        <v>264.5</v>
      </c>
      <c r="H17" s="12" t="s">
        <v>26</v>
      </c>
      <c r="J17">
        <v>1</v>
      </c>
    </row>
    <row r="18" spans="1:10" ht="12.75">
      <c r="A18" t="s">
        <v>64</v>
      </c>
      <c r="B18" t="s">
        <v>60</v>
      </c>
      <c r="C18" s="23" t="s">
        <v>53</v>
      </c>
      <c r="D18" s="13">
        <v>517</v>
      </c>
      <c r="E18" s="3">
        <v>1</v>
      </c>
      <c r="F18" s="3">
        <f t="shared" si="0"/>
        <v>517</v>
      </c>
      <c r="G18" s="3">
        <f>F18*1.15</f>
        <v>594.55</v>
      </c>
      <c r="H18" t="s">
        <v>26</v>
      </c>
      <c r="I18">
        <v>210</v>
      </c>
      <c r="J18">
        <v>1</v>
      </c>
    </row>
    <row r="19" spans="1:10" ht="12.75">
      <c r="A19" t="s">
        <v>128</v>
      </c>
      <c r="B19" t="s">
        <v>60</v>
      </c>
      <c r="C19" s="23" t="s">
        <v>129</v>
      </c>
      <c r="D19" s="13">
        <v>148</v>
      </c>
      <c r="E19" s="3">
        <v>1</v>
      </c>
      <c r="F19" s="3">
        <f t="shared" si="0"/>
        <v>148</v>
      </c>
      <c r="G19" s="3">
        <f>F19*1.15</f>
        <v>170.2</v>
      </c>
      <c r="H19" t="s">
        <v>26</v>
      </c>
      <c r="I19">
        <v>210</v>
      </c>
      <c r="J19">
        <v>1</v>
      </c>
    </row>
    <row r="20" spans="1:10" ht="12.75">
      <c r="A20" t="s">
        <v>27</v>
      </c>
      <c r="B20" t="s">
        <v>28</v>
      </c>
      <c r="C20" s="12" t="s">
        <v>33</v>
      </c>
      <c r="D20">
        <v>193</v>
      </c>
      <c r="E20" s="3">
        <v>1</v>
      </c>
      <c r="F20" s="3">
        <f t="shared" si="0"/>
        <v>193</v>
      </c>
      <c r="G20" s="3">
        <f aca="true" t="shared" si="2" ref="G20:G34">F20*1.12</f>
        <v>216.16000000000003</v>
      </c>
      <c r="H20" t="s">
        <v>34</v>
      </c>
      <c r="I20">
        <v>250</v>
      </c>
      <c r="J20">
        <v>0</v>
      </c>
    </row>
    <row r="21" spans="1:10" ht="12.75">
      <c r="A21" t="s">
        <v>27</v>
      </c>
      <c r="B21" t="s">
        <v>28</v>
      </c>
      <c r="C21" s="12" t="s">
        <v>33</v>
      </c>
      <c r="D21" s="13">
        <v>205</v>
      </c>
      <c r="E21" s="3">
        <v>0</v>
      </c>
      <c r="F21" s="3">
        <f t="shared" si="0"/>
        <v>0</v>
      </c>
      <c r="G21" s="3">
        <f t="shared" si="2"/>
        <v>0</v>
      </c>
      <c r="H21" t="s">
        <v>34</v>
      </c>
      <c r="I21">
        <v>250</v>
      </c>
      <c r="J21">
        <v>0</v>
      </c>
    </row>
    <row r="22" spans="1:10" ht="12.75">
      <c r="A22" t="s">
        <v>35</v>
      </c>
      <c r="B22" t="s">
        <v>28</v>
      </c>
      <c r="C22" s="23" t="s">
        <v>33</v>
      </c>
      <c r="D22">
        <v>193</v>
      </c>
      <c r="E22" s="3">
        <v>1</v>
      </c>
      <c r="F22" s="3">
        <f t="shared" si="0"/>
        <v>193</v>
      </c>
      <c r="G22" s="3">
        <f t="shared" si="2"/>
        <v>216.16000000000003</v>
      </c>
      <c r="H22" t="s">
        <v>34</v>
      </c>
      <c r="I22">
        <v>250</v>
      </c>
      <c r="J22">
        <v>1</v>
      </c>
    </row>
    <row r="23" spans="1:10" ht="12.75">
      <c r="A23" t="s">
        <v>35</v>
      </c>
      <c r="B23" t="s">
        <v>28</v>
      </c>
      <c r="C23" s="23" t="s">
        <v>33</v>
      </c>
      <c r="D23" s="13">
        <v>205</v>
      </c>
      <c r="E23" s="3">
        <v>1</v>
      </c>
      <c r="F23" s="3">
        <f t="shared" si="0"/>
        <v>205</v>
      </c>
      <c r="G23" s="3">
        <f t="shared" si="2"/>
        <v>229.60000000000002</v>
      </c>
      <c r="H23" t="s">
        <v>34</v>
      </c>
      <c r="I23">
        <v>250</v>
      </c>
      <c r="J23">
        <v>1</v>
      </c>
    </row>
    <row r="24" spans="1:10" ht="12.75">
      <c r="A24" t="s">
        <v>42</v>
      </c>
      <c r="B24" t="s">
        <v>28</v>
      </c>
      <c r="C24" s="23" t="s">
        <v>43</v>
      </c>
      <c r="D24">
        <v>169</v>
      </c>
      <c r="E24" s="3">
        <v>1</v>
      </c>
      <c r="F24" s="3">
        <f t="shared" si="0"/>
        <v>169</v>
      </c>
      <c r="G24" s="3">
        <f t="shared" si="2"/>
        <v>189.28000000000003</v>
      </c>
      <c r="H24" t="s">
        <v>34</v>
      </c>
      <c r="I24">
        <v>220</v>
      </c>
      <c r="J24">
        <v>1</v>
      </c>
    </row>
    <row r="25" spans="1:10" ht="12.75">
      <c r="A25" t="s">
        <v>46</v>
      </c>
      <c r="B25" t="s">
        <v>28</v>
      </c>
      <c r="C25" s="23" t="s">
        <v>43</v>
      </c>
      <c r="D25">
        <v>135</v>
      </c>
      <c r="E25" s="3">
        <v>1</v>
      </c>
      <c r="F25" s="3">
        <f t="shared" si="0"/>
        <v>135</v>
      </c>
      <c r="G25" s="3">
        <f t="shared" si="2"/>
        <v>151.20000000000002</v>
      </c>
      <c r="H25" t="s">
        <v>34</v>
      </c>
      <c r="I25">
        <v>175</v>
      </c>
      <c r="J25">
        <v>1</v>
      </c>
    </row>
    <row r="26" spans="1:10" ht="12.75">
      <c r="A26" t="s">
        <v>27</v>
      </c>
      <c r="B26" t="s">
        <v>28</v>
      </c>
      <c r="C26" s="12" t="s">
        <v>31</v>
      </c>
      <c r="D26">
        <v>193</v>
      </c>
      <c r="E26" s="3">
        <v>1</v>
      </c>
      <c r="F26" s="3">
        <f t="shared" si="0"/>
        <v>193</v>
      </c>
      <c r="G26" s="3">
        <f t="shared" si="2"/>
        <v>216.16000000000003</v>
      </c>
      <c r="H26" t="s">
        <v>32</v>
      </c>
      <c r="I26">
        <v>250</v>
      </c>
      <c r="J26">
        <v>0</v>
      </c>
    </row>
    <row r="27" spans="1:10" ht="12.75">
      <c r="A27" t="s">
        <v>35</v>
      </c>
      <c r="B27" t="s">
        <v>28</v>
      </c>
      <c r="C27" s="23" t="s">
        <v>31</v>
      </c>
      <c r="D27">
        <v>193</v>
      </c>
      <c r="E27" s="3">
        <v>1</v>
      </c>
      <c r="F27" s="3">
        <f t="shared" si="0"/>
        <v>193</v>
      </c>
      <c r="G27" s="3">
        <f t="shared" si="2"/>
        <v>216.16000000000003</v>
      </c>
      <c r="H27" t="s">
        <v>32</v>
      </c>
      <c r="I27">
        <v>250</v>
      </c>
      <c r="J27">
        <v>1</v>
      </c>
    </row>
    <row r="28" spans="1:10" ht="12.75">
      <c r="A28" t="s">
        <v>41</v>
      </c>
      <c r="B28" t="s">
        <v>28</v>
      </c>
      <c r="C28" s="23" t="s">
        <v>31</v>
      </c>
      <c r="D28">
        <v>193</v>
      </c>
      <c r="E28" s="3">
        <v>1</v>
      </c>
      <c r="F28" s="3">
        <f t="shared" si="0"/>
        <v>193</v>
      </c>
      <c r="G28" s="3">
        <f t="shared" si="2"/>
        <v>216.16000000000003</v>
      </c>
      <c r="H28" t="s">
        <v>32</v>
      </c>
      <c r="I28">
        <v>250</v>
      </c>
      <c r="J28">
        <v>1</v>
      </c>
    </row>
    <row r="29" spans="1:10" ht="12.75">
      <c r="A29" t="s">
        <v>44</v>
      </c>
      <c r="B29" t="s">
        <v>28</v>
      </c>
      <c r="C29" s="23" t="s">
        <v>31</v>
      </c>
      <c r="D29">
        <v>447</v>
      </c>
      <c r="E29" s="3">
        <v>1</v>
      </c>
      <c r="F29" s="3">
        <f t="shared" si="0"/>
        <v>447</v>
      </c>
      <c r="G29" s="3">
        <f t="shared" si="2"/>
        <v>500.64000000000004</v>
      </c>
      <c r="H29" t="s">
        <v>32</v>
      </c>
      <c r="I29">
        <v>580</v>
      </c>
      <c r="J29">
        <v>1</v>
      </c>
    </row>
    <row r="30" spans="1:10" ht="12.75">
      <c r="A30" t="s">
        <v>57</v>
      </c>
      <c r="B30" t="s">
        <v>48</v>
      </c>
      <c r="C30" s="23" t="s">
        <v>53</v>
      </c>
      <c r="D30">
        <v>289</v>
      </c>
      <c r="E30" s="3">
        <v>1</v>
      </c>
      <c r="F30" s="3">
        <f t="shared" si="0"/>
        <v>289</v>
      </c>
      <c r="G30" s="3">
        <f t="shared" si="2"/>
        <v>323.68</v>
      </c>
      <c r="H30" s="12" t="s">
        <v>58</v>
      </c>
      <c r="I30">
        <v>375</v>
      </c>
      <c r="J30" s="3">
        <v>1</v>
      </c>
    </row>
    <row r="31" spans="1:10" ht="12.75">
      <c r="A31" t="s">
        <v>183</v>
      </c>
      <c r="B31" t="s">
        <v>184</v>
      </c>
      <c r="C31" s="23" t="s">
        <v>79</v>
      </c>
      <c r="D31">
        <v>270</v>
      </c>
      <c r="E31" s="3">
        <v>2</v>
      </c>
      <c r="F31" s="3">
        <f t="shared" si="0"/>
        <v>540</v>
      </c>
      <c r="G31" s="3">
        <f t="shared" si="2"/>
        <v>604.8000000000001</v>
      </c>
      <c r="H31" s="12" t="s">
        <v>187</v>
      </c>
      <c r="I31">
        <v>700</v>
      </c>
      <c r="J31">
        <v>2</v>
      </c>
    </row>
    <row r="32" spans="1:10" ht="12.75">
      <c r="A32" t="s">
        <v>188</v>
      </c>
      <c r="B32" t="s">
        <v>184</v>
      </c>
      <c r="C32" s="23" t="s">
        <v>74</v>
      </c>
      <c r="D32">
        <v>277</v>
      </c>
      <c r="E32" s="3">
        <v>1</v>
      </c>
      <c r="F32" s="3">
        <f t="shared" si="0"/>
        <v>277</v>
      </c>
      <c r="G32" s="3">
        <f t="shared" si="2"/>
        <v>310.24</v>
      </c>
      <c r="H32" s="12" t="s">
        <v>187</v>
      </c>
      <c r="I32">
        <v>360</v>
      </c>
      <c r="J32">
        <v>1</v>
      </c>
    </row>
    <row r="33" spans="1:10" ht="12.75">
      <c r="A33" t="s">
        <v>189</v>
      </c>
      <c r="B33" t="s">
        <v>184</v>
      </c>
      <c r="C33" s="23" t="s">
        <v>74</v>
      </c>
      <c r="D33">
        <v>277</v>
      </c>
      <c r="E33" s="3">
        <v>1</v>
      </c>
      <c r="F33" s="3">
        <f t="shared" si="0"/>
        <v>277</v>
      </c>
      <c r="G33" s="3">
        <f t="shared" si="2"/>
        <v>310.24</v>
      </c>
      <c r="H33" s="12" t="s">
        <v>187</v>
      </c>
      <c r="I33">
        <v>360</v>
      </c>
      <c r="J33">
        <v>1</v>
      </c>
    </row>
    <row r="34" spans="1:10" ht="12.75">
      <c r="A34" t="s">
        <v>194</v>
      </c>
      <c r="B34" t="s">
        <v>184</v>
      </c>
      <c r="C34" s="23" t="s">
        <v>74</v>
      </c>
      <c r="D34">
        <v>493</v>
      </c>
      <c r="E34" s="3">
        <v>2</v>
      </c>
      <c r="F34" s="3">
        <f t="shared" si="0"/>
        <v>986</v>
      </c>
      <c r="G34" s="3">
        <f t="shared" si="2"/>
        <v>1104.3200000000002</v>
      </c>
      <c r="H34" s="12" t="s">
        <v>187</v>
      </c>
      <c r="I34">
        <v>1280</v>
      </c>
      <c r="J34">
        <v>2</v>
      </c>
    </row>
    <row r="35" spans="1:10" ht="12.75">
      <c r="A35" t="s">
        <v>54</v>
      </c>
      <c r="B35" t="s">
        <v>48</v>
      </c>
      <c r="C35" s="23" t="s">
        <v>53</v>
      </c>
      <c r="D35">
        <v>304</v>
      </c>
      <c r="E35" s="3">
        <v>1</v>
      </c>
      <c r="F35" s="3">
        <f t="shared" si="0"/>
        <v>304</v>
      </c>
      <c r="G35" s="3">
        <f>F35*1.15</f>
        <v>349.59999999999997</v>
      </c>
      <c r="H35" t="s">
        <v>55</v>
      </c>
      <c r="I35">
        <v>395</v>
      </c>
      <c r="J35" s="3">
        <v>1</v>
      </c>
    </row>
    <row r="36" spans="1:10" ht="12.75">
      <c r="A36" t="s">
        <v>59</v>
      </c>
      <c r="B36" t="s">
        <v>60</v>
      </c>
      <c r="C36" s="23" t="s">
        <v>49</v>
      </c>
      <c r="D36">
        <v>193</v>
      </c>
      <c r="E36" s="3">
        <v>1</v>
      </c>
      <c r="F36" s="3">
        <f t="shared" si="0"/>
        <v>193</v>
      </c>
      <c r="G36" s="3">
        <f>F36*1.15</f>
        <v>221.95</v>
      </c>
      <c r="H36" s="12" t="s">
        <v>61</v>
      </c>
      <c r="I36">
        <v>250</v>
      </c>
      <c r="J36">
        <v>1</v>
      </c>
    </row>
    <row r="37" spans="1:10" ht="12.75">
      <c r="A37" t="s">
        <v>185</v>
      </c>
      <c r="B37" t="s">
        <v>184</v>
      </c>
      <c r="C37" s="23" t="s">
        <v>76</v>
      </c>
      <c r="D37">
        <v>270</v>
      </c>
      <c r="E37" s="3">
        <v>1</v>
      </c>
      <c r="F37" s="3">
        <f t="shared" si="0"/>
        <v>270</v>
      </c>
      <c r="G37" s="3">
        <f>F37*1.12</f>
        <v>302.40000000000003</v>
      </c>
      <c r="H37" s="12" t="s">
        <v>186</v>
      </c>
      <c r="I37">
        <v>350</v>
      </c>
      <c r="J37">
        <v>1</v>
      </c>
    </row>
    <row r="38" spans="1:10" ht="12.75">
      <c r="A38" t="s">
        <v>188</v>
      </c>
      <c r="B38" t="s">
        <v>184</v>
      </c>
      <c r="C38" s="23" t="s">
        <v>76</v>
      </c>
      <c r="D38">
        <v>277</v>
      </c>
      <c r="E38" s="3">
        <v>1</v>
      </c>
      <c r="F38" s="3">
        <f t="shared" si="0"/>
        <v>277</v>
      </c>
      <c r="G38" s="3">
        <f>F38*1.12</f>
        <v>310.24</v>
      </c>
      <c r="H38" s="12" t="s">
        <v>186</v>
      </c>
      <c r="I38">
        <v>360</v>
      </c>
      <c r="J38">
        <v>1</v>
      </c>
    </row>
    <row r="39" spans="1:10" ht="12.75">
      <c r="A39" t="s">
        <v>35</v>
      </c>
      <c r="B39" t="s">
        <v>28</v>
      </c>
      <c r="C39" s="23" t="s">
        <v>37</v>
      </c>
      <c r="D39">
        <v>204</v>
      </c>
      <c r="E39" s="3">
        <v>1</v>
      </c>
      <c r="F39" s="3">
        <f t="shared" si="0"/>
        <v>204</v>
      </c>
      <c r="G39" s="3">
        <f>F39*1.07</f>
        <v>218.28</v>
      </c>
      <c r="H39" t="s">
        <v>39</v>
      </c>
      <c r="I39">
        <v>265</v>
      </c>
      <c r="J39">
        <v>1</v>
      </c>
    </row>
    <row r="40" spans="1:10" ht="12.75">
      <c r="A40" t="s">
        <v>45</v>
      </c>
      <c r="B40" t="s">
        <v>28</v>
      </c>
      <c r="C40" s="23" t="s">
        <v>37</v>
      </c>
      <c r="D40">
        <v>470</v>
      </c>
      <c r="E40" s="3">
        <v>1</v>
      </c>
      <c r="F40" s="3">
        <f t="shared" si="0"/>
        <v>470</v>
      </c>
      <c r="G40" s="3">
        <f>F40*1.07</f>
        <v>502.90000000000003</v>
      </c>
      <c r="H40" t="s">
        <v>39</v>
      </c>
      <c r="I40">
        <v>610</v>
      </c>
      <c r="J40">
        <v>1</v>
      </c>
    </row>
    <row r="41" spans="1:10" ht="12.75">
      <c r="A41" t="s">
        <v>192</v>
      </c>
      <c r="B41" t="s">
        <v>184</v>
      </c>
      <c r="C41" s="23" t="s">
        <v>43</v>
      </c>
      <c r="D41">
        <v>223</v>
      </c>
      <c r="E41" s="3">
        <v>1</v>
      </c>
      <c r="F41" s="3">
        <f t="shared" si="0"/>
        <v>223</v>
      </c>
      <c r="G41" s="3">
        <f>F41*1.15</f>
        <v>256.45</v>
      </c>
      <c r="H41" s="12" t="s">
        <v>193</v>
      </c>
      <c r="I41">
        <v>290</v>
      </c>
      <c r="J41">
        <v>1</v>
      </c>
    </row>
    <row r="42" spans="1:10" ht="12.75">
      <c r="A42" t="s">
        <v>185</v>
      </c>
      <c r="B42" t="s">
        <v>184</v>
      </c>
      <c r="C42" s="23" t="s">
        <v>76</v>
      </c>
      <c r="D42">
        <v>270</v>
      </c>
      <c r="E42" s="3">
        <v>1</v>
      </c>
      <c r="F42" s="3">
        <f t="shared" si="0"/>
        <v>270</v>
      </c>
      <c r="G42" s="3">
        <f>F42*1.05</f>
        <v>283.5</v>
      </c>
      <c r="H42" s="12" t="s">
        <v>63</v>
      </c>
      <c r="I42">
        <v>350</v>
      </c>
      <c r="J42">
        <v>1</v>
      </c>
    </row>
    <row r="43" spans="1:10" ht="12.75">
      <c r="A43" t="s">
        <v>188</v>
      </c>
      <c r="B43" t="s">
        <v>184</v>
      </c>
      <c r="C43" s="23" t="s">
        <v>76</v>
      </c>
      <c r="D43">
        <v>277</v>
      </c>
      <c r="E43" s="3">
        <v>1</v>
      </c>
      <c r="F43" s="3">
        <f t="shared" si="0"/>
        <v>277</v>
      </c>
      <c r="G43" s="3">
        <f>F43*1.05</f>
        <v>290.85</v>
      </c>
      <c r="H43" s="12" t="s">
        <v>63</v>
      </c>
      <c r="I43">
        <v>360</v>
      </c>
      <c r="J43">
        <v>1</v>
      </c>
    </row>
    <row r="44" spans="1:10" ht="12.75">
      <c r="A44" t="s">
        <v>190</v>
      </c>
      <c r="B44" t="s">
        <v>184</v>
      </c>
      <c r="C44" s="23" t="s">
        <v>79</v>
      </c>
      <c r="D44">
        <v>223</v>
      </c>
      <c r="E44" s="3">
        <v>1</v>
      </c>
      <c r="F44" s="3">
        <f t="shared" si="0"/>
        <v>223</v>
      </c>
      <c r="G44" s="3">
        <f>F44*1.05</f>
        <v>234.15</v>
      </c>
      <c r="H44" s="12" t="s">
        <v>63</v>
      </c>
      <c r="I44">
        <v>290</v>
      </c>
      <c r="J44">
        <v>1</v>
      </c>
    </row>
    <row r="45" spans="1:10" ht="12.75">
      <c r="A45" t="s">
        <v>62</v>
      </c>
      <c r="B45" t="s">
        <v>60</v>
      </c>
      <c r="C45" s="23" t="s">
        <v>49</v>
      </c>
      <c r="D45">
        <v>162</v>
      </c>
      <c r="E45" s="3">
        <v>1</v>
      </c>
      <c r="F45" s="3">
        <f t="shared" si="0"/>
        <v>162</v>
      </c>
      <c r="G45" s="3">
        <f>F45*1.05</f>
        <v>170.1</v>
      </c>
      <c r="H45" s="12" t="s">
        <v>63</v>
      </c>
      <c r="I45">
        <v>210</v>
      </c>
      <c r="J45">
        <v>1</v>
      </c>
    </row>
    <row r="46" spans="1:10" ht="12.75">
      <c r="A46" t="s">
        <v>64</v>
      </c>
      <c r="B46" t="s">
        <v>60</v>
      </c>
      <c r="C46" s="23" t="s">
        <v>49</v>
      </c>
      <c r="D46">
        <v>485</v>
      </c>
      <c r="E46" s="3">
        <v>1</v>
      </c>
      <c r="F46" s="3">
        <f t="shared" si="0"/>
        <v>485</v>
      </c>
      <c r="G46" s="3">
        <f>F46*1.05</f>
        <v>509.25</v>
      </c>
      <c r="H46" s="12" t="s">
        <v>63</v>
      </c>
      <c r="I46">
        <v>630</v>
      </c>
      <c r="J46">
        <v>1</v>
      </c>
    </row>
    <row r="48" ht="12.75">
      <c r="A48" s="13" t="s">
        <v>126</v>
      </c>
    </row>
  </sheetData>
  <autoFilter ref="A1:I46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A1" sqref="A1"/>
    </sheetView>
  </sheetViews>
  <sheetFormatPr defaultColWidth="9.00390625" defaultRowHeight="12.75"/>
  <cols>
    <col min="1" max="1" width="38.375" style="0" customWidth="1"/>
    <col min="2" max="2" width="14.75390625" style="0" customWidth="1"/>
    <col min="3" max="3" width="13.00390625" style="0" customWidth="1"/>
    <col min="8" max="8" width="19.375" style="0" customWidth="1"/>
  </cols>
  <sheetData>
    <row r="1" spans="1:9" s="1" customFormat="1" ht="25.5">
      <c r="A1" s="1" t="s">
        <v>0</v>
      </c>
      <c r="B1" s="1" t="s">
        <v>66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4">
        <v>0.2</v>
      </c>
    </row>
    <row r="2" spans="1:10" ht="12.75">
      <c r="A2" t="s">
        <v>83</v>
      </c>
      <c r="B2" t="s">
        <v>73</v>
      </c>
      <c r="C2" s="23" t="s">
        <v>37</v>
      </c>
      <c r="D2">
        <v>558</v>
      </c>
      <c r="E2" s="3">
        <v>1</v>
      </c>
      <c r="F2" s="3">
        <f aca="true" t="shared" si="0" ref="F2:F40">D2*E2</f>
        <v>558</v>
      </c>
      <c r="G2" s="3">
        <f>F2*1.12</f>
        <v>624.96</v>
      </c>
      <c r="H2" t="s">
        <v>36</v>
      </c>
      <c r="I2" s="15">
        <f aca="true" t="shared" si="1" ref="I2:I19">F2*0.2</f>
        <v>111.60000000000001</v>
      </c>
      <c r="J2">
        <v>1</v>
      </c>
    </row>
    <row r="3" spans="1:10" ht="12.75">
      <c r="A3" t="s">
        <v>72</v>
      </c>
      <c r="B3" t="s">
        <v>70</v>
      </c>
      <c r="C3" s="23" t="s">
        <v>76</v>
      </c>
      <c r="D3">
        <v>249</v>
      </c>
      <c r="E3" s="3">
        <v>1</v>
      </c>
      <c r="F3" s="3">
        <f t="shared" si="0"/>
        <v>249</v>
      </c>
      <c r="G3" s="3">
        <f>F3*1.12</f>
        <v>278.88000000000005</v>
      </c>
      <c r="H3" t="s">
        <v>78</v>
      </c>
      <c r="I3" s="15">
        <f t="shared" si="1"/>
        <v>49.800000000000004</v>
      </c>
      <c r="J3">
        <v>1</v>
      </c>
    </row>
    <row r="4" spans="1:10" ht="12.75">
      <c r="A4" t="s">
        <v>81</v>
      </c>
      <c r="B4" t="s">
        <v>70</v>
      </c>
      <c r="C4" s="23" t="s">
        <v>82</v>
      </c>
      <c r="D4">
        <v>375</v>
      </c>
      <c r="E4" s="3">
        <v>1</v>
      </c>
      <c r="F4" s="3">
        <f t="shared" si="0"/>
        <v>375</v>
      </c>
      <c r="G4" s="3">
        <f>F4*1.12</f>
        <v>420.00000000000006</v>
      </c>
      <c r="H4" t="s">
        <v>78</v>
      </c>
      <c r="I4" s="15">
        <f t="shared" si="1"/>
        <v>75</v>
      </c>
      <c r="J4">
        <v>1</v>
      </c>
    </row>
    <row r="5" spans="1:10" ht="12.75">
      <c r="A5" s="20" t="s">
        <v>72</v>
      </c>
      <c r="B5" s="12" t="s">
        <v>70</v>
      </c>
      <c r="C5" s="23" t="s">
        <v>168</v>
      </c>
      <c r="D5">
        <v>292</v>
      </c>
      <c r="E5" s="3">
        <v>2</v>
      </c>
      <c r="F5" s="3">
        <f t="shared" si="0"/>
        <v>584</v>
      </c>
      <c r="G5" s="3">
        <f>F5*1.15</f>
        <v>671.5999999999999</v>
      </c>
      <c r="H5" t="s">
        <v>169</v>
      </c>
      <c r="I5" s="3">
        <f t="shared" si="1"/>
        <v>116.80000000000001</v>
      </c>
      <c r="J5">
        <v>2</v>
      </c>
    </row>
    <row r="6" spans="1:10" ht="12.75">
      <c r="A6" s="20" t="s">
        <v>103</v>
      </c>
      <c r="B6" t="s">
        <v>70</v>
      </c>
      <c r="C6" s="23" t="s">
        <v>174</v>
      </c>
      <c r="D6">
        <v>417</v>
      </c>
      <c r="E6" s="3">
        <v>1</v>
      </c>
      <c r="F6" s="3">
        <f t="shared" si="0"/>
        <v>417</v>
      </c>
      <c r="G6" s="3">
        <f>F6*1.15</f>
        <v>479.54999999999995</v>
      </c>
      <c r="H6" t="s">
        <v>169</v>
      </c>
      <c r="I6" s="3">
        <f t="shared" si="1"/>
        <v>83.4</v>
      </c>
      <c r="J6">
        <v>1</v>
      </c>
    </row>
    <row r="7" spans="1:10" ht="12.75">
      <c r="A7" t="s">
        <v>83</v>
      </c>
      <c r="B7" t="s">
        <v>73</v>
      </c>
      <c r="C7" s="23" t="s">
        <v>85</v>
      </c>
      <c r="D7">
        <v>635</v>
      </c>
      <c r="E7" s="3">
        <v>1</v>
      </c>
      <c r="F7" s="3">
        <f t="shared" si="0"/>
        <v>635</v>
      </c>
      <c r="G7" s="3">
        <f>F7*1.15</f>
        <v>730.25</v>
      </c>
      <c r="H7" t="s">
        <v>86</v>
      </c>
      <c r="I7" s="15">
        <f t="shared" si="1"/>
        <v>127</v>
      </c>
      <c r="J7">
        <v>1</v>
      </c>
    </row>
    <row r="8" spans="1:10" ht="12.75">
      <c r="A8" t="s">
        <v>87</v>
      </c>
      <c r="B8" t="s">
        <v>93</v>
      </c>
      <c r="C8" s="23" t="s">
        <v>33</v>
      </c>
      <c r="D8">
        <v>481</v>
      </c>
      <c r="E8" s="3">
        <v>1</v>
      </c>
      <c r="F8" s="3">
        <f t="shared" si="0"/>
        <v>481</v>
      </c>
      <c r="G8" s="3">
        <f aca="true" t="shared" si="2" ref="G8:G16">F8*1.12</f>
        <v>538.72</v>
      </c>
      <c r="H8" t="s">
        <v>94</v>
      </c>
      <c r="I8" s="15">
        <f t="shared" si="1"/>
        <v>96.2</v>
      </c>
      <c r="J8">
        <v>1</v>
      </c>
    </row>
    <row r="9" spans="1:10" ht="12.75">
      <c r="A9" t="s">
        <v>99</v>
      </c>
      <c r="B9" t="s">
        <v>93</v>
      </c>
      <c r="C9" s="23">
        <v>16</v>
      </c>
      <c r="D9">
        <v>100</v>
      </c>
      <c r="E9" s="3">
        <v>1</v>
      </c>
      <c r="F9" s="3">
        <f t="shared" si="0"/>
        <v>100</v>
      </c>
      <c r="G9" s="3">
        <f t="shared" si="2"/>
        <v>112.00000000000001</v>
      </c>
      <c r="H9" t="s">
        <v>94</v>
      </c>
      <c r="I9" s="15">
        <f t="shared" si="1"/>
        <v>20</v>
      </c>
      <c r="J9">
        <v>1</v>
      </c>
    </row>
    <row r="10" spans="1:10" ht="12.75">
      <c r="A10" t="s">
        <v>67</v>
      </c>
      <c r="B10" t="s">
        <v>70</v>
      </c>
      <c r="C10" s="23">
        <v>56</v>
      </c>
      <c r="D10">
        <v>139</v>
      </c>
      <c r="E10" s="3">
        <v>1</v>
      </c>
      <c r="F10" s="3">
        <f t="shared" si="0"/>
        <v>139</v>
      </c>
      <c r="G10" s="3">
        <f t="shared" si="2"/>
        <v>155.68</v>
      </c>
      <c r="H10" t="s">
        <v>71</v>
      </c>
      <c r="I10" s="15">
        <f t="shared" si="1"/>
        <v>27.8</v>
      </c>
      <c r="J10">
        <v>1</v>
      </c>
    </row>
    <row r="11" spans="1:10" ht="12.75">
      <c r="A11" t="s">
        <v>72</v>
      </c>
      <c r="B11" t="s">
        <v>70</v>
      </c>
      <c r="C11" s="23" t="s">
        <v>37</v>
      </c>
      <c r="D11">
        <v>278</v>
      </c>
      <c r="E11" s="3">
        <v>1</v>
      </c>
      <c r="F11" s="3">
        <f t="shared" si="0"/>
        <v>278</v>
      </c>
      <c r="G11" s="3">
        <f t="shared" si="2"/>
        <v>311.36</v>
      </c>
      <c r="H11" t="s">
        <v>71</v>
      </c>
      <c r="I11" s="15">
        <f t="shared" si="1"/>
        <v>55.6</v>
      </c>
      <c r="J11">
        <v>1</v>
      </c>
    </row>
    <row r="12" spans="1:10" ht="12.75">
      <c r="A12" t="s">
        <v>87</v>
      </c>
      <c r="B12" t="s">
        <v>68</v>
      </c>
      <c r="C12" s="23" t="s">
        <v>31</v>
      </c>
      <c r="D12">
        <v>481</v>
      </c>
      <c r="E12" s="3">
        <v>1</v>
      </c>
      <c r="F12" s="3">
        <f t="shared" si="0"/>
        <v>481</v>
      </c>
      <c r="G12" s="3">
        <f t="shared" si="2"/>
        <v>538.72</v>
      </c>
      <c r="H12" t="s">
        <v>32</v>
      </c>
      <c r="I12" s="15">
        <f t="shared" si="1"/>
        <v>96.2</v>
      </c>
      <c r="J12">
        <v>1</v>
      </c>
    </row>
    <row r="13" spans="1:10" ht="12.75">
      <c r="A13" t="s">
        <v>99</v>
      </c>
      <c r="B13" t="s">
        <v>68</v>
      </c>
      <c r="C13" s="23">
        <v>14</v>
      </c>
      <c r="D13">
        <v>100</v>
      </c>
      <c r="E13" s="3">
        <v>2</v>
      </c>
      <c r="F13" s="3">
        <f t="shared" si="0"/>
        <v>200</v>
      </c>
      <c r="G13" s="3">
        <f t="shared" si="2"/>
        <v>224.00000000000003</v>
      </c>
      <c r="H13" t="s">
        <v>32</v>
      </c>
      <c r="I13" s="15">
        <f t="shared" si="1"/>
        <v>40</v>
      </c>
      <c r="J13">
        <v>2</v>
      </c>
    </row>
    <row r="14" spans="1:10" ht="12.75">
      <c r="A14" t="s">
        <v>100</v>
      </c>
      <c r="B14" t="s">
        <v>101</v>
      </c>
      <c r="C14" s="23">
        <v>25</v>
      </c>
      <c r="D14">
        <v>116</v>
      </c>
      <c r="E14" s="3">
        <v>2</v>
      </c>
      <c r="F14" s="3">
        <f t="shared" si="0"/>
        <v>232</v>
      </c>
      <c r="G14" s="3">
        <f t="shared" si="2"/>
        <v>259.84000000000003</v>
      </c>
      <c r="H14" t="s">
        <v>32</v>
      </c>
      <c r="I14" s="15">
        <f t="shared" si="1"/>
        <v>46.400000000000006</v>
      </c>
      <c r="J14">
        <v>2</v>
      </c>
    </row>
    <row r="15" spans="1:10" ht="12.75">
      <c r="A15" t="s">
        <v>103</v>
      </c>
      <c r="B15" t="s">
        <v>70</v>
      </c>
      <c r="C15" s="23" t="s">
        <v>105</v>
      </c>
      <c r="D15">
        <v>380</v>
      </c>
      <c r="E15" s="3">
        <v>2</v>
      </c>
      <c r="F15" s="3">
        <f t="shared" si="0"/>
        <v>760</v>
      </c>
      <c r="G15" s="3">
        <f t="shared" si="2"/>
        <v>851.2</v>
      </c>
      <c r="H15" t="s">
        <v>32</v>
      </c>
      <c r="I15" s="15">
        <f t="shared" si="1"/>
        <v>152</v>
      </c>
      <c r="J15">
        <v>2</v>
      </c>
    </row>
    <row r="16" spans="1:10" ht="12.75">
      <c r="A16" t="s">
        <v>83</v>
      </c>
      <c r="B16" t="s">
        <v>73</v>
      </c>
      <c r="C16" s="23" t="s">
        <v>33</v>
      </c>
      <c r="D16">
        <v>481</v>
      </c>
      <c r="E16" s="3">
        <v>1</v>
      </c>
      <c r="F16" s="3">
        <f t="shared" si="0"/>
        <v>481</v>
      </c>
      <c r="G16" s="3">
        <f t="shared" si="2"/>
        <v>538.72</v>
      </c>
      <c r="H16" t="s">
        <v>84</v>
      </c>
      <c r="I16" s="15">
        <f t="shared" si="1"/>
        <v>96.2</v>
      </c>
      <c r="J16">
        <v>1</v>
      </c>
    </row>
    <row r="17" spans="1:10" ht="12.75">
      <c r="A17" t="s">
        <v>72</v>
      </c>
      <c r="B17" t="s">
        <v>70</v>
      </c>
      <c r="C17" s="23" t="s">
        <v>76</v>
      </c>
      <c r="D17">
        <v>249</v>
      </c>
      <c r="E17" s="3">
        <v>1</v>
      </c>
      <c r="F17" s="3">
        <f t="shared" si="0"/>
        <v>249</v>
      </c>
      <c r="G17" s="3">
        <f>F17*1.15</f>
        <v>286.34999999999997</v>
      </c>
      <c r="H17" t="s">
        <v>77</v>
      </c>
      <c r="I17" s="15">
        <f t="shared" si="1"/>
        <v>49.800000000000004</v>
      </c>
      <c r="J17" s="3">
        <v>1</v>
      </c>
    </row>
    <row r="18" spans="1:10" ht="12.75">
      <c r="A18" t="s">
        <v>87</v>
      </c>
      <c r="B18" t="s">
        <v>90</v>
      </c>
      <c r="C18" s="23" t="s">
        <v>43</v>
      </c>
      <c r="D18">
        <v>520</v>
      </c>
      <c r="E18" s="3">
        <v>1</v>
      </c>
      <c r="F18" s="3">
        <f t="shared" si="0"/>
        <v>520</v>
      </c>
      <c r="G18" s="3">
        <f>F18*1.15</f>
        <v>598</v>
      </c>
      <c r="H18" t="s">
        <v>77</v>
      </c>
      <c r="I18" s="15">
        <f t="shared" si="1"/>
        <v>104</v>
      </c>
      <c r="J18">
        <v>1</v>
      </c>
    </row>
    <row r="19" spans="1:10" ht="12.75">
      <c r="A19" s="20" t="s">
        <v>99</v>
      </c>
      <c r="B19" t="s">
        <v>173</v>
      </c>
      <c r="C19" s="23">
        <v>22</v>
      </c>
      <c r="D19">
        <v>106</v>
      </c>
      <c r="E19" s="3">
        <v>1</v>
      </c>
      <c r="F19" s="3">
        <f t="shared" si="0"/>
        <v>106</v>
      </c>
      <c r="G19" s="3">
        <f>F19*1</f>
        <v>106</v>
      </c>
      <c r="H19" t="s">
        <v>135</v>
      </c>
      <c r="I19" s="3">
        <f t="shared" si="1"/>
        <v>21.200000000000003</v>
      </c>
      <c r="J19">
        <v>1</v>
      </c>
    </row>
    <row r="20" spans="1:10" ht="12.75">
      <c r="A20" s="20" t="s">
        <v>99</v>
      </c>
      <c r="B20" t="s">
        <v>73</v>
      </c>
      <c r="C20" s="23">
        <v>18</v>
      </c>
      <c r="D20">
        <v>106</v>
      </c>
      <c r="E20" s="3">
        <v>1</v>
      </c>
      <c r="F20" s="3">
        <f t="shared" si="0"/>
        <v>106</v>
      </c>
      <c r="G20" s="3">
        <f>F20*1</f>
        <v>106</v>
      </c>
      <c r="H20" t="s">
        <v>135</v>
      </c>
      <c r="I20" s="3">
        <f>D20*0.2</f>
        <v>21.200000000000003</v>
      </c>
      <c r="J20">
        <v>1</v>
      </c>
    </row>
    <row r="21" spans="1:10" ht="12.75">
      <c r="A21" s="20" t="s">
        <v>72</v>
      </c>
      <c r="B21" s="12" t="s">
        <v>70</v>
      </c>
      <c r="C21" s="23" t="s">
        <v>33</v>
      </c>
      <c r="D21">
        <v>246</v>
      </c>
      <c r="E21" s="3">
        <v>1</v>
      </c>
      <c r="F21" s="3">
        <f t="shared" si="0"/>
        <v>246</v>
      </c>
      <c r="G21" s="3">
        <f>F21*1.15</f>
        <v>282.9</v>
      </c>
      <c r="H21" t="s">
        <v>167</v>
      </c>
      <c r="I21" s="3">
        <f aca="true" t="shared" si="3" ref="I21:I39">F21*0.2</f>
        <v>49.2</v>
      </c>
      <c r="J21">
        <v>1</v>
      </c>
    </row>
    <row r="22" spans="1:10" ht="12.75">
      <c r="A22" t="s">
        <v>72</v>
      </c>
      <c r="B22" t="s">
        <v>70</v>
      </c>
      <c r="C22" s="23" t="s">
        <v>79</v>
      </c>
      <c r="D22">
        <v>249</v>
      </c>
      <c r="E22" s="3">
        <v>2</v>
      </c>
      <c r="F22" s="3">
        <f t="shared" si="0"/>
        <v>498</v>
      </c>
      <c r="G22" s="3">
        <f>F22*1.15</f>
        <v>572.6999999999999</v>
      </c>
      <c r="H22" t="s">
        <v>80</v>
      </c>
      <c r="I22" s="15">
        <f t="shared" si="3"/>
        <v>99.60000000000001</v>
      </c>
      <c r="J22">
        <v>2</v>
      </c>
    </row>
    <row r="23" spans="1:10" ht="12.75">
      <c r="A23" t="s">
        <v>72</v>
      </c>
      <c r="B23" t="s">
        <v>70</v>
      </c>
      <c r="C23" s="23" t="s">
        <v>74</v>
      </c>
      <c r="D23">
        <v>278</v>
      </c>
      <c r="E23" s="3">
        <v>2</v>
      </c>
      <c r="F23" s="3">
        <f t="shared" si="0"/>
        <v>556</v>
      </c>
      <c r="G23" s="3">
        <f>F23*1.15</f>
        <v>639.4</v>
      </c>
      <c r="H23" t="s">
        <v>80</v>
      </c>
      <c r="I23" s="15">
        <f t="shared" si="3"/>
        <v>111.2</v>
      </c>
      <c r="J23">
        <v>2</v>
      </c>
    </row>
    <row r="24" spans="1:10" ht="12.75">
      <c r="A24" t="s">
        <v>87</v>
      </c>
      <c r="B24" t="s">
        <v>88</v>
      </c>
      <c r="C24" s="23" t="s">
        <v>43</v>
      </c>
      <c r="D24">
        <v>520</v>
      </c>
      <c r="E24" s="3">
        <v>1</v>
      </c>
      <c r="F24" s="3">
        <f t="shared" si="0"/>
        <v>520</v>
      </c>
      <c r="G24" s="3">
        <f aca="true" t="shared" si="4" ref="G24:G39">F24*1.12</f>
        <v>582.4000000000001</v>
      </c>
      <c r="H24" t="s">
        <v>89</v>
      </c>
      <c r="I24" s="15">
        <f t="shared" si="3"/>
        <v>104</v>
      </c>
      <c r="J24">
        <v>1</v>
      </c>
    </row>
    <row r="25" spans="1:10" ht="12.75">
      <c r="A25" t="s">
        <v>87</v>
      </c>
      <c r="B25" t="s">
        <v>91</v>
      </c>
      <c r="C25" s="23" t="s">
        <v>92</v>
      </c>
      <c r="D25">
        <v>481</v>
      </c>
      <c r="E25" s="3">
        <v>1</v>
      </c>
      <c r="F25" s="3">
        <f t="shared" si="0"/>
        <v>481</v>
      </c>
      <c r="G25" s="3">
        <f t="shared" si="4"/>
        <v>538.72</v>
      </c>
      <c r="H25" t="s">
        <v>89</v>
      </c>
      <c r="I25" s="15">
        <f t="shared" si="3"/>
        <v>96.2</v>
      </c>
      <c r="J25">
        <v>1</v>
      </c>
    </row>
    <row r="26" spans="1:10" ht="12.75">
      <c r="A26" t="s">
        <v>95</v>
      </c>
      <c r="B26" t="s">
        <v>68</v>
      </c>
      <c r="C26" s="23" t="s">
        <v>96</v>
      </c>
      <c r="D26">
        <v>775</v>
      </c>
      <c r="E26" s="3">
        <v>1</v>
      </c>
      <c r="F26" s="3">
        <f t="shared" si="0"/>
        <v>775</v>
      </c>
      <c r="G26" s="3">
        <f t="shared" si="4"/>
        <v>868.0000000000001</v>
      </c>
      <c r="H26" t="s">
        <v>89</v>
      </c>
      <c r="I26" s="15">
        <f t="shared" si="3"/>
        <v>155</v>
      </c>
      <c r="J26">
        <v>1</v>
      </c>
    </row>
    <row r="27" spans="1:10" ht="12.75">
      <c r="A27" t="s">
        <v>97</v>
      </c>
      <c r="B27" t="s">
        <v>70</v>
      </c>
      <c r="C27" s="23" t="s">
        <v>98</v>
      </c>
      <c r="D27">
        <v>857</v>
      </c>
      <c r="E27" s="3">
        <v>1</v>
      </c>
      <c r="F27" s="3">
        <f t="shared" si="0"/>
        <v>857</v>
      </c>
      <c r="G27" s="3">
        <f t="shared" si="4"/>
        <v>959.8400000000001</v>
      </c>
      <c r="H27" t="s">
        <v>89</v>
      </c>
      <c r="I27" s="15">
        <f t="shared" si="3"/>
        <v>171.4</v>
      </c>
      <c r="J27">
        <v>1</v>
      </c>
    </row>
    <row r="28" spans="1:10" ht="12.75">
      <c r="A28" t="s">
        <v>99</v>
      </c>
      <c r="B28" t="s">
        <v>88</v>
      </c>
      <c r="C28" s="23">
        <v>18</v>
      </c>
      <c r="D28">
        <v>100</v>
      </c>
      <c r="E28" s="3">
        <v>1</v>
      </c>
      <c r="F28" s="3">
        <f t="shared" si="0"/>
        <v>100</v>
      </c>
      <c r="G28" s="3">
        <f t="shared" si="4"/>
        <v>112.00000000000001</v>
      </c>
      <c r="H28" t="s">
        <v>89</v>
      </c>
      <c r="I28" s="15">
        <f t="shared" si="3"/>
        <v>20</v>
      </c>
      <c r="J28">
        <v>1</v>
      </c>
    </row>
    <row r="29" spans="1:10" ht="12.75">
      <c r="A29" t="s">
        <v>99</v>
      </c>
      <c r="B29" t="s">
        <v>91</v>
      </c>
      <c r="C29" s="23">
        <v>16</v>
      </c>
      <c r="D29">
        <v>100</v>
      </c>
      <c r="E29" s="3">
        <v>1</v>
      </c>
      <c r="F29" s="3">
        <f t="shared" si="0"/>
        <v>100</v>
      </c>
      <c r="G29" s="3">
        <f t="shared" si="4"/>
        <v>112.00000000000001</v>
      </c>
      <c r="H29" t="s">
        <v>89</v>
      </c>
      <c r="I29" s="15">
        <f t="shared" si="3"/>
        <v>20</v>
      </c>
      <c r="J29">
        <v>1</v>
      </c>
    </row>
    <row r="30" spans="1:10" ht="12.75">
      <c r="A30" t="s">
        <v>100</v>
      </c>
      <c r="B30" t="s">
        <v>68</v>
      </c>
      <c r="C30" s="23">
        <v>23</v>
      </c>
      <c r="D30">
        <v>116</v>
      </c>
      <c r="E30" s="3">
        <v>1</v>
      </c>
      <c r="F30" s="3">
        <f t="shared" si="0"/>
        <v>116</v>
      </c>
      <c r="G30" s="3">
        <f t="shared" si="4"/>
        <v>129.92000000000002</v>
      </c>
      <c r="H30" t="s">
        <v>89</v>
      </c>
      <c r="I30" s="15">
        <f t="shared" si="3"/>
        <v>23.200000000000003</v>
      </c>
      <c r="J30">
        <v>1</v>
      </c>
    </row>
    <row r="31" spans="1:10" ht="12.75">
      <c r="A31" t="s">
        <v>102</v>
      </c>
      <c r="B31" t="s">
        <v>70</v>
      </c>
      <c r="C31" s="23">
        <v>27</v>
      </c>
      <c r="D31">
        <v>116</v>
      </c>
      <c r="E31" s="3">
        <v>2</v>
      </c>
      <c r="F31" s="3">
        <f t="shared" si="0"/>
        <v>232</v>
      </c>
      <c r="G31" s="3">
        <f t="shared" si="4"/>
        <v>259.84000000000003</v>
      </c>
      <c r="H31" t="s">
        <v>89</v>
      </c>
      <c r="I31" s="15">
        <f t="shared" si="3"/>
        <v>46.400000000000006</v>
      </c>
      <c r="J31">
        <v>2</v>
      </c>
    </row>
    <row r="32" spans="1:10" ht="12.75">
      <c r="A32" t="s">
        <v>67</v>
      </c>
      <c r="B32" t="s">
        <v>68</v>
      </c>
      <c r="C32" s="23">
        <v>54</v>
      </c>
      <c r="D32">
        <v>139</v>
      </c>
      <c r="E32" s="3">
        <v>1</v>
      </c>
      <c r="F32" s="3">
        <f t="shared" si="0"/>
        <v>139</v>
      </c>
      <c r="G32" s="3">
        <f t="shared" si="4"/>
        <v>155.68</v>
      </c>
      <c r="H32" t="s">
        <v>69</v>
      </c>
      <c r="I32" s="15">
        <f t="shared" si="3"/>
        <v>27.8</v>
      </c>
      <c r="J32">
        <v>1</v>
      </c>
    </row>
    <row r="33" spans="1:10" ht="12.75">
      <c r="A33" t="s">
        <v>87</v>
      </c>
      <c r="B33" t="s">
        <v>93</v>
      </c>
      <c r="C33" s="23" t="s">
        <v>29</v>
      </c>
      <c r="D33">
        <v>481</v>
      </c>
      <c r="E33" s="3">
        <v>1</v>
      </c>
      <c r="F33" s="3">
        <f t="shared" si="0"/>
        <v>481</v>
      </c>
      <c r="G33" s="3">
        <f t="shared" si="4"/>
        <v>538.72</v>
      </c>
      <c r="H33" t="s">
        <v>69</v>
      </c>
      <c r="I33" s="15">
        <f t="shared" si="3"/>
        <v>96.2</v>
      </c>
      <c r="J33">
        <v>1</v>
      </c>
    </row>
    <row r="34" spans="1:10" ht="12.75">
      <c r="A34" s="20" t="s">
        <v>163</v>
      </c>
      <c r="B34" s="12" t="s">
        <v>164</v>
      </c>
      <c r="C34" s="23">
        <v>52</v>
      </c>
      <c r="D34">
        <v>169</v>
      </c>
      <c r="E34" s="3">
        <v>1</v>
      </c>
      <c r="F34" s="3">
        <f t="shared" si="0"/>
        <v>169</v>
      </c>
      <c r="G34" s="3">
        <f t="shared" si="4"/>
        <v>189.28000000000003</v>
      </c>
      <c r="H34" t="s">
        <v>165</v>
      </c>
      <c r="I34" s="3">
        <f t="shared" si="3"/>
        <v>33.800000000000004</v>
      </c>
      <c r="J34" s="3">
        <v>1</v>
      </c>
    </row>
    <row r="35" spans="1:10" ht="12.75">
      <c r="A35" s="20" t="s">
        <v>95</v>
      </c>
      <c r="B35" s="12" t="s">
        <v>70</v>
      </c>
      <c r="C35" s="23" t="s">
        <v>170</v>
      </c>
      <c r="D35">
        <v>878</v>
      </c>
      <c r="E35" s="3">
        <v>1</v>
      </c>
      <c r="F35" s="3">
        <f t="shared" si="0"/>
        <v>878</v>
      </c>
      <c r="G35" s="3">
        <f t="shared" si="4"/>
        <v>983.3600000000001</v>
      </c>
      <c r="H35" t="s">
        <v>165</v>
      </c>
      <c r="I35" s="3">
        <f t="shared" si="3"/>
        <v>175.60000000000002</v>
      </c>
      <c r="J35">
        <v>1</v>
      </c>
    </row>
    <row r="36" spans="1:10" ht="12.75">
      <c r="A36" t="s">
        <v>72</v>
      </c>
      <c r="B36" t="s">
        <v>73</v>
      </c>
      <c r="C36" s="23" t="s">
        <v>74</v>
      </c>
      <c r="D36">
        <v>278</v>
      </c>
      <c r="E36" s="3">
        <v>1</v>
      </c>
      <c r="F36" s="3">
        <f t="shared" si="0"/>
        <v>278</v>
      </c>
      <c r="G36" s="3">
        <f t="shared" si="4"/>
        <v>311.36</v>
      </c>
      <c r="H36" t="s">
        <v>75</v>
      </c>
      <c r="I36" s="15">
        <f t="shared" si="3"/>
        <v>55.6</v>
      </c>
      <c r="J36">
        <v>1</v>
      </c>
    </row>
    <row r="37" spans="1:10" ht="12.75">
      <c r="A37" t="s">
        <v>72</v>
      </c>
      <c r="B37" t="s">
        <v>70</v>
      </c>
      <c r="C37" s="23" t="s">
        <v>74</v>
      </c>
      <c r="D37">
        <v>278</v>
      </c>
      <c r="E37" s="3">
        <v>1</v>
      </c>
      <c r="F37" s="3">
        <f t="shared" si="0"/>
        <v>278</v>
      </c>
      <c r="G37" s="3">
        <f t="shared" si="4"/>
        <v>311.36</v>
      </c>
      <c r="H37" t="s">
        <v>75</v>
      </c>
      <c r="I37" s="15">
        <f t="shared" si="3"/>
        <v>55.6</v>
      </c>
      <c r="J37">
        <v>1</v>
      </c>
    </row>
    <row r="38" spans="1:10" ht="12.75">
      <c r="A38" t="s">
        <v>81</v>
      </c>
      <c r="B38" t="s">
        <v>73</v>
      </c>
      <c r="C38" s="23" t="s">
        <v>82</v>
      </c>
      <c r="D38">
        <v>375</v>
      </c>
      <c r="E38" s="3">
        <v>1</v>
      </c>
      <c r="F38" s="3">
        <f t="shared" si="0"/>
        <v>375</v>
      </c>
      <c r="G38" s="3">
        <f t="shared" si="4"/>
        <v>420.00000000000006</v>
      </c>
      <c r="H38" t="s">
        <v>75</v>
      </c>
      <c r="I38" s="15">
        <f t="shared" si="3"/>
        <v>75</v>
      </c>
      <c r="J38">
        <v>1</v>
      </c>
    </row>
    <row r="39" spans="1:10" ht="12.75">
      <c r="A39" t="s">
        <v>103</v>
      </c>
      <c r="B39" t="s">
        <v>70</v>
      </c>
      <c r="C39" s="23" t="s">
        <v>104</v>
      </c>
      <c r="D39">
        <v>356</v>
      </c>
      <c r="E39" s="3">
        <v>1</v>
      </c>
      <c r="F39" s="3">
        <f t="shared" si="0"/>
        <v>356</v>
      </c>
      <c r="G39" s="3">
        <f t="shared" si="4"/>
        <v>398.72</v>
      </c>
      <c r="H39" t="s">
        <v>75</v>
      </c>
      <c r="I39" s="15">
        <f t="shared" si="3"/>
        <v>71.2</v>
      </c>
      <c r="J39">
        <v>1</v>
      </c>
    </row>
    <row r="40" spans="1:10" ht="12.75">
      <c r="A40" s="20" t="s">
        <v>83</v>
      </c>
      <c r="B40" t="s">
        <v>73</v>
      </c>
      <c r="C40" s="23" t="s">
        <v>76</v>
      </c>
      <c r="D40">
        <v>537</v>
      </c>
      <c r="E40" s="3">
        <v>1</v>
      </c>
      <c r="F40" s="3">
        <f t="shared" si="0"/>
        <v>537</v>
      </c>
      <c r="G40" s="3">
        <f>F40*1.15</f>
        <v>617.55</v>
      </c>
      <c r="H40" t="s">
        <v>172</v>
      </c>
      <c r="I40" s="3">
        <f>D40*0.2</f>
        <v>107.4</v>
      </c>
      <c r="J40">
        <v>1</v>
      </c>
    </row>
    <row r="42" ht="12.75">
      <c r="A42" s="20" t="s">
        <v>166</v>
      </c>
    </row>
  </sheetData>
  <autoFilter ref="A1:I40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A1" sqref="A1"/>
    </sheetView>
  </sheetViews>
  <sheetFormatPr defaultColWidth="9.00390625" defaultRowHeight="12.75"/>
  <cols>
    <col min="1" max="1" width="21.375" style="0" customWidth="1"/>
    <col min="2" max="2" width="8.875" style="0" customWidth="1"/>
    <col min="3" max="3" width="11.125" style="0" customWidth="1"/>
    <col min="4" max="4" width="12.25390625" style="0" customWidth="1"/>
    <col min="7" max="7" width="10.375" style="0" customWidth="1"/>
    <col min="8" max="8" width="9.875" style="0" bestFit="1" customWidth="1"/>
    <col min="9" max="9" width="10.25390625" style="0" customWidth="1"/>
    <col min="10" max="10" width="12.00390625" style="0" customWidth="1"/>
    <col min="13" max="13" width="13.375" style="0" customWidth="1"/>
  </cols>
  <sheetData>
    <row r="1" spans="1:12" s="5" customFormat="1" ht="45">
      <c r="A1" s="4" t="s">
        <v>7</v>
      </c>
      <c r="B1" s="4" t="s">
        <v>106</v>
      </c>
      <c r="C1" s="4" t="s">
        <v>107</v>
      </c>
      <c r="D1" s="4" t="s">
        <v>171</v>
      </c>
      <c r="E1" s="5" t="s">
        <v>200</v>
      </c>
      <c r="F1" s="4" t="s">
        <v>8</v>
      </c>
      <c r="G1" s="5" t="s">
        <v>9</v>
      </c>
      <c r="H1" s="5" t="s">
        <v>10</v>
      </c>
      <c r="I1" s="5" t="s">
        <v>11</v>
      </c>
      <c r="J1" s="5" t="s">
        <v>12</v>
      </c>
      <c r="K1" s="5" t="s">
        <v>13</v>
      </c>
      <c r="L1" s="5" t="s">
        <v>14</v>
      </c>
    </row>
    <row r="2" spans="1:11" ht="12.75">
      <c r="A2" t="s">
        <v>36</v>
      </c>
      <c r="B2">
        <v>0</v>
      </c>
      <c r="C2">
        <v>386</v>
      </c>
      <c r="D2">
        <v>558</v>
      </c>
      <c r="E2">
        <v>944</v>
      </c>
      <c r="F2" s="3">
        <f aca="true" t="shared" si="0" ref="F2:F37">E2*1.12</f>
        <v>1057.2800000000002</v>
      </c>
      <c r="G2" s="16">
        <v>112</v>
      </c>
      <c r="H2" s="18">
        <f aca="true" t="shared" si="1" ref="H2:H42">SUM(F2,-G2)</f>
        <v>945.2800000000002</v>
      </c>
      <c r="I2" s="17">
        <v>945</v>
      </c>
      <c r="K2" s="26">
        <f>E2*0.01993</f>
        <v>18.81392</v>
      </c>
    </row>
    <row r="3" spans="1:11" ht="12.75">
      <c r="A3" t="s">
        <v>191</v>
      </c>
      <c r="B3">
        <v>0</v>
      </c>
      <c r="C3">
        <v>223</v>
      </c>
      <c r="D3">
        <v>0</v>
      </c>
      <c r="E3">
        <v>223</v>
      </c>
      <c r="F3" s="3">
        <f>E3*1.15</f>
        <v>256.45</v>
      </c>
      <c r="G3" s="19">
        <v>0</v>
      </c>
      <c r="H3" s="18">
        <f>SUM(F3,-G3)</f>
        <v>256.45</v>
      </c>
      <c r="I3" s="17">
        <v>256</v>
      </c>
      <c r="K3" s="26">
        <f aca="true" t="shared" si="2" ref="K3:K42">E3*0.01993</f>
        <v>4.44439</v>
      </c>
    </row>
    <row r="4" spans="1:11" ht="12.75">
      <c r="A4" t="s">
        <v>30</v>
      </c>
      <c r="B4">
        <v>0</v>
      </c>
      <c r="C4" s="16">
        <v>386</v>
      </c>
      <c r="D4">
        <v>0</v>
      </c>
      <c r="E4">
        <v>386</v>
      </c>
      <c r="F4" s="3">
        <f t="shared" si="0"/>
        <v>432.32000000000005</v>
      </c>
      <c r="G4">
        <v>0</v>
      </c>
      <c r="H4" s="18">
        <f t="shared" si="1"/>
        <v>432.32000000000005</v>
      </c>
      <c r="I4" s="17">
        <v>432</v>
      </c>
      <c r="K4" s="26">
        <f t="shared" si="2"/>
        <v>7.6929799999999995</v>
      </c>
    </row>
    <row r="5" spans="1:11" ht="12.75">
      <c r="A5" t="s">
        <v>50</v>
      </c>
      <c r="B5">
        <v>0</v>
      </c>
      <c r="C5" s="16">
        <v>955</v>
      </c>
      <c r="D5">
        <v>0</v>
      </c>
      <c r="E5">
        <v>955</v>
      </c>
      <c r="F5" s="3">
        <f t="shared" si="0"/>
        <v>1069.6000000000001</v>
      </c>
      <c r="G5">
        <v>477</v>
      </c>
      <c r="H5" s="18">
        <f t="shared" si="1"/>
        <v>592.6000000000001</v>
      </c>
      <c r="I5" s="17">
        <v>600</v>
      </c>
      <c r="J5">
        <v>7</v>
      </c>
      <c r="K5" s="26">
        <f t="shared" si="2"/>
        <v>19.03315</v>
      </c>
    </row>
    <row r="6" spans="1:13" ht="12.75">
      <c r="A6" t="s">
        <v>78</v>
      </c>
      <c r="B6">
        <v>0</v>
      </c>
      <c r="C6" s="16">
        <v>986</v>
      </c>
      <c r="D6">
        <v>624</v>
      </c>
      <c r="E6">
        <v>1610</v>
      </c>
      <c r="F6" s="3">
        <f t="shared" si="0"/>
        <v>1803.2000000000003</v>
      </c>
      <c r="G6" s="16">
        <v>125</v>
      </c>
      <c r="H6" s="18">
        <f t="shared" si="1"/>
        <v>1678.2000000000003</v>
      </c>
      <c r="I6" s="17">
        <v>1678</v>
      </c>
      <c r="J6" s="16"/>
      <c r="K6" s="26">
        <f t="shared" si="2"/>
        <v>32.0873</v>
      </c>
      <c r="M6" t="s">
        <v>195</v>
      </c>
    </row>
    <row r="7" spans="1:11" ht="12.75">
      <c r="A7" t="s">
        <v>122</v>
      </c>
      <c r="B7">
        <v>877</v>
      </c>
      <c r="C7" s="16">
        <v>0</v>
      </c>
      <c r="D7">
        <v>0</v>
      </c>
      <c r="E7">
        <v>877</v>
      </c>
      <c r="F7" s="3">
        <f>E7*1.15</f>
        <v>1008.55</v>
      </c>
      <c r="G7" s="19">
        <v>0</v>
      </c>
      <c r="H7" s="18">
        <f t="shared" si="1"/>
        <v>1008.55</v>
      </c>
      <c r="I7" s="17">
        <v>1009</v>
      </c>
      <c r="K7" s="26">
        <f t="shared" si="2"/>
        <v>17.47861</v>
      </c>
    </row>
    <row r="8" spans="1:11" ht="12.75">
      <c r="A8" t="s">
        <v>169</v>
      </c>
      <c r="B8">
        <v>0</v>
      </c>
      <c r="C8" s="16">
        <v>0</v>
      </c>
      <c r="D8">
        <v>1001</v>
      </c>
      <c r="E8">
        <v>1001</v>
      </c>
      <c r="F8" s="3">
        <f>E8*1.15</f>
        <v>1151.1499999999999</v>
      </c>
      <c r="G8" s="19">
        <v>331</v>
      </c>
      <c r="H8" s="18">
        <f t="shared" si="1"/>
        <v>820.1499999999999</v>
      </c>
      <c r="I8" s="17">
        <v>820</v>
      </c>
      <c r="K8" s="26">
        <f t="shared" si="2"/>
        <v>19.94993</v>
      </c>
    </row>
    <row r="9" spans="1:11" ht="12.75">
      <c r="A9" t="s">
        <v>86</v>
      </c>
      <c r="B9">
        <v>0</v>
      </c>
      <c r="C9" s="16">
        <v>0</v>
      </c>
      <c r="D9">
        <v>635</v>
      </c>
      <c r="E9">
        <v>635</v>
      </c>
      <c r="F9" s="3">
        <f>E9*1.15</f>
        <v>730.25</v>
      </c>
      <c r="G9" s="16">
        <v>127</v>
      </c>
      <c r="H9" s="18">
        <f t="shared" si="1"/>
        <v>603.25</v>
      </c>
      <c r="I9" s="17">
        <v>603</v>
      </c>
      <c r="K9" s="26">
        <f t="shared" si="2"/>
        <v>12.65555</v>
      </c>
    </row>
    <row r="10" spans="1:11" ht="12.75">
      <c r="A10" t="s">
        <v>38</v>
      </c>
      <c r="B10">
        <v>0</v>
      </c>
      <c r="C10" s="16">
        <v>412</v>
      </c>
      <c r="D10">
        <v>0</v>
      </c>
      <c r="E10">
        <v>412</v>
      </c>
      <c r="F10" s="3">
        <f>E10*1.07</f>
        <v>440.84000000000003</v>
      </c>
      <c r="G10" s="19">
        <v>19</v>
      </c>
      <c r="H10" s="18">
        <f t="shared" si="1"/>
        <v>421.84000000000003</v>
      </c>
      <c r="I10" s="17">
        <v>422</v>
      </c>
      <c r="K10" s="26">
        <f t="shared" si="2"/>
        <v>8.21116</v>
      </c>
    </row>
    <row r="11" spans="1:11" ht="12.75">
      <c r="A11" t="s">
        <v>94</v>
      </c>
      <c r="B11">
        <v>0</v>
      </c>
      <c r="C11" s="16">
        <v>0</v>
      </c>
      <c r="D11">
        <v>581</v>
      </c>
      <c r="E11">
        <v>581</v>
      </c>
      <c r="F11" s="3">
        <f t="shared" si="0"/>
        <v>650.72</v>
      </c>
      <c r="G11" s="16">
        <v>223</v>
      </c>
      <c r="H11" s="18">
        <f t="shared" si="1"/>
        <v>427.72</v>
      </c>
      <c r="I11" s="17">
        <v>428</v>
      </c>
      <c r="K11" s="26">
        <f t="shared" si="2"/>
        <v>11.57933</v>
      </c>
    </row>
    <row r="12" spans="1:11" ht="12.75">
      <c r="A12" t="s">
        <v>26</v>
      </c>
      <c r="B12">
        <v>324</v>
      </c>
      <c r="C12" s="16">
        <v>1067</v>
      </c>
      <c r="D12">
        <v>0</v>
      </c>
      <c r="E12">
        <v>1391</v>
      </c>
      <c r="F12" s="3">
        <f>E12*1.15</f>
        <v>1599.6499999999999</v>
      </c>
      <c r="G12" s="19">
        <v>0</v>
      </c>
      <c r="H12" s="18">
        <f t="shared" si="1"/>
        <v>1599.6499999999999</v>
      </c>
      <c r="I12" s="17">
        <v>1600</v>
      </c>
      <c r="K12" s="26">
        <f t="shared" si="2"/>
        <v>27.72263</v>
      </c>
    </row>
    <row r="13" spans="1:11" ht="12.75">
      <c r="A13" s="16" t="s">
        <v>34</v>
      </c>
      <c r="B13">
        <v>189</v>
      </c>
      <c r="C13" s="16">
        <v>895</v>
      </c>
      <c r="D13">
        <v>0</v>
      </c>
      <c r="E13">
        <v>1084</v>
      </c>
      <c r="F13" s="3">
        <f t="shared" si="0"/>
        <v>1214.0800000000002</v>
      </c>
      <c r="G13" s="19">
        <v>138</v>
      </c>
      <c r="H13" s="18">
        <f t="shared" si="1"/>
        <v>1076.0800000000002</v>
      </c>
      <c r="I13" s="17">
        <v>1076</v>
      </c>
      <c r="K13" s="26">
        <f t="shared" si="2"/>
        <v>21.604119999999998</v>
      </c>
    </row>
    <row r="14" spans="1:11" ht="12.75">
      <c r="A14" t="s">
        <v>71</v>
      </c>
      <c r="B14">
        <v>0</v>
      </c>
      <c r="C14" s="16">
        <v>0</v>
      </c>
      <c r="D14">
        <v>417</v>
      </c>
      <c r="E14">
        <v>417</v>
      </c>
      <c r="F14" s="3">
        <f t="shared" si="0"/>
        <v>467.04</v>
      </c>
      <c r="G14" s="16">
        <v>83</v>
      </c>
      <c r="H14" s="18">
        <f t="shared" si="1"/>
        <v>384.04</v>
      </c>
      <c r="I14" s="17">
        <v>400</v>
      </c>
      <c r="J14" s="16">
        <v>16</v>
      </c>
      <c r="K14" s="26">
        <f t="shared" si="2"/>
        <v>8.31081</v>
      </c>
    </row>
    <row r="15" spans="1:13" ht="12.75">
      <c r="A15" t="s">
        <v>32</v>
      </c>
      <c r="B15">
        <v>0</v>
      </c>
      <c r="C15" s="16">
        <v>1026</v>
      </c>
      <c r="D15">
        <v>1673</v>
      </c>
      <c r="E15">
        <v>2699</v>
      </c>
      <c r="F15" s="3">
        <f t="shared" si="0"/>
        <v>3022.88</v>
      </c>
      <c r="G15">
        <v>558</v>
      </c>
      <c r="H15" s="18">
        <f t="shared" si="1"/>
        <v>2464.88</v>
      </c>
      <c r="I15" s="17">
        <v>2700</v>
      </c>
      <c r="J15">
        <v>235</v>
      </c>
      <c r="K15" s="26">
        <f t="shared" si="2"/>
        <v>53.79107</v>
      </c>
      <c r="L15">
        <v>181</v>
      </c>
      <c r="M15" t="s">
        <v>203</v>
      </c>
    </row>
    <row r="16" spans="1:11" ht="12.75">
      <c r="A16" t="s">
        <v>84</v>
      </c>
      <c r="B16">
        <v>0</v>
      </c>
      <c r="C16">
        <v>0</v>
      </c>
      <c r="D16">
        <v>481</v>
      </c>
      <c r="E16">
        <v>481</v>
      </c>
      <c r="F16" s="3">
        <f t="shared" si="0"/>
        <v>538.72</v>
      </c>
      <c r="G16">
        <v>96</v>
      </c>
      <c r="H16" s="18">
        <f t="shared" si="1"/>
        <v>442.72</v>
      </c>
      <c r="I16" s="17">
        <v>445</v>
      </c>
      <c r="J16">
        <v>2</v>
      </c>
      <c r="K16" s="26">
        <f t="shared" si="2"/>
        <v>9.58633</v>
      </c>
    </row>
    <row r="17" spans="1:13" ht="12.75">
      <c r="A17" t="s">
        <v>120</v>
      </c>
      <c r="B17">
        <v>335</v>
      </c>
      <c r="C17">
        <v>0</v>
      </c>
      <c r="D17">
        <v>0</v>
      </c>
      <c r="E17">
        <v>335</v>
      </c>
      <c r="F17" s="3">
        <f>E17*1.15</f>
        <v>385.24999999999994</v>
      </c>
      <c r="G17">
        <v>0</v>
      </c>
      <c r="H17" s="18">
        <f t="shared" si="1"/>
        <v>385.24999999999994</v>
      </c>
      <c r="I17" s="17">
        <v>385</v>
      </c>
      <c r="K17" s="26">
        <f t="shared" si="2"/>
        <v>6.67655</v>
      </c>
      <c r="M17" t="s">
        <v>196</v>
      </c>
    </row>
    <row r="18" spans="1:11" ht="12.75">
      <c r="A18" t="s">
        <v>121</v>
      </c>
      <c r="B18">
        <v>282</v>
      </c>
      <c r="C18">
        <v>0</v>
      </c>
      <c r="D18">
        <v>0</v>
      </c>
      <c r="E18">
        <v>282</v>
      </c>
      <c r="F18" s="3">
        <f t="shared" si="0"/>
        <v>315.84000000000003</v>
      </c>
      <c r="G18">
        <v>0</v>
      </c>
      <c r="H18" s="18">
        <f t="shared" si="1"/>
        <v>315.84000000000003</v>
      </c>
      <c r="I18" s="17">
        <v>316</v>
      </c>
      <c r="K18" s="26">
        <f t="shared" si="2"/>
        <v>5.62026</v>
      </c>
    </row>
    <row r="19" spans="1:11" ht="12.75">
      <c r="A19" t="s">
        <v>77</v>
      </c>
      <c r="B19">
        <v>0</v>
      </c>
      <c r="C19">
        <v>0</v>
      </c>
      <c r="D19">
        <v>769</v>
      </c>
      <c r="E19">
        <v>769</v>
      </c>
      <c r="F19" s="3">
        <f>E19*1.15</f>
        <v>884.3499999999999</v>
      </c>
      <c r="G19">
        <v>154</v>
      </c>
      <c r="H19" s="18">
        <f t="shared" si="1"/>
        <v>730.3499999999999</v>
      </c>
      <c r="I19" s="17">
        <v>730</v>
      </c>
      <c r="K19" s="26">
        <f t="shared" si="2"/>
        <v>15.32617</v>
      </c>
    </row>
    <row r="20" spans="1:11" ht="12.75">
      <c r="A20" t="s">
        <v>147</v>
      </c>
      <c r="B20">
        <v>745</v>
      </c>
      <c r="C20">
        <v>0</v>
      </c>
      <c r="D20">
        <v>0</v>
      </c>
      <c r="E20">
        <v>745</v>
      </c>
      <c r="F20" s="3">
        <f>E20*1.15</f>
        <v>856.7499999999999</v>
      </c>
      <c r="G20">
        <v>0</v>
      </c>
      <c r="H20" s="18">
        <f t="shared" si="1"/>
        <v>856.7499999999999</v>
      </c>
      <c r="I20" s="17">
        <v>857</v>
      </c>
      <c r="K20" s="26">
        <f t="shared" si="2"/>
        <v>14.84785</v>
      </c>
    </row>
    <row r="21" spans="1:11" ht="12.75">
      <c r="A21" t="s">
        <v>135</v>
      </c>
      <c r="B21">
        <v>143</v>
      </c>
      <c r="C21">
        <v>0</v>
      </c>
      <c r="D21">
        <v>212</v>
      </c>
      <c r="E21">
        <v>355</v>
      </c>
      <c r="F21" s="3">
        <f>E21*1</f>
        <v>355</v>
      </c>
      <c r="G21">
        <v>42</v>
      </c>
      <c r="H21" s="18">
        <f t="shared" si="1"/>
        <v>313</v>
      </c>
      <c r="I21" s="17">
        <v>313</v>
      </c>
      <c r="K21" s="26">
        <f t="shared" si="2"/>
        <v>7.07515</v>
      </c>
    </row>
    <row r="22" spans="1:13" ht="12.75">
      <c r="A22" t="s">
        <v>58</v>
      </c>
      <c r="B22">
        <v>0</v>
      </c>
      <c r="C22">
        <v>289</v>
      </c>
      <c r="D22">
        <v>0</v>
      </c>
      <c r="E22">
        <v>289</v>
      </c>
      <c r="F22" s="3">
        <f t="shared" si="0"/>
        <v>323.68</v>
      </c>
      <c r="G22">
        <v>1083</v>
      </c>
      <c r="H22" s="18">
        <f t="shared" si="1"/>
        <v>-759.3199999999999</v>
      </c>
      <c r="I22" s="17">
        <v>0</v>
      </c>
      <c r="J22">
        <v>759</v>
      </c>
      <c r="K22" s="26">
        <f t="shared" si="2"/>
        <v>5.75977</v>
      </c>
      <c r="L22">
        <v>759</v>
      </c>
      <c r="M22" t="s">
        <v>162</v>
      </c>
    </row>
    <row r="23" spans="1:11" ht="12.75">
      <c r="A23" t="s">
        <v>167</v>
      </c>
      <c r="B23">
        <v>0</v>
      </c>
      <c r="C23">
        <v>0</v>
      </c>
      <c r="D23">
        <v>246</v>
      </c>
      <c r="E23">
        <v>246</v>
      </c>
      <c r="F23" s="3">
        <f>E23*1.15</f>
        <v>282.9</v>
      </c>
      <c r="G23">
        <v>94</v>
      </c>
      <c r="H23" s="18">
        <f t="shared" si="1"/>
        <v>188.89999999999998</v>
      </c>
      <c r="I23" s="17">
        <v>189</v>
      </c>
      <c r="K23" s="26">
        <f t="shared" si="2"/>
        <v>4.90278</v>
      </c>
    </row>
    <row r="24" spans="1:13" ht="12.75">
      <c r="A24" t="s">
        <v>187</v>
      </c>
      <c r="B24">
        <v>0</v>
      </c>
      <c r="C24">
        <v>2080</v>
      </c>
      <c r="D24">
        <v>0</v>
      </c>
      <c r="E24">
        <v>2080</v>
      </c>
      <c r="F24" s="3">
        <f t="shared" si="0"/>
        <v>2329.6000000000004</v>
      </c>
      <c r="G24">
        <v>2724</v>
      </c>
      <c r="H24" s="18">
        <f>SUM(F24,-G24)</f>
        <v>-394.39999999999964</v>
      </c>
      <c r="I24" s="17">
        <v>0</v>
      </c>
      <c r="J24">
        <v>394</v>
      </c>
      <c r="K24" s="26">
        <f t="shared" si="2"/>
        <v>41.4544</v>
      </c>
      <c r="L24">
        <v>394</v>
      </c>
      <c r="M24" t="s">
        <v>162</v>
      </c>
    </row>
    <row r="25" spans="1:11" ht="12.75">
      <c r="A25" t="s">
        <v>80</v>
      </c>
      <c r="B25">
        <v>0</v>
      </c>
      <c r="C25">
        <v>0</v>
      </c>
      <c r="D25">
        <v>1054</v>
      </c>
      <c r="E25">
        <v>1054</v>
      </c>
      <c r="F25" s="3">
        <f>E25*1.15</f>
        <v>1212.1</v>
      </c>
      <c r="G25">
        <v>214</v>
      </c>
      <c r="H25" s="18">
        <f t="shared" si="1"/>
        <v>998.0999999999999</v>
      </c>
      <c r="I25" s="17">
        <v>998</v>
      </c>
      <c r="K25" s="26">
        <f t="shared" si="2"/>
        <v>21.00622</v>
      </c>
    </row>
    <row r="26" spans="1:11" ht="12.75">
      <c r="A26" t="s">
        <v>89</v>
      </c>
      <c r="B26">
        <v>0</v>
      </c>
      <c r="C26">
        <v>0</v>
      </c>
      <c r="D26">
        <v>3181</v>
      </c>
      <c r="E26">
        <v>3181</v>
      </c>
      <c r="F26" s="3">
        <f t="shared" si="0"/>
        <v>3562.7200000000003</v>
      </c>
      <c r="G26" s="16">
        <v>636</v>
      </c>
      <c r="H26" s="18">
        <f t="shared" si="1"/>
        <v>2926.7200000000003</v>
      </c>
      <c r="I26" s="17">
        <v>2927</v>
      </c>
      <c r="K26" s="26">
        <f t="shared" si="2"/>
        <v>63.39733</v>
      </c>
    </row>
    <row r="27" spans="1:11" ht="12.75">
      <c r="A27" t="s">
        <v>130</v>
      </c>
      <c r="B27">
        <v>1253</v>
      </c>
      <c r="C27">
        <v>0</v>
      </c>
      <c r="D27">
        <v>0</v>
      </c>
      <c r="E27">
        <v>1253</v>
      </c>
      <c r="F27" s="3">
        <f t="shared" si="0"/>
        <v>1403.3600000000001</v>
      </c>
      <c r="G27" s="16">
        <v>0</v>
      </c>
      <c r="H27" s="18">
        <f t="shared" si="1"/>
        <v>1403.3600000000001</v>
      </c>
      <c r="I27" s="17">
        <v>1403</v>
      </c>
      <c r="K27" s="26">
        <f t="shared" si="2"/>
        <v>24.97229</v>
      </c>
    </row>
    <row r="28" spans="1:13" ht="12.75">
      <c r="A28" t="s">
        <v>69</v>
      </c>
      <c r="B28">
        <v>0</v>
      </c>
      <c r="C28">
        <v>0</v>
      </c>
      <c r="D28">
        <v>620</v>
      </c>
      <c r="E28">
        <v>620</v>
      </c>
      <c r="F28" s="3">
        <f t="shared" si="0"/>
        <v>694.4000000000001</v>
      </c>
      <c r="G28" s="16">
        <v>124</v>
      </c>
      <c r="H28" s="18">
        <f t="shared" si="1"/>
        <v>570.4000000000001</v>
      </c>
      <c r="I28" s="17">
        <v>1500</v>
      </c>
      <c r="J28" s="16">
        <v>930</v>
      </c>
      <c r="K28" s="26">
        <f t="shared" si="2"/>
        <v>12.3566</v>
      </c>
      <c r="L28">
        <v>930</v>
      </c>
      <c r="M28" t="s">
        <v>162</v>
      </c>
    </row>
    <row r="29" spans="1:13" ht="12.75">
      <c r="A29" t="s">
        <v>55</v>
      </c>
      <c r="B29">
        <v>0</v>
      </c>
      <c r="C29">
        <v>304</v>
      </c>
      <c r="D29">
        <v>0</v>
      </c>
      <c r="E29">
        <v>304</v>
      </c>
      <c r="F29" s="3">
        <f t="shared" si="0"/>
        <v>340.48</v>
      </c>
      <c r="G29" s="19">
        <v>500</v>
      </c>
      <c r="H29" s="18">
        <f t="shared" si="1"/>
        <v>-159.51999999999998</v>
      </c>
      <c r="I29" s="17">
        <v>0</v>
      </c>
      <c r="J29" s="19">
        <v>160</v>
      </c>
      <c r="K29" s="26">
        <f t="shared" si="2"/>
        <v>6.05872</v>
      </c>
      <c r="L29">
        <v>160</v>
      </c>
      <c r="M29" t="s">
        <v>162</v>
      </c>
    </row>
    <row r="30" spans="1:11" ht="12.75">
      <c r="A30" t="s">
        <v>61</v>
      </c>
      <c r="B30">
        <v>0</v>
      </c>
      <c r="C30">
        <v>193</v>
      </c>
      <c r="D30">
        <v>0</v>
      </c>
      <c r="E30">
        <v>193</v>
      </c>
      <c r="F30" s="3">
        <f>E30*1.15</f>
        <v>221.95</v>
      </c>
      <c r="G30" s="19">
        <v>0</v>
      </c>
      <c r="H30" s="18">
        <f t="shared" si="1"/>
        <v>221.95</v>
      </c>
      <c r="I30" s="17">
        <v>222</v>
      </c>
      <c r="K30" s="26">
        <f t="shared" si="2"/>
        <v>3.8464899999999997</v>
      </c>
    </row>
    <row r="31" spans="1:13" ht="12.75">
      <c r="A31" t="s">
        <v>186</v>
      </c>
      <c r="B31">
        <v>0</v>
      </c>
      <c r="C31">
        <v>547</v>
      </c>
      <c r="D31">
        <v>0</v>
      </c>
      <c r="E31">
        <v>547</v>
      </c>
      <c r="F31" s="3">
        <f>E31*1.12</f>
        <v>612.6400000000001</v>
      </c>
      <c r="G31" s="19">
        <v>0</v>
      </c>
      <c r="H31" s="18">
        <f>SUM(F31,-G31)</f>
        <v>612.6400000000001</v>
      </c>
      <c r="I31" s="17">
        <v>813</v>
      </c>
      <c r="J31" s="19">
        <v>200</v>
      </c>
      <c r="K31" s="26">
        <f t="shared" si="2"/>
        <v>10.90171</v>
      </c>
      <c r="L31">
        <v>200</v>
      </c>
      <c r="M31" t="s">
        <v>162</v>
      </c>
    </row>
    <row r="32" spans="1:11" ht="12.75">
      <c r="A32" s="16" t="s">
        <v>124</v>
      </c>
      <c r="B32">
        <v>106</v>
      </c>
      <c r="C32">
        <v>0</v>
      </c>
      <c r="D32">
        <v>0</v>
      </c>
      <c r="E32">
        <v>106</v>
      </c>
      <c r="F32" s="3">
        <f>E32*1.15</f>
        <v>121.89999999999999</v>
      </c>
      <c r="G32" s="19">
        <v>0</v>
      </c>
      <c r="H32" s="18">
        <f t="shared" si="1"/>
        <v>121.89999999999999</v>
      </c>
      <c r="I32" s="17">
        <v>122</v>
      </c>
      <c r="K32" s="26">
        <f t="shared" si="2"/>
        <v>2.11258</v>
      </c>
    </row>
    <row r="33" spans="1:12" ht="12.75">
      <c r="A33" t="s">
        <v>165</v>
      </c>
      <c r="B33">
        <v>0</v>
      </c>
      <c r="C33">
        <v>0</v>
      </c>
      <c r="D33">
        <v>1047</v>
      </c>
      <c r="E33">
        <v>1047</v>
      </c>
      <c r="F33" s="3">
        <f t="shared" si="0"/>
        <v>1172.64</v>
      </c>
      <c r="G33" s="19">
        <v>1209</v>
      </c>
      <c r="H33" s="18">
        <f t="shared" si="1"/>
        <v>-36.3599999999999</v>
      </c>
      <c r="I33" s="17">
        <v>0</v>
      </c>
      <c r="J33" s="19">
        <v>36</v>
      </c>
      <c r="K33" s="26">
        <f t="shared" si="2"/>
        <v>20.86671</v>
      </c>
      <c r="L33">
        <v>15</v>
      </c>
    </row>
    <row r="34" spans="1:11" ht="12.75">
      <c r="A34" t="s">
        <v>123</v>
      </c>
      <c r="B34">
        <v>977</v>
      </c>
      <c r="C34">
        <v>0</v>
      </c>
      <c r="D34">
        <v>0</v>
      </c>
      <c r="E34">
        <v>977</v>
      </c>
      <c r="F34" s="3">
        <f>E34*1.15</f>
        <v>1123.55</v>
      </c>
      <c r="G34" s="19">
        <v>0</v>
      </c>
      <c r="H34" s="18">
        <f t="shared" si="1"/>
        <v>1123.55</v>
      </c>
      <c r="I34" s="17">
        <v>1124</v>
      </c>
      <c r="K34" s="26">
        <f t="shared" si="2"/>
        <v>19.47161</v>
      </c>
    </row>
    <row r="35" spans="1:13" ht="12.75">
      <c r="A35" t="s">
        <v>39</v>
      </c>
      <c r="B35">
        <v>0</v>
      </c>
      <c r="C35">
        <v>674</v>
      </c>
      <c r="D35">
        <v>0</v>
      </c>
      <c r="E35">
        <v>674</v>
      </c>
      <c r="F35" s="3">
        <f>E35*1.07</f>
        <v>721.1800000000001</v>
      </c>
      <c r="G35" s="19">
        <v>135</v>
      </c>
      <c r="H35" s="18">
        <f t="shared" si="1"/>
        <v>586.1800000000001</v>
      </c>
      <c r="I35" s="17">
        <v>586</v>
      </c>
      <c r="J35" s="19"/>
      <c r="K35" s="26">
        <f t="shared" si="2"/>
        <v>13.43282</v>
      </c>
      <c r="M35" t="s">
        <v>197</v>
      </c>
    </row>
    <row r="36" spans="1:11" ht="12.75">
      <c r="A36" t="s">
        <v>20</v>
      </c>
      <c r="B36">
        <v>908</v>
      </c>
      <c r="C36">
        <v>0</v>
      </c>
      <c r="D36">
        <v>0</v>
      </c>
      <c r="E36">
        <v>908</v>
      </c>
      <c r="F36" s="3">
        <f>E36*1.15</f>
        <v>1044.1999999999998</v>
      </c>
      <c r="G36" s="19">
        <v>0</v>
      </c>
      <c r="H36" s="18">
        <f t="shared" si="1"/>
        <v>1044.1999999999998</v>
      </c>
      <c r="I36" s="17">
        <v>1044</v>
      </c>
      <c r="K36" s="26">
        <f t="shared" si="2"/>
        <v>18.09644</v>
      </c>
    </row>
    <row r="37" spans="1:11" ht="12.75">
      <c r="A37" t="s">
        <v>75</v>
      </c>
      <c r="B37">
        <v>0</v>
      </c>
      <c r="C37">
        <v>0</v>
      </c>
      <c r="D37">
        <v>1287</v>
      </c>
      <c r="E37">
        <v>1287</v>
      </c>
      <c r="F37" s="3">
        <f t="shared" si="0"/>
        <v>1441.44</v>
      </c>
      <c r="G37" s="16">
        <v>257</v>
      </c>
      <c r="H37" s="18">
        <f t="shared" si="1"/>
        <v>1184.44</v>
      </c>
      <c r="I37" s="17">
        <v>1184</v>
      </c>
      <c r="K37" s="26">
        <f t="shared" si="2"/>
        <v>25.64991</v>
      </c>
    </row>
    <row r="38" spans="1:11" ht="12.75">
      <c r="A38" t="s">
        <v>179</v>
      </c>
      <c r="B38">
        <v>468</v>
      </c>
      <c r="C38">
        <v>0</v>
      </c>
      <c r="D38">
        <v>0</v>
      </c>
      <c r="E38">
        <v>468</v>
      </c>
      <c r="F38" s="3">
        <f>E38*1.15</f>
        <v>538.1999999999999</v>
      </c>
      <c r="G38" s="19">
        <v>0</v>
      </c>
      <c r="H38" s="18">
        <f>SUM(F38,-G38)</f>
        <v>538.1999999999999</v>
      </c>
      <c r="I38" s="17">
        <v>538</v>
      </c>
      <c r="K38" s="26">
        <f t="shared" si="2"/>
        <v>9.32724</v>
      </c>
    </row>
    <row r="39" spans="1:11" ht="12.75">
      <c r="A39" t="s">
        <v>193</v>
      </c>
      <c r="B39">
        <v>0</v>
      </c>
      <c r="C39">
        <v>223</v>
      </c>
      <c r="D39">
        <v>0</v>
      </c>
      <c r="E39">
        <v>223</v>
      </c>
      <c r="F39" s="3">
        <f>E39*1.15</f>
        <v>256.45</v>
      </c>
      <c r="G39" s="19">
        <v>0</v>
      </c>
      <c r="H39" s="18">
        <f>SUM(F39,-G39)</f>
        <v>256.45</v>
      </c>
      <c r="I39" s="17">
        <v>257</v>
      </c>
      <c r="J39" s="19">
        <v>1</v>
      </c>
      <c r="K39" s="26">
        <f t="shared" si="2"/>
        <v>4.44439</v>
      </c>
    </row>
    <row r="40" spans="1:11" ht="12.75">
      <c r="A40" t="s">
        <v>177</v>
      </c>
      <c r="B40">
        <v>156</v>
      </c>
      <c r="C40">
        <v>0</v>
      </c>
      <c r="D40">
        <v>0</v>
      </c>
      <c r="E40">
        <v>156</v>
      </c>
      <c r="F40" s="3">
        <f>E40*1.12</f>
        <v>174.72000000000003</v>
      </c>
      <c r="G40" s="19">
        <v>0</v>
      </c>
      <c r="H40" s="18">
        <f t="shared" si="1"/>
        <v>174.72000000000003</v>
      </c>
      <c r="I40" s="17">
        <v>175</v>
      </c>
      <c r="K40" s="26">
        <f t="shared" si="2"/>
        <v>3.10908</v>
      </c>
    </row>
    <row r="41" spans="1:11" ht="12.75">
      <c r="A41" t="s">
        <v>172</v>
      </c>
      <c r="B41">
        <v>0</v>
      </c>
      <c r="C41">
        <v>0</v>
      </c>
      <c r="D41">
        <v>537</v>
      </c>
      <c r="E41">
        <v>537</v>
      </c>
      <c r="F41" s="3">
        <f>E41*1.15</f>
        <v>617.55</v>
      </c>
      <c r="G41" s="16">
        <v>107</v>
      </c>
      <c r="H41" s="18">
        <f t="shared" si="1"/>
        <v>510.54999999999995</v>
      </c>
      <c r="I41" s="17">
        <v>511</v>
      </c>
      <c r="K41" s="26">
        <f t="shared" si="2"/>
        <v>10.70241</v>
      </c>
    </row>
    <row r="42" spans="1:11" ht="12.75">
      <c r="A42" t="s">
        <v>63</v>
      </c>
      <c r="B42">
        <v>0</v>
      </c>
      <c r="C42">
        <v>1417</v>
      </c>
      <c r="D42">
        <v>0</v>
      </c>
      <c r="E42">
        <v>1417</v>
      </c>
      <c r="F42" s="3">
        <f>E42*1.05</f>
        <v>1487.8500000000001</v>
      </c>
      <c r="G42" s="19">
        <v>495</v>
      </c>
      <c r="H42" s="18">
        <f t="shared" si="1"/>
        <v>992.8500000000001</v>
      </c>
      <c r="I42" s="17">
        <v>993</v>
      </c>
      <c r="K42" s="26">
        <f t="shared" si="2"/>
        <v>28.24081</v>
      </c>
    </row>
    <row r="45" ht="15">
      <c r="A45" s="24" t="s">
        <v>198</v>
      </c>
    </row>
    <row r="46" ht="15">
      <c r="A46" s="24" t="s">
        <v>199</v>
      </c>
    </row>
    <row r="47" ht="12.75">
      <c r="A47" t="s">
        <v>201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0.125" style="29" customWidth="1"/>
    <col min="2" max="2" width="21.625" style="11" customWidth="1"/>
    <col min="3" max="3" width="10.375" style="11" customWidth="1"/>
    <col min="4" max="4" width="11.75390625" style="11" customWidth="1"/>
    <col min="5" max="5" width="10.375" style="11" customWidth="1"/>
    <col min="6" max="6" width="9.125" style="11" customWidth="1"/>
    <col min="7" max="7" width="12.00390625" style="11" bestFit="1" customWidth="1"/>
    <col min="8" max="8" width="9.125" style="11" customWidth="1"/>
  </cols>
  <sheetData>
    <row r="1" spans="1:8" s="9" customFormat="1" ht="25.5">
      <c r="A1" s="28" t="s">
        <v>7</v>
      </c>
      <c r="B1" s="6" t="s">
        <v>15</v>
      </c>
      <c r="C1" s="6" t="s">
        <v>13</v>
      </c>
      <c r="D1" s="7" t="s">
        <v>16</v>
      </c>
      <c r="E1" s="8" t="s">
        <v>17</v>
      </c>
      <c r="F1" s="10"/>
      <c r="G1" s="10"/>
      <c r="H1" s="10"/>
    </row>
    <row r="2" spans="1:4" ht="12.75">
      <c r="A2" s="12" t="s">
        <v>38</v>
      </c>
      <c r="B2" s="11" t="s">
        <v>206</v>
      </c>
      <c r="C2" s="25">
        <v>8</v>
      </c>
      <c r="D2" s="31">
        <v>41890</v>
      </c>
    </row>
    <row r="3" spans="1:4" ht="12.75">
      <c r="A3" s="21" t="s">
        <v>34</v>
      </c>
      <c r="B3" s="11" t="s">
        <v>206</v>
      </c>
      <c r="C3" s="25">
        <v>22</v>
      </c>
      <c r="D3" s="31">
        <v>41890</v>
      </c>
    </row>
    <row r="4" spans="1:5" ht="12.75">
      <c r="A4" s="12" t="s">
        <v>123</v>
      </c>
      <c r="B4" s="11" t="s">
        <v>209</v>
      </c>
      <c r="C4" s="25">
        <v>0</v>
      </c>
      <c r="D4" s="31">
        <v>41891</v>
      </c>
      <c r="E4" s="11" t="s">
        <v>230</v>
      </c>
    </row>
    <row r="5" spans="1:5" ht="12.75">
      <c r="A5" s="12" t="s">
        <v>75</v>
      </c>
      <c r="B5" s="11" t="s">
        <v>228</v>
      </c>
      <c r="C5" s="25">
        <v>0</v>
      </c>
      <c r="D5" s="31">
        <v>41891</v>
      </c>
      <c r="E5" s="11" t="s">
        <v>229</v>
      </c>
    </row>
    <row r="6" spans="1:4" ht="12.75">
      <c r="A6" s="12" t="s">
        <v>80</v>
      </c>
      <c r="B6" t="s">
        <v>210</v>
      </c>
      <c r="C6" s="25">
        <v>21</v>
      </c>
      <c r="D6" s="31">
        <v>41891</v>
      </c>
    </row>
    <row r="7" spans="1:4" ht="12.75">
      <c r="A7" s="12" t="s">
        <v>186</v>
      </c>
      <c r="B7" t="s">
        <v>210</v>
      </c>
      <c r="C7" s="25">
        <v>11</v>
      </c>
      <c r="D7" s="31">
        <v>41891</v>
      </c>
    </row>
    <row r="8" spans="1:4" ht="12.75">
      <c r="A8" s="12" t="s">
        <v>193</v>
      </c>
      <c r="B8" t="s">
        <v>211</v>
      </c>
      <c r="C8" s="25">
        <v>3</v>
      </c>
      <c r="D8" s="31">
        <v>41891</v>
      </c>
    </row>
    <row r="9" spans="1:4" ht="12.75">
      <c r="A9" s="12" t="s">
        <v>179</v>
      </c>
      <c r="B9" t="s">
        <v>212</v>
      </c>
      <c r="C9" s="25">
        <v>9</v>
      </c>
      <c r="D9" s="31">
        <v>41891</v>
      </c>
    </row>
    <row r="10" spans="1:4" ht="12.75">
      <c r="A10" s="12" t="s">
        <v>89</v>
      </c>
      <c r="B10" t="s">
        <v>213</v>
      </c>
      <c r="C10" s="25">
        <v>63</v>
      </c>
      <c r="D10" s="31">
        <v>41891</v>
      </c>
    </row>
    <row r="11" spans="1:4" ht="12.75">
      <c r="A11" s="12" t="s">
        <v>20</v>
      </c>
      <c r="B11" t="s">
        <v>213</v>
      </c>
      <c r="C11" s="25">
        <v>18</v>
      </c>
      <c r="D11" s="31">
        <v>41891</v>
      </c>
    </row>
    <row r="12" spans="1:4" ht="12.75">
      <c r="A12" s="12" t="s">
        <v>63</v>
      </c>
      <c r="B12" t="s">
        <v>213</v>
      </c>
      <c r="C12" s="25">
        <v>28</v>
      </c>
      <c r="D12" s="31">
        <v>41891</v>
      </c>
    </row>
    <row r="13" spans="1:4" ht="12.75">
      <c r="A13" s="12" t="s">
        <v>32</v>
      </c>
      <c r="B13" t="s">
        <v>205</v>
      </c>
      <c r="C13" s="25">
        <v>0</v>
      </c>
      <c r="D13" s="31">
        <v>41891</v>
      </c>
    </row>
    <row r="14" spans="1:6" ht="12.75">
      <c r="A14" s="12" t="s">
        <v>187</v>
      </c>
      <c r="B14" t="s">
        <v>221</v>
      </c>
      <c r="C14" s="25">
        <v>46</v>
      </c>
      <c r="D14" s="31">
        <v>41891</v>
      </c>
      <c r="F14" s="11" t="s">
        <v>225</v>
      </c>
    </row>
    <row r="15" spans="1:4" ht="12.75">
      <c r="A15" s="12" t="s">
        <v>120</v>
      </c>
      <c r="B15" t="s">
        <v>227</v>
      </c>
      <c r="C15" s="25">
        <v>7</v>
      </c>
      <c r="D15" s="31">
        <v>41891</v>
      </c>
    </row>
    <row r="16" spans="1:4" ht="12.75">
      <c r="A16" s="12" t="s">
        <v>177</v>
      </c>
      <c r="B16" t="s">
        <v>216</v>
      </c>
      <c r="C16" s="25">
        <v>3</v>
      </c>
      <c r="D16" s="31">
        <v>41891</v>
      </c>
    </row>
    <row r="17" spans="1:4" ht="12.75">
      <c r="A17" s="12" t="s">
        <v>26</v>
      </c>
      <c r="B17" t="s">
        <v>204</v>
      </c>
      <c r="C17" s="25">
        <v>28</v>
      </c>
      <c r="D17" s="31">
        <v>41891</v>
      </c>
    </row>
    <row r="18" spans="1:4" ht="12.75">
      <c r="A18" s="21" t="s">
        <v>124</v>
      </c>
      <c r="B18" t="s">
        <v>218</v>
      </c>
      <c r="C18" s="25">
        <v>2</v>
      </c>
      <c r="D18" s="31">
        <v>41891</v>
      </c>
    </row>
    <row r="19" spans="1:4" ht="12.75">
      <c r="A19" s="12" t="s">
        <v>78</v>
      </c>
      <c r="B19" t="s">
        <v>207</v>
      </c>
      <c r="C19" s="25">
        <v>32</v>
      </c>
      <c r="D19" s="31">
        <v>41891</v>
      </c>
    </row>
    <row r="20" spans="1:4" ht="12.75">
      <c r="A20" s="12" t="s">
        <v>77</v>
      </c>
      <c r="B20" t="s">
        <v>207</v>
      </c>
      <c r="C20" s="25">
        <v>15</v>
      </c>
      <c r="D20" s="31">
        <v>41891</v>
      </c>
    </row>
    <row r="21" spans="1:4" ht="12.75">
      <c r="A21" s="12" t="s">
        <v>169</v>
      </c>
      <c r="B21" t="s">
        <v>208</v>
      </c>
      <c r="C21" s="25">
        <v>20</v>
      </c>
      <c r="D21" s="31">
        <v>41891</v>
      </c>
    </row>
    <row r="22" spans="1:4" ht="12.75">
      <c r="A22" s="12" t="s">
        <v>172</v>
      </c>
      <c r="B22" t="s">
        <v>208</v>
      </c>
      <c r="C22" s="25">
        <v>11</v>
      </c>
      <c r="D22" s="31">
        <v>41891</v>
      </c>
    </row>
    <row r="23" spans="1:4" ht="12.75">
      <c r="A23" s="12" t="s">
        <v>167</v>
      </c>
      <c r="B23" t="s">
        <v>215</v>
      </c>
      <c r="C23" s="25">
        <v>5</v>
      </c>
      <c r="D23" s="31">
        <v>41891</v>
      </c>
    </row>
    <row r="24" spans="1:7" ht="12.75">
      <c r="A24" s="12" t="s">
        <v>165</v>
      </c>
      <c r="B24" s="11" t="s">
        <v>206</v>
      </c>
      <c r="C24" s="25">
        <v>0</v>
      </c>
      <c r="D24" s="31"/>
      <c r="G24" s="27"/>
    </row>
    <row r="25" spans="1:4" ht="12.75">
      <c r="A25" s="12" t="s">
        <v>39</v>
      </c>
      <c r="B25" s="11" t="s">
        <v>206</v>
      </c>
      <c r="C25" s="25">
        <v>13</v>
      </c>
      <c r="D25" s="31"/>
    </row>
    <row r="26" spans="1:6" ht="12.75">
      <c r="A26" s="12" t="s">
        <v>58</v>
      </c>
      <c r="B26" s="11" t="s">
        <v>217</v>
      </c>
      <c r="C26" s="25">
        <v>15</v>
      </c>
      <c r="D26" s="31"/>
      <c r="F26" s="11" t="s">
        <v>233</v>
      </c>
    </row>
    <row r="27" spans="1:6" ht="12.75">
      <c r="A27" s="12" t="s">
        <v>36</v>
      </c>
      <c r="B27" s="11" t="s">
        <v>219</v>
      </c>
      <c r="C27" s="11">
        <v>33</v>
      </c>
      <c r="D27" s="31"/>
      <c r="F27" s="11" t="s">
        <v>222</v>
      </c>
    </row>
    <row r="28" spans="1:6" ht="12.75">
      <c r="A28" s="12" t="s">
        <v>191</v>
      </c>
      <c r="B28" t="s">
        <v>219</v>
      </c>
      <c r="C28" s="11">
        <v>7</v>
      </c>
      <c r="D28" s="31"/>
      <c r="F28" s="11" t="s">
        <v>223</v>
      </c>
    </row>
    <row r="29" spans="1:6" ht="12.75">
      <c r="A29" s="12" t="s">
        <v>30</v>
      </c>
      <c r="B29" s="11" t="s">
        <v>219</v>
      </c>
      <c r="C29" s="11">
        <v>26</v>
      </c>
      <c r="D29" s="31"/>
      <c r="F29" s="11" t="s">
        <v>224</v>
      </c>
    </row>
    <row r="30" spans="1:6" ht="12.75">
      <c r="A30" s="12" t="s">
        <v>50</v>
      </c>
      <c r="B30" s="25" t="s">
        <v>219</v>
      </c>
      <c r="C30" s="25">
        <v>12</v>
      </c>
      <c r="D30" s="31"/>
      <c r="F30" s="25" t="s">
        <v>219</v>
      </c>
    </row>
    <row r="31" spans="1:6" ht="12.75">
      <c r="A31" s="12" t="s">
        <v>122</v>
      </c>
      <c r="B31" t="s">
        <v>219</v>
      </c>
      <c r="C31" s="25">
        <v>0</v>
      </c>
      <c r="D31" s="31"/>
      <c r="E31" s="11" t="s">
        <v>220</v>
      </c>
      <c r="F31" s="11" t="s">
        <v>219</v>
      </c>
    </row>
    <row r="32" spans="1:6" ht="12.75">
      <c r="A32" s="12" t="s">
        <v>147</v>
      </c>
      <c r="B32" s="11" t="s">
        <v>219</v>
      </c>
      <c r="C32" s="25">
        <v>15</v>
      </c>
      <c r="D32" s="31"/>
      <c r="F32" s="11" t="s">
        <v>219</v>
      </c>
    </row>
    <row r="33" spans="1:6" ht="12.75">
      <c r="A33" s="12" t="s">
        <v>84</v>
      </c>
      <c r="B33" s="11" t="s">
        <v>214</v>
      </c>
      <c r="C33" s="25">
        <v>60</v>
      </c>
      <c r="D33" s="31"/>
      <c r="F33" s="30" t="s">
        <v>232</v>
      </c>
    </row>
    <row r="34" spans="1:4" ht="12.75">
      <c r="A34" s="12" t="s">
        <v>86</v>
      </c>
      <c r="C34" s="25">
        <v>13</v>
      </c>
      <c r="D34" s="31"/>
    </row>
    <row r="35" spans="1:4" ht="12.75">
      <c r="A35" s="12" t="s">
        <v>94</v>
      </c>
      <c r="C35" s="25">
        <v>12</v>
      </c>
      <c r="D35" s="31"/>
    </row>
    <row r="36" spans="1:5" ht="12.75">
      <c r="A36" s="12" t="s">
        <v>71</v>
      </c>
      <c r="C36" s="25">
        <v>0</v>
      </c>
      <c r="D36" s="31"/>
      <c r="E36" s="11" t="s">
        <v>202</v>
      </c>
    </row>
    <row r="37" spans="1:4" ht="12.75">
      <c r="A37" s="12" t="s">
        <v>121</v>
      </c>
      <c r="C37" s="25">
        <v>6</v>
      </c>
      <c r="D37" s="31"/>
    </row>
    <row r="38" spans="1:4" ht="12.75">
      <c r="A38" s="12" t="s">
        <v>130</v>
      </c>
      <c r="C38" s="25">
        <v>25</v>
      </c>
      <c r="D38" s="31"/>
    </row>
    <row r="39" spans="1:4" ht="12.75">
      <c r="A39" s="12" t="s">
        <v>69</v>
      </c>
      <c r="C39" s="25">
        <v>12</v>
      </c>
      <c r="D39" s="31"/>
    </row>
    <row r="40" spans="1:4" ht="12.75">
      <c r="A40" s="12" t="s">
        <v>55</v>
      </c>
      <c r="C40" s="25">
        <v>6</v>
      </c>
      <c r="D40" s="31"/>
    </row>
    <row r="41" spans="1:6" ht="12.75">
      <c r="A41" s="12" t="s">
        <v>61</v>
      </c>
      <c r="C41" s="25">
        <v>8</v>
      </c>
      <c r="D41" s="31"/>
      <c r="F41" s="11" t="s">
        <v>226</v>
      </c>
    </row>
  </sheetData>
  <autoFilter ref="A1:G4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Olga</cp:lastModifiedBy>
  <dcterms:created xsi:type="dcterms:W3CDTF">2012-11-30T08:13:59Z</dcterms:created>
  <dcterms:modified xsi:type="dcterms:W3CDTF">2014-09-10T15:28:00Z</dcterms:modified>
  <cp:category/>
  <cp:version/>
  <cp:contentType/>
  <cp:contentStatus/>
</cp:coreProperties>
</file>