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270" windowWidth="11610" windowHeight="6495" activeTab="3"/>
  </bookViews>
  <sheets>
    <sheet name="КП-22" sheetId="1" r:id="rId1"/>
    <sheet name="Лето-2014. Ч.1" sheetId="2" r:id="rId2"/>
    <sheet name="Оплаты" sheetId="3" r:id="rId3"/>
    <sheet name="Раздачи" sheetId="4" r:id="rId4"/>
  </sheets>
  <definedNames>
    <definedName name="_xlnm._FilterDatabase" localSheetId="0" hidden="1">'КП-22'!$A$1:$J$211</definedName>
    <definedName name="_xlnm._FilterDatabase" localSheetId="1" hidden="1">'Лето-2014. Ч.1'!$A$1:$J$211</definedName>
  </definedNames>
  <calcPr fullCalcOnLoad="1" refMode="R1C1"/>
</workbook>
</file>

<file path=xl/sharedStrings.xml><?xml version="1.0" encoding="utf-8"?>
<sst xmlns="http://schemas.openxmlformats.org/spreadsheetml/2006/main" count="1873" uniqueCount="507">
  <si>
    <t>артикул</t>
  </si>
  <si>
    <t>коллекция</t>
  </si>
  <si>
    <t>размер</t>
  </si>
  <si>
    <t>кол-во</t>
  </si>
  <si>
    <t>сумма</t>
  </si>
  <si>
    <t>сумма с орг</t>
  </si>
  <si>
    <t>уз</t>
  </si>
  <si>
    <t>сумма заказа</t>
  </si>
  <si>
    <t>с орг%  всего</t>
  </si>
  <si>
    <t>оплачено ранее</t>
  </si>
  <si>
    <t>к оплате</t>
  </si>
  <si>
    <t>оплачено</t>
  </si>
  <si>
    <t>переплата/ недоплата</t>
  </si>
  <si>
    <t>тр.</t>
  </si>
  <si>
    <t>депозит/ долг (-)</t>
  </si>
  <si>
    <t>РЦР</t>
  </si>
  <si>
    <t>сдано/ выдано</t>
  </si>
  <si>
    <t>долг межгород</t>
  </si>
  <si>
    <t>Термо</t>
  </si>
  <si>
    <t>64-128</t>
  </si>
  <si>
    <t>наша обычная цена</t>
  </si>
  <si>
    <t>цена по январ. акции</t>
  </si>
  <si>
    <t>Кальсоны для мальчика ПНЛ627025 светло-серый</t>
  </si>
  <si>
    <t>galia</t>
  </si>
  <si>
    <t>Кальсоны для мальчика ПНЛ627025 черный</t>
  </si>
  <si>
    <t>Джемпер для девочки ДДК085001</t>
  </si>
  <si>
    <t>Машенька</t>
  </si>
  <si>
    <t>56-110</t>
  </si>
  <si>
    <t>Бриджи для девочки ДБР661800</t>
  </si>
  <si>
    <t>Раскрась город</t>
  </si>
  <si>
    <t>mashuk11</t>
  </si>
  <si>
    <t>Джемпер для девочки ДДК660001 розовый</t>
  </si>
  <si>
    <t>На побережье</t>
  </si>
  <si>
    <t>Джемпер для мальчика ПДК781001 беж+терракот/лосяш</t>
  </si>
  <si>
    <t>Смешарики</t>
  </si>
  <si>
    <t>Брюки для девочки ДББ445258</t>
  </si>
  <si>
    <t>Маленькая леди</t>
  </si>
  <si>
    <t>Головной убор детск. УГШ100025 сливки</t>
  </si>
  <si>
    <t>МЁД</t>
  </si>
  <si>
    <t>Комплект нательный детский УНК630025 сливки</t>
  </si>
  <si>
    <t>Брюки для девочки ДБМ890258</t>
  </si>
  <si>
    <t>Кеды</t>
  </si>
  <si>
    <t>Рейтузы для девочки ДРМ155146 полоска ассорти</t>
  </si>
  <si>
    <t>Штучный</t>
  </si>
  <si>
    <t>Головной убор маска подшлемная УГШ036 черный</t>
  </si>
  <si>
    <t>Головной убор маска подшлемная УГШ036 белый</t>
  </si>
  <si>
    <t>тат1980</t>
  </si>
  <si>
    <t>Трусы для девочки ДНТ034001н белый</t>
  </si>
  <si>
    <t>Земляничка</t>
  </si>
  <si>
    <t>54-104</t>
  </si>
  <si>
    <t>Missus</t>
  </si>
  <si>
    <t>Трусы для мальчика ПНП700001 оливковый+оранжевый</t>
  </si>
  <si>
    <t>Йети</t>
  </si>
  <si>
    <t>62-122</t>
  </si>
  <si>
    <t>Домашняя одежда</t>
  </si>
  <si>
    <t>Комплект домашний для мальчика УНЖ801067 беж+темно-синий/Дикий запад</t>
  </si>
  <si>
    <t>Трусы для мальчика ПНП700001 коричневый+беж</t>
  </si>
  <si>
    <t>Майка для мальчика ПНМ009001 бирюза+морская волна</t>
  </si>
  <si>
    <t>Гарнитур для девочки ДНГ553001н бирюза полоска</t>
  </si>
  <si>
    <t>Поиграем</t>
  </si>
  <si>
    <t>Комплект домашний для девочки ДНЖ374001 серый+малина</t>
  </si>
  <si>
    <t>Подружки</t>
  </si>
  <si>
    <t>Трусы для девочки ДНТ435001н розовый/горох</t>
  </si>
  <si>
    <t>Белье</t>
  </si>
  <si>
    <t>Прогулочная яселька для девочки 3ДДГШ841001н</t>
  </si>
  <si>
    <t>Земляничная поляна</t>
  </si>
  <si>
    <t>48-74</t>
  </si>
  <si>
    <t>Sonrika</t>
  </si>
  <si>
    <t>Комплект ясельный для девочки 2ДДШ670001</t>
  </si>
  <si>
    <t>Цветы в Апреле</t>
  </si>
  <si>
    <t>Бриджи для мальчика ПБР504800 темно-синий</t>
  </si>
  <si>
    <t>Джемпер для мальчика ПДК508001 бирюза</t>
  </si>
  <si>
    <t>Фотоаппарат</t>
  </si>
  <si>
    <t>Джемпер для мальчика ПДБ422001 синий</t>
  </si>
  <si>
    <t>Шорты для мальчика ПШД456001 синий</t>
  </si>
  <si>
    <t>Гонки</t>
  </si>
  <si>
    <t>Платье ДПК077001н</t>
  </si>
  <si>
    <t>КрошкаКэт</t>
  </si>
  <si>
    <t>Сарафан ДПС883135 сливки/Нюша</t>
  </si>
  <si>
    <t>Комплект для девочки ДКС213001н</t>
  </si>
  <si>
    <t>Платье ДПК170820</t>
  </si>
  <si>
    <t>Королева танца</t>
  </si>
  <si>
    <t>52-98</t>
  </si>
  <si>
    <t>Сарафан ДПС540131н вишня</t>
  </si>
  <si>
    <t>Шаман</t>
  </si>
  <si>
    <t>Джемпер для мальчика ПДК613001 бирюза</t>
  </si>
  <si>
    <t xml:space="preserve">Шорты для мальчика ПШК642001н серый </t>
  </si>
  <si>
    <t>60-116</t>
  </si>
  <si>
    <t>Дина М</t>
  </si>
  <si>
    <t>Брюки для мальчика ПББ322110 серый</t>
  </si>
  <si>
    <t>Кайтинг</t>
  </si>
  <si>
    <t>Джемпер для мальчика ПДД317067 красный+серый</t>
  </si>
  <si>
    <t>Комплект домашний детск. УНЖ101001 яблочки василек+василек</t>
  </si>
  <si>
    <t>Трусы для девочки ДНТ034001н красный/апрель</t>
  </si>
  <si>
    <t>Трусы для девочки ДНТ034001н розовый/мышки</t>
  </si>
  <si>
    <t>52-92</t>
  </si>
  <si>
    <t>Трусы для девочки ДНТ034001н салат</t>
  </si>
  <si>
    <t>Весеннее настроение</t>
  </si>
  <si>
    <t>Трусы для девочки ДНТ034001 сирень/Две вишенки</t>
  </si>
  <si>
    <t>Сладкие сны</t>
  </si>
  <si>
    <t>50-92</t>
  </si>
  <si>
    <t>Платье ДПК311067н оранж</t>
  </si>
  <si>
    <t>Гарнитур для мальчика ПНГ498001</t>
  </si>
  <si>
    <t>Флот</t>
  </si>
  <si>
    <t>72-140</t>
  </si>
  <si>
    <t>Ollena</t>
  </si>
  <si>
    <t>Natusya-2</t>
  </si>
  <si>
    <t>Купальник гимнастический для девочки ДТД896800 черный</t>
  </si>
  <si>
    <t>Шорты для мальчика ПШК598 черный</t>
  </si>
  <si>
    <t>1207+74</t>
  </si>
  <si>
    <t>Комплект домашний детск. УНЖ501067н белый+клетка салат/Собака и море</t>
  </si>
  <si>
    <t>Малышам</t>
  </si>
  <si>
    <t>Ольга Тайлакова</t>
  </si>
  <si>
    <t>Носки утепленные детские УТТ544 ярко-розовый</t>
  </si>
  <si>
    <t>Oddykid</t>
  </si>
  <si>
    <t>Брюки для мальчика ПББ769258</t>
  </si>
  <si>
    <t>68-134</t>
  </si>
  <si>
    <t>Slanka</t>
  </si>
  <si>
    <t>Джемпер для мальчика ПДБ766001н</t>
  </si>
  <si>
    <t>Джемпер для мальчика ПДБ622001 серый</t>
  </si>
  <si>
    <t>оплачено по январской акции</t>
  </si>
  <si>
    <t>Брюки для мальчика ПБМ799258</t>
  </si>
  <si>
    <t>Мотокросс</t>
  </si>
  <si>
    <t>Джемпер для девочки ДДБ355 фиолетовый/я дома</t>
  </si>
  <si>
    <t>76-146</t>
  </si>
  <si>
    <t>Джемпер для девочки ДДБ123800</t>
  </si>
  <si>
    <t>Пиши мне в аську</t>
  </si>
  <si>
    <t>80-152</t>
  </si>
  <si>
    <t>Mili25</t>
  </si>
  <si>
    <t>Джемпер для мальчика ПДК702001н</t>
  </si>
  <si>
    <t>Надюлька</t>
  </si>
  <si>
    <t>Гарнитур для мальчика ПНГ173001 беж+коричневый/Лев</t>
  </si>
  <si>
    <t>Клуб зверей</t>
  </si>
  <si>
    <t>Гарнитур для мальчика ПНГ474001 темный беж+темно-синий/Два коня</t>
  </si>
  <si>
    <t>Легенды вестерна</t>
  </si>
  <si>
    <t>Гарнитур для мальчика ПНГ479001 голубой+темно-синий/Герб</t>
  </si>
  <si>
    <t>Гарнитур для мальчика ПНГ498001 голубой+темно-синий/Герб</t>
  </si>
  <si>
    <t>Славянка</t>
  </si>
  <si>
    <t>Джемпер для мальчика ПДК775001</t>
  </si>
  <si>
    <t>Куртка для мальчика ПДД774067н</t>
  </si>
  <si>
    <t>Сарафан ДПС087</t>
  </si>
  <si>
    <t>_Jul_</t>
  </si>
  <si>
    <t>цена</t>
  </si>
  <si>
    <t>базовая</t>
  </si>
  <si>
    <t>ПБР011 бриджи</t>
  </si>
  <si>
    <t>Вертолеты</t>
  </si>
  <si>
    <t>красуля</t>
  </si>
  <si>
    <t>ПБМ484 брюки</t>
  </si>
  <si>
    <t>Fila</t>
  </si>
  <si>
    <t xml:space="preserve">ПГШ489 головной убор шапка </t>
  </si>
  <si>
    <t>Gorgipija</t>
  </si>
  <si>
    <t>ПДБ008 джемпер василек</t>
  </si>
  <si>
    <t xml:space="preserve">ПДБ008 джемпер василек </t>
  </si>
  <si>
    <t>decan</t>
  </si>
  <si>
    <t>ПДК488 джемпер василек</t>
  </si>
  <si>
    <t>ПДК488 джемпер зеленый</t>
  </si>
  <si>
    <t>nadia1984</t>
  </si>
  <si>
    <t>ДПК017 платье</t>
  </si>
  <si>
    <t>Вишенка</t>
  </si>
  <si>
    <t>54-92</t>
  </si>
  <si>
    <t>mirrrinka</t>
  </si>
  <si>
    <t>berryfun</t>
  </si>
  <si>
    <t>ROPL</t>
  </si>
  <si>
    <t>ДРЛ937 рейтузы</t>
  </si>
  <si>
    <t>52-86</t>
  </si>
  <si>
    <t>Svetik-Push</t>
  </si>
  <si>
    <t xml:space="preserve">ПБР557 бриджи </t>
  </si>
  <si>
    <t>Гран-при</t>
  </si>
  <si>
    <t>Аркадия</t>
  </si>
  <si>
    <t>ПББ998 брюки</t>
  </si>
  <si>
    <t xml:space="preserve">60-116 </t>
  </si>
  <si>
    <t>Юлия_Ч</t>
  </si>
  <si>
    <t>katyusha2008</t>
  </si>
  <si>
    <t>КисяМурыся</t>
  </si>
  <si>
    <t>omli</t>
  </si>
  <si>
    <t xml:space="preserve">ПДБ539 джемпер беж  </t>
  </si>
  <si>
    <t xml:space="preserve">ПДБ539 джемпер коричневый  </t>
  </si>
  <si>
    <t>ПДД996 джемпер беж</t>
  </si>
  <si>
    <t>ПДД996 джемпер коричневый</t>
  </si>
  <si>
    <t>AlexSh</t>
  </si>
  <si>
    <t xml:space="preserve">ПДД996 джемпер коричневый </t>
  </si>
  <si>
    <t>ПДК533 джемпер беж</t>
  </si>
  <si>
    <t>ShYulia</t>
  </si>
  <si>
    <t>ПДК533 джемпер коричневый</t>
  </si>
  <si>
    <t>ПДД999 куртка</t>
  </si>
  <si>
    <t>Каникулы</t>
  </si>
  <si>
    <t>Ustin1975</t>
  </si>
  <si>
    <t>Верунья</t>
  </si>
  <si>
    <t xml:space="preserve">ДДБ226 джемпер </t>
  </si>
  <si>
    <t>ДДБ226 джемпер</t>
  </si>
  <si>
    <t xml:space="preserve">56-110 </t>
  </si>
  <si>
    <t>МЮВ</t>
  </si>
  <si>
    <t xml:space="preserve">ДПБ224 платье </t>
  </si>
  <si>
    <t>ДПБ224 платье</t>
  </si>
  <si>
    <t xml:space="preserve">ДПК222 платье </t>
  </si>
  <si>
    <t>48-86</t>
  </si>
  <si>
    <t>ДПК222 платье</t>
  </si>
  <si>
    <t>Anney</t>
  </si>
  <si>
    <t>ДРЛ228 рейтузы</t>
  </si>
  <si>
    <t>Львен</t>
  </si>
  <si>
    <t>ПБР014 бриджи серый</t>
  </si>
  <si>
    <t>Космический десант</t>
  </si>
  <si>
    <t>DJulik</t>
  </si>
  <si>
    <t>Metel</t>
  </si>
  <si>
    <t>ПБР014 бриджи синий</t>
  </si>
  <si>
    <t xml:space="preserve">ПБР014 бриджи синий </t>
  </si>
  <si>
    <t>ПГК017 головной убор бандана серый</t>
  </si>
  <si>
    <t>45*45</t>
  </si>
  <si>
    <t>ПГК017 головной убор бандана синий</t>
  </si>
  <si>
    <t>ПДБ016 джемпер оранж</t>
  </si>
  <si>
    <t>ПДБ016 джемпер салат</t>
  </si>
  <si>
    <t>ПДБ016 джемпер серый</t>
  </si>
  <si>
    <t>ПДБ016 джемпер синий</t>
  </si>
  <si>
    <t xml:space="preserve">ПДК015 джемпер оранж </t>
  </si>
  <si>
    <t>ПДК015 джемпер оранж</t>
  </si>
  <si>
    <t>ПДК015 джемпер салат</t>
  </si>
  <si>
    <t>ПДК015 джемпер серый</t>
  </si>
  <si>
    <t>ПДК015 джемпер синий</t>
  </si>
  <si>
    <t xml:space="preserve">ДБР219 бриджи </t>
  </si>
  <si>
    <t>Мечтатели</t>
  </si>
  <si>
    <t>ДБР219 бриджи</t>
  </si>
  <si>
    <t>AlesiaZ</t>
  </si>
  <si>
    <t>ДГК136 головной убор косынка</t>
  </si>
  <si>
    <t>ДДК214 джемпер белый+бирюза</t>
  </si>
  <si>
    <t>ДДК214 джемпер белый+коралл</t>
  </si>
  <si>
    <t>ДДК214 джемпер коралл</t>
  </si>
  <si>
    <t>ДПК220 платье белый+бирюза</t>
  </si>
  <si>
    <t xml:space="preserve">ДПК220 платье белый+коралл </t>
  </si>
  <si>
    <t>ДПК220 платье белый+коралл</t>
  </si>
  <si>
    <t>ЮЗК266 боди</t>
  </si>
  <si>
    <t>Речное путешествие</t>
  </si>
  <si>
    <t>50-80</t>
  </si>
  <si>
    <t xml:space="preserve">ЮБР277 бриджи </t>
  </si>
  <si>
    <t>ЮБР277 бриджи</t>
  </si>
  <si>
    <t>Rudta</t>
  </si>
  <si>
    <t>Вера77</t>
  </si>
  <si>
    <t>ЮГП279 головной убор панама</t>
  </si>
  <si>
    <t xml:space="preserve">ЮДБ268 джемпер </t>
  </si>
  <si>
    <t>*Star#</t>
  </si>
  <si>
    <t>ЮДБ273 джемпер</t>
  </si>
  <si>
    <t>ЮДК267 джемпер</t>
  </si>
  <si>
    <t>ДДБ072 джемпер</t>
  </si>
  <si>
    <t>Русские мотивы</t>
  </si>
  <si>
    <t xml:space="preserve">ДДК073 джемпер </t>
  </si>
  <si>
    <t>ДДК073 джемпер</t>
  </si>
  <si>
    <t>ДДК304 джемпер</t>
  </si>
  <si>
    <t xml:space="preserve">ДДК304 джемпер </t>
  </si>
  <si>
    <t>ДРЛ141 рейтузы</t>
  </si>
  <si>
    <t>ДПС070 сарафан</t>
  </si>
  <si>
    <t>ДЮК302 юбка</t>
  </si>
  <si>
    <t>ДДД250 джемпер полоски</t>
  </si>
  <si>
    <t xml:space="preserve">ДДК251 джемпер ромбики зеленый </t>
  </si>
  <si>
    <t>ДДК251 джемпер ромбики зеленый</t>
  </si>
  <si>
    <t>Серебринка</t>
  </si>
  <si>
    <t>ДПК258 платье</t>
  </si>
  <si>
    <t>Австрия</t>
  </si>
  <si>
    <t>ДРЛ261 рейтузы</t>
  </si>
  <si>
    <t>Бриджи для девочки ДБР252</t>
  </si>
  <si>
    <t>На корте</t>
  </si>
  <si>
    <t>осень@03</t>
  </si>
  <si>
    <t>Юбка ДЮК230</t>
  </si>
  <si>
    <t>Шорты для девочки ДШК144</t>
  </si>
  <si>
    <t>Мягкие лапки</t>
  </si>
  <si>
    <t>Джемпер для девочки ДДБ497</t>
  </si>
  <si>
    <t>Неоновые огни</t>
  </si>
  <si>
    <t>92-170</t>
  </si>
  <si>
    <t>Шорты для девочки ДШК580</t>
  </si>
  <si>
    <t>Бриджи для девочки ДБР661</t>
  </si>
  <si>
    <t>Джемпер для девочки ДДБ644 розовый</t>
  </si>
  <si>
    <t>Шорты для девочки ДШК948 изумруд</t>
  </si>
  <si>
    <t>Фестиваль</t>
  </si>
  <si>
    <t>Джемпер для девочки ДДБ078</t>
  </si>
  <si>
    <t>Юбка ДЮК080</t>
  </si>
  <si>
    <t>Джемпер для мальчика ПДК389 белый</t>
  </si>
  <si>
    <t>Комиксы</t>
  </si>
  <si>
    <t>Джемпер для мальчика ПДК388</t>
  </si>
  <si>
    <t>Рыболов</t>
  </si>
  <si>
    <t>Джемпер для мальчика ПДК501</t>
  </si>
  <si>
    <t>Строитель</t>
  </si>
  <si>
    <t>Шорты для мальчика ПШД583</t>
  </si>
  <si>
    <t>Брюки для мальчика ЮББ887067</t>
  </si>
  <si>
    <t>Минимонстры</t>
  </si>
  <si>
    <t>FieRinka</t>
  </si>
  <si>
    <t>Куртка для мальчика ЮДД708258</t>
  </si>
  <si>
    <t>Маленький ковбой</t>
  </si>
  <si>
    <t>Джемпер для мальчика ЮДК695001</t>
  </si>
  <si>
    <t>Джемпер для мальчика ПДБ061001н белый+вишня</t>
  </si>
  <si>
    <t>Болельщик</t>
  </si>
  <si>
    <t>Юбка для девочки ДЮД618130н цветущий луг клетка салат</t>
  </si>
  <si>
    <t>Комплект ясельный для мальчика ЮКР319005 полоска синий+синий/Якорь</t>
  </si>
  <si>
    <t>Юнга</t>
  </si>
  <si>
    <t>Ползунки ясельн. ЯПК060067 бирюза/Птичка</t>
  </si>
  <si>
    <t>Радуга</t>
  </si>
  <si>
    <t>Комплект ясельный ясельн. ЯН2543067 белый+голубой/Медведик+Медведик в рамке</t>
  </si>
  <si>
    <t>Медведик</t>
  </si>
  <si>
    <t>Ползунки ясельн. ЯПК084067 салат/Кот в бинтах</t>
  </si>
  <si>
    <t>Кот-парашютист</t>
  </si>
  <si>
    <t>Ползунки ясельн. ЯПК060067 голубой/Пираты</t>
  </si>
  <si>
    <t>Кот-пират</t>
  </si>
  <si>
    <t>Ползунки ясельн. ЯПК060067 яркая бирюза/Енотик</t>
  </si>
  <si>
    <t>Енотик</t>
  </si>
  <si>
    <t>Ползунки ясельн. ЯПК060067 коричневый</t>
  </si>
  <si>
    <t>Верный друг</t>
  </si>
  <si>
    <t>44-68</t>
  </si>
  <si>
    <t>Комплект верхний для мальчика ЮН3421001 желтый+салат/Жираф+Маленький брат</t>
  </si>
  <si>
    <t>Африканские зверушки</t>
  </si>
  <si>
    <t>olga_strelcova</t>
  </si>
  <si>
    <t>Комплект верхний для мальчика ЮН3465001 желтый+салат/Жираф+Маленький брат</t>
  </si>
  <si>
    <t>Комплект верхний для девочки ДН3608001н полоска василек+василек/Пиратский знак+Пиратский корабль</t>
  </si>
  <si>
    <t>Кошка-пиратша</t>
  </si>
  <si>
    <t>Комплект верхний для мальчика ЮН3659001 белый+темно-синий+бордовый/На плоту+Одноглазый Джо+Пират</t>
  </si>
  <si>
    <t>Маленький пират</t>
  </si>
  <si>
    <t>Комплект верхний для мальчика ЮН3667001 белый+темно-синий+бордовый/На плоту+Одноглазый Джо+Пират</t>
  </si>
  <si>
    <t>Комплект верхний для мальчика ЮКР650001 белый+василек/Кот с полосой+Мяу и гав</t>
  </si>
  <si>
    <t>Пес и Кот</t>
  </si>
  <si>
    <t>Носки утепленные детские УТТ544 красный</t>
  </si>
  <si>
    <t>elena678</t>
  </si>
  <si>
    <t>Джемпер для мальчика ПДД496067 голубой</t>
  </si>
  <si>
    <t>Джемпер для мальчика ПДД496067 серый</t>
  </si>
  <si>
    <t>Джемпер для девочки ДДБ122001н</t>
  </si>
  <si>
    <t>Кружевница</t>
  </si>
  <si>
    <t>Джемпер для девочки ДДК111001н</t>
  </si>
  <si>
    <t>Юбка для девочки ДЮК091001н</t>
  </si>
  <si>
    <t>Джемпер для девочки ДДК466001</t>
  </si>
  <si>
    <t>Шарм</t>
  </si>
  <si>
    <t>Джемпер для девочки ДДК137800н</t>
  </si>
  <si>
    <t>Джемпер ДДБ170001н сердечки</t>
  </si>
  <si>
    <t>Мой герой</t>
  </si>
  <si>
    <t>Платье ДПБ112732 голубой</t>
  </si>
  <si>
    <t>Джемпер для девочки ДДК730001н белый+голубой</t>
  </si>
  <si>
    <t>В мире сказок</t>
  </si>
  <si>
    <t>Джемпер для мальчика ПДК394001 сливки</t>
  </si>
  <si>
    <t>Джипы в разрезе</t>
  </si>
  <si>
    <t>Джемпер для мальчика ПДК058001 белый</t>
  </si>
  <si>
    <t>Шорты для мальчика ПШК547800 черный</t>
  </si>
  <si>
    <t>Комплект для мальчика верхний ПН2370001 красный+серый</t>
  </si>
  <si>
    <t>Мотоклуб</t>
  </si>
  <si>
    <t>Джемпер для мальчика ПДБ590001н вишня+голуб</t>
  </si>
  <si>
    <t>Техно</t>
  </si>
  <si>
    <t>Жилет ДДБ774650 розовый</t>
  </si>
  <si>
    <t>Пушистики</t>
  </si>
  <si>
    <t>Бриджи для девочки ДБР954800</t>
  </si>
  <si>
    <t>Легенды леса</t>
  </si>
  <si>
    <t>Джемпер для девочки ДДК959820</t>
  </si>
  <si>
    <t>Наталочкинамама</t>
  </si>
  <si>
    <t>Сарафан ДПС137001н розовый</t>
  </si>
  <si>
    <t>Юбка для девочки ДЮК187001</t>
  </si>
  <si>
    <t>Джемпер для девочки ДДБ782001</t>
  </si>
  <si>
    <t>Пляж</t>
  </si>
  <si>
    <t>Шорты для девочки ДШК784800</t>
  </si>
  <si>
    <t>Рейтузы для девочки ДРЛ519800 фиолетовый</t>
  </si>
  <si>
    <t>Великое княжество</t>
  </si>
  <si>
    <t>Рейтузы для девочки ДРЛ464200 ластик оранжевый</t>
  </si>
  <si>
    <t>Сарафан для девочки ДПС958135н</t>
  </si>
  <si>
    <t>Джемпер для девочки ДДК156001н горох синий</t>
  </si>
  <si>
    <t>Кружево</t>
  </si>
  <si>
    <t>Джемпер ДДБ170001н розовый</t>
  </si>
  <si>
    <t>Джемпер для девочки ДДД984067 сливки зайка сбоку</t>
  </si>
  <si>
    <t>Платье ДПД979067</t>
  </si>
  <si>
    <t>Герда</t>
  </si>
  <si>
    <t>Джемпер для девочки ДДД241210</t>
  </si>
  <si>
    <t>Морячка</t>
  </si>
  <si>
    <t>Джемпер для девочки ДДД877067 белый</t>
  </si>
  <si>
    <t>Джемпер ясельный ЮДД079070 розовый</t>
  </si>
  <si>
    <t>Комплект в детский сад для девочки 2ДДЮ091001н розовый</t>
  </si>
  <si>
    <t>Настоящая девочка</t>
  </si>
  <si>
    <t>Платье женское ЖНП710001 яркая бирюза/белая лошадь</t>
  </si>
  <si>
    <t>84-164</t>
  </si>
  <si>
    <t>Россия, вперед!</t>
  </si>
  <si>
    <t>Джемпер для мальчика ПДД568</t>
  </si>
  <si>
    <t>Карымова Наталья</t>
  </si>
  <si>
    <r>
      <t xml:space="preserve">Джемпер для девочки ДДК001001 </t>
    </r>
    <r>
      <rPr>
        <sz val="10"/>
        <color indexed="10"/>
        <rFont val="Arial Cyr"/>
        <family val="0"/>
      </rPr>
      <t>оранжевый</t>
    </r>
  </si>
  <si>
    <t>Жилет для мальчика ПДБ628001</t>
  </si>
  <si>
    <t>Комплект нательный детский УНК630025 оранжевый</t>
  </si>
  <si>
    <t>Носки утепленные детские УТТ544 вода</t>
  </si>
  <si>
    <t>Полукомбинезон для мальчика УЗП892</t>
  </si>
  <si>
    <t>Бриджи для мальчика ПБР768001</t>
  </si>
  <si>
    <t>Головной убор детск. УГШ100025 свело-серый</t>
  </si>
  <si>
    <t>Комплект нательный детский УНК630025 светло-серый</t>
  </si>
  <si>
    <t>110(104)-158</t>
  </si>
  <si>
    <t>светыч</t>
  </si>
  <si>
    <t>Носки утепленные детские УТТ544 бирюза</t>
  </si>
  <si>
    <t>Djulik</t>
  </si>
  <si>
    <t>ДГК221 головной убор повязка</t>
  </si>
  <si>
    <t>Moi</t>
  </si>
  <si>
    <t>boomka</t>
  </si>
  <si>
    <t>ПДБ008 джемпер зеленый</t>
  </si>
  <si>
    <t>ПДД485 куртка</t>
  </si>
  <si>
    <t>ДДК040 джемпер</t>
  </si>
  <si>
    <t>Alena263</t>
  </si>
  <si>
    <t xml:space="preserve">ПДК015 джемпер салат </t>
  </si>
  <si>
    <t>Наташила</t>
  </si>
  <si>
    <t>ДПК220  платье белый+коралл</t>
  </si>
  <si>
    <t>ЮДБ268 джемпер</t>
  </si>
  <si>
    <t xml:space="preserve">ДЮК302 юбка  </t>
  </si>
  <si>
    <t>ДГК364 головной убор бандана</t>
  </si>
  <si>
    <t>ДДБ254 джемпер ромбики</t>
  </si>
  <si>
    <t>ДПС259 сарафан полоски</t>
  </si>
  <si>
    <t>КП-22</t>
  </si>
  <si>
    <t>Лето 2014. Ч.1</t>
  </si>
  <si>
    <t>Комплект нательный женский ЖНК558 черный</t>
  </si>
  <si>
    <t>Брюки для мальчика ПБМ569</t>
  </si>
  <si>
    <t>380+93 - остаток от оплаты тр. КП-20</t>
  </si>
  <si>
    <t>одной суммой с КП-20 - 3017 р.</t>
  </si>
  <si>
    <t>с депозита</t>
  </si>
  <si>
    <t>одной суммой с КП-20 - 522 р.</t>
  </si>
  <si>
    <t>Комплект верхний для девочки ДН3612001н</t>
  </si>
  <si>
    <t>Горошки</t>
  </si>
  <si>
    <t>Jani</t>
  </si>
  <si>
    <t>Комплект верхний для девочки ДКШ523001</t>
  </si>
  <si>
    <t>Кошечка</t>
  </si>
  <si>
    <t>Комплект верхний для девочки ДН2391135</t>
  </si>
  <si>
    <t>Платье для девочки ДПК902820</t>
  </si>
  <si>
    <t>Магия</t>
  </si>
  <si>
    <t>Джемпер для девочки ДДБ617800 розовый</t>
  </si>
  <si>
    <t>Джемпер для девочки ДДК470001</t>
  </si>
  <si>
    <t>Головной убор мужской УГШ036 белый</t>
  </si>
  <si>
    <t>Bovtochka</t>
  </si>
  <si>
    <t>Головной убор детский УГШ100 ярко-розовый</t>
  </si>
  <si>
    <t>Головной убор детский УГШ100 светло-серый</t>
  </si>
  <si>
    <t>Комплект нательный мужской МНК161 чёрный</t>
  </si>
  <si>
    <t>96-176</t>
  </si>
  <si>
    <t>Законы геометрии</t>
  </si>
  <si>
    <t>Комплект нательный детский УНК630025 светло-серый/розовый</t>
  </si>
  <si>
    <t>Ромовая баба</t>
  </si>
  <si>
    <t>Джемпер для девочки ДДД885 малина</t>
  </si>
  <si>
    <t>Брюки для девочки ДБМ890258 серый</t>
  </si>
  <si>
    <t>Комплект верхний для мальчика ЮН3658001 белый+темно-синий+бордовый/Два капитана+Пират нашивка+Одноглазый Джо</t>
  </si>
  <si>
    <t>Комплект верхний для мальчика ЮН3653001 белый+василек</t>
  </si>
  <si>
    <t>Комплект домашний детск. УНЖ101001н кулир елки синий</t>
  </si>
  <si>
    <t>Комплект домашний для мальчика УНЖ006001н регата голубой</t>
  </si>
  <si>
    <t>Джемпер для мальчика ПДК045001 морская волна</t>
  </si>
  <si>
    <t>Джемпер для мальчика ПДК045001 бирюза</t>
  </si>
  <si>
    <t>Джемпер для мальчика ПДБ696001н полоска</t>
  </si>
  <si>
    <t>Джемпер для мальчика ПДК478001н комиксы</t>
  </si>
  <si>
    <t>Манюня555</t>
  </si>
  <si>
    <t>ПДД997 джемпер бежевый</t>
  </si>
  <si>
    <t>Новая прогулочная яселька</t>
  </si>
  <si>
    <t>нет в наличии</t>
  </si>
  <si>
    <t>Джемпер для мальчика ПДК259</t>
  </si>
  <si>
    <t>Пешком и на колесах</t>
  </si>
  <si>
    <t>Lu_tik</t>
  </si>
  <si>
    <t>Джемпер для мальчика ПДД002001 темно-голубой</t>
  </si>
  <si>
    <t>Джемпер для мальчика ПДД098 коричневый</t>
  </si>
  <si>
    <t>Геометия</t>
  </si>
  <si>
    <t>ДГК221 бандана</t>
  </si>
  <si>
    <t>Комплект домашний детск. УНЖ501067 персик+коралл /Корова</t>
  </si>
  <si>
    <t>Комплект домашний детск. УНЖ501067 персик+коралл/ Петушок</t>
  </si>
  <si>
    <t>Бриджи для девочки ДБР109800</t>
  </si>
  <si>
    <t>Бриджи для девочки ДБР25280</t>
  </si>
  <si>
    <t>Джемпер для девочки ДДК239800</t>
  </si>
  <si>
    <t>Джемпер для девочки ДДК001001 розовый</t>
  </si>
  <si>
    <t>Джемпер для девочки ДДК613001 бирюза</t>
  </si>
  <si>
    <t>Джемпер для девочки ДДК612067 салат</t>
  </si>
  <si>
    <t>64-122</t>
  </si>
  <si>
    <t>633+740</t>
  </si>
  <si>
    <t>одной суммой с Anney=670 р.</t>
  </si>
  <si>
    <t>одной суммой с Ustin1975=670 р.</t>
  </si>
  <si>
    <t>Комплект верхний для мальчика ЮКР651001 белый+темно-синий/На плоту+Пират</t>
  </si>
  <si>
    <t>Рейтузы для девочки ДРЛ228</t>
  </si>
  <si>
    <t>с 1%</t>
  </si>
  <si>
    <t>1000+368</t>
  </si>
  <si>
    <t>4359+126</t>
  </si>
  <si>
    <t>557+1000</t>
  </si>
  <si>
    <t>с КП-23</t>
  </si>
  <si>
    <t>312+200</t>
  </si>
  <si>
    <t>примерно</t>
  </si>
  <si>
    <t>доход</t>
  </si>
  <si>
    <t>от этой закупки</t>
  </si>
  <si>
    <t>Поставка ушла 28.02, Байкал-Сервис, 3 места, 41 кг., номер ТТН: яр-д022841.</t>
  </si>
  <si>
    <t>К оплате при получении 1135,98 руб.</t>
  </si>
  <si>
    <t>тр.=S*0,0166</t>
  </si>
  <si>
    <t>плюс долг 161 р.!!!</t>
  </si>
  <si>
    <t>плюс долг 6 р.!!!</t>
  </si>
  <si>
    <t>плюс долг 319 р.!!!</t>
  </si>
  <si>
    <t>плюс долг 21,75 р.!!!</t>
  </si>
  <si>
    <t xml:space="preserve">4 р. сдачи в пакет! </t>
  </si>
  <si>
    <t>долг -6 р. с КП-11</t>
  </si>
  <si>
    <t>ВЗ</t>
  </si>
  <si>
    <t>РЦРКалинина</t>
  </si>
  <si>
    <t>РЦРМаркса</t>
  </si>
  <si>
    <t>РЦРБ-Орбита</t>
  </si>
  <si>
    <t>РЦРЁлка(Линево)</t>
  </si>
  <si>
    <t>Раздача в Щ</t>
  </si>
  <si>
    <t>РЦРУчительская</t>
  </si>
  <si>
    <t>РЦРБердск</t>
  </si>
  <si>
    <t>РЦРЁлка (Искиим)</t>
  </si>
  <si>
    <t>РЦРГорский</t>
  </si>
  <si>
    <t>РЦРКольцово</t>
  </si>
  <si>
    <t>РЦРРечной</t>
  </si>
  <si>
    <t>РЦРНива</t>
  </si>
  <si>
    <t>РЦРЭкватор</t>
  </si>
  <si>
    <t>РЦРДобрый</t>
  </si>
  <si>
    <t>РЦРА</t>
  </si>
  <si>
    <t>отдать olga_strelcova</t>
  </si>
  <si>
    <t>м/г Екатеринбург ч/з ОВЗ Ника-logistics</t>
  </si>
  <si>
    <t>23 р.плюс отправка</t>
  </si>
  <si>
    <t>РЦРЗатулинка</t>
  </si>
  <si>
    <t>РЦРВолна</t>
  </si>
  <si>
    <t>РЦРЩ</t>
  </si>
  <si>
    <t>плюс Аква</t>
  </si>
  <si>
    <t>РЦРЭкватор (на Речном)</t>
  </si>
  <si>
    <t>15 р. плюс отправка</t>
  </si>
  <si>
    <t>есть в счете</t>
  </si>
  <si>
    <t>забронировано по предзаказу</t>
  </si>
  <si>
    <t>забронировано из дозаказа</t>
  </si>
  <si>
    <t>не отшили, были проблемы с материалом или нехватило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</si>
</sst>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#,##0_р_.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11">
    <font>
      <sz val="10"/>
      <name val="Arial Cyr"/>
      <family val="0"/>
    </font>
    <font>
      <b/>
      <sz val="10"/>
      <name val="Arial Cyr"/>
      <family val="0"/>
    </font>
    <font>
      <b/>
      <sz val="11"/>
      <color indexed="8"/>
      <name val="Calibri"/>
      <family val="2"/>
    </font>
    <font>
      <sz val="8"/>
      <name val="Arial Cyr"/>
      <family val="0"/>
    </font>
    <font>
      <sz val="8"/>
      <name val="Tahoma"/>
      <family val="2"/>
    </font>
    <font>
      <b/>
      <sz val="10"/>
      <color indexed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0"/>
      <name val="Arial Cyr"/>
      <family val="0"/>
    </font>
    <font>
      <sz val="11"/>
      <name val="Calibri"/>
      <family val="2"/>
    </font>
    <font>
      <b/>
      <sz val="10"/>
      <color indexed="10"/>
      <name val="Arial Cyr"/>
      <family val="0"/>
    </font>
  </fonts>
  <fills count="7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0" fillId="0" borderId="0" xfId="0" applyAlignment="1">
      <alignment/>
    </xf>
    <xf numFmtId="0" fontId="2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14" fontId="1" fillId="0" borderId="1" xfId="0" applyNumberFormat="1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5" fillId="0" borderId="0" xfId="0" applyFont="1" applyAlignment="1">
      <alignment/>
    </xf>
    <xf numFmtId="1" fontId="1" fillId="0" borderId="0" xfId="0" applyNumberFormat="1" applyFont="1" applyFill="1" applyAlignment="1">
      <alignment horizontal="center" wrapText="1"/>
    </xf>
    <xf numFmtId="1" fontId="0" fillId="0" borderId="0" xfId="0" applyNumberFormat="1" applyAlignment="1">
      <alignment horizontal="right"/>
    </xf>
    <xf numFmtId="0" fontId="0" fillId="2" borderId="0" xfId="0" applyFill="1" applyAlignment="1">
      <alignment/>
    </xf>
    <xf numFmtId="1" fontId="0" fillId="2" borderId="0" xfId="0" applyNumberFormat="1" applyFill="1" applyAlignment="1">
      <alignment horizontal="right"/>
    </xf>
    <xf numFmtId="1" fontId="0" fillId="2" borderId="0" xfId="0" applyNumberFormat="1" applyFont="1" applyFill="1" applyAlignment="1">
      <alignment horizontal="right"/>
    </xf>
    <xf numFmtId="1" fontId="0" fillId="0" borderId="0" xfId="0" applyNumberFormat="1" applyFill="1" applyAlignment="1">
      <alignment horizontal="right"/>
    </xf>
    <xf numFmtId="165" fontId="1" fillId="0" borderId="0" xfId="0" applyNumberFormat="1" applyFont="1" applyAlignment="1">
      <alignment horizontal="center" wrapText="1"/>
    </xf>
    <xf numFmtId="165" fontId="0" fillId="0" borderId="0" xfId="0" applyNumberFormat="1" applyAlignment="1">
      <alignment/>
    </xf>
    <xf numFmtId="1" fontId="0" fillId="0" borderId="0" xfId="0" applyNumberFormat="1" applyFont="1" applyFill="1" applyAlignment="1">
      <alignment horizontal="right"/>
    </xf>
    <xf numFmtId="0" fontId="0" fillId="3" borderId="0" xfId="0" applyFill="1" applyAlignment="1">
      <alignment/>
    </xf>
    <xf numFmtId="1" fontId="0" fillId="0" borderId="0" xfId="0" applyNumberFormat="1" applyFont="1" applyAlignment="1">
      <alignment horizontal="right"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165" fontId="0" fillId="0" borderId="0" xfId="0" applyNumberFormat="1" applyFill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6" borderId="0" xfId="0" applyFill="1" applyAlignment="1">
      <alignment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 horizontal="center" wrapText="1"/>
    </xf>
    <xf numFmtId="0" fontId="9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10" fillId="0" borderId="0" xfId="0" applyFont="1" applyAlignment="1">
      <alignment/>
    </xf>
    <xf numFmtId="0" fontId="0" fillId="0" borderId="0" xfId="0" applyFont="1" applyFill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6"/>
  <sheetViews>
    <sheetView workbookViewId="0" topLeftCell="A1">
      <pane ySplit="1" topLeftCell="BM185" activePane="bottomLeft" state="frozen"/>
      <selection pane="topLeft" activeCell="A1" sqref="A1"/>
      <selection pane="bottomLeft" activeCell="B216" sqref="B216"/>
    </sheetView>
  </sheetViews>
  <sheetFormatPr defaultColWidth="9.00390625" defaultRowHeight="12.75"/>
  <cols>
    <col min="1" max="1" width="39.875" style="0" customWidth="1"/>
    <col min="2" max="2" width="20.375" style="0" customWidth="1"/>
    <col min="4" max="4" width="9.125" style="17" customWidth="1"/>
    <col min="6" max="6" width="5.625" style="0" customWidth="1"/>
    <col min="8" max="8" width="11.875" style="0" customWidth="1"/>
    <col min="9" max="9" width="16.875" style="13" customWidth="1"/>
  </cols>
  <sheetData>
    <row r="1" spans="1:10" s="1" customFormat="1" ht="38.25">
      <c r="A1" s="1" t="s">
        <v>0</v>
      </c>
      <c r="B1" s="1" t="s">
        <v>1</v>
      </c>
      <c r="C1" s="1" t="s">
        <v>2</v>
      </c>
      <c r="D1" s="16" t="s">
        <v>20</v>
      </c>
      <c r="E1" s="2" t="s">
        <v>21</v>
      </c>
      <c r="F1" s="1" t="s">
        <v>3</v>
      </c>
      <c r="G1" s="1" t="s">
        <v>4</v>
      </c>
      <c r="H1" s="1" t="s">
        <v>5</v>
      </c>
      <c r="I1" s="2" t="s">
        <v>6</v>
      </c>
      <c r="J1" s="1" t="s">
        <v>13</v>
      </c>
    </row>
    <row r="2" spans="1:11" ht="12.75">
      <c r="A2" s="13" t="s">
        <v>448</v>
      </c>
      <c r="B2" s="13" t="s">
        <v>320</v>
      </c>
      <c r="C2" s="34" t="s">
        <v>27</v>
      </c>
      <c r="D2" s="21">
        <v>110</v>
      </c>
      <c r="E2" s="13">
        <v>0</v>
      </c>
      <c r="F2" s="14">
        <v>1</v>
      </c>
      <c r="G2" s="14">
        <f aca="true" t="shared" si="0" ref="G2:G33">D2*F2</f>
        <v>110</v>
      </c>
      <c r="H2" s="14">
        <f aca="true" t="shared" si="1" ref="H2:H10">G2*1.15</f>
        <v>126.49999999999999</v>
      </c>
      <c r="I2" s="13" t="s">
        <v>141</v>
      </c>
      <c r="J2" s="14">
        <f>G2*0.0166</f>
        <v>1.826</v>
      </c>
      <c r="K2" s="13"/>
    </row>
    <row r="3" spans="1:10" ht="12.75">
      <c r="A3" s="13" t="s">
        <v>321</v>
      </c>
      <c r="B3" s="13" t="s">
        <v>320</v>
      </c>
      <c r="C3" s="34" t="s">
        <v>27</v>
      </c>
      <c r="D3" s="21">
        <v>140</v>
      </c>
      <c r="E3" s="13">
        <v>0</v>
      </c>
      <c r="F3" s="14">
        <v>1</v>
      </c>
      <c r="G3" s="14">
        <f t="shared" si="0"/>
        <v>140</v>
      </c>
      <c r="H3" s="14">
        <f t="shared" si="1"/>
        <v>161</v>
      </c>
      <c r="I3" s="13" t="s">
        <v>141</v>
      </c>
      <c r="J3" s="14">
        <f aca="true" t="shared" si="2" ref="J3:J66">G3*0.0166</f>
        <v>2.324</v>
      </c>
    </row>
    <row r="4" spans="1:11" ht="12.75">
      <c r="A4" t="s">
        <v>140</v>
      </c>
      <c r="B4" t="s">
        <v>26</v>
      </c>
      <c r="C4" s="34" t="s">
        <v>27</v>
      </c>
      <c r="D4" s="17">
        <v>130</v>
      </c>
      <c r="E4">
        <v>0</v>
      </c>
      <c r="F4" s="3">
        <v>1</v>
      </c>
      <c r="G4" s="3">
        <f t="shared" si="0"/>
        <v>130</v>
      </c>
      <c r="H4" s="3">
        <f t="shared" si="1"/>
        <v>149.5</v>
      </c>
      <c r="I4" s="13" t="s">
        <v>141</v>
      </c>
      <c r="J4" s="14">
        <f t="shared" si="2"/>
        <v>2.158</v>
      </c>
      <c r="K4" s="13"/>
    </row>
    <row r="5" spans="1:11" ht="12.75">
      <c r="A5" t="s">
        <v>459</v>
      </c>
      <c r="B5" t="s">
        <v>361</v>
      </c>
      <c r="C5" s="34" t="s">
        <v>27</v>
      </c>
      <c r="D5" s="21">
        <v>107</v>
      </c>
      <c r="E5" s="13">
        <v>0</v>
      </c>
      <c r="F5" s="3">
        <v>1</v>
      </c>
      <c r="G5" s="3">
        <f t="shared" si="0"/>
        <v>107</v>
      </c>
      <c r="H5" s="3">
        <f t="shared" si="1"/>
        <v>123.05</v>
      </c>
      <c r="I5" s="13" t="s">
        <v>141</v>
      </c>
      <c r="J5" s="14">
        <f t="shared" si="2"/>
        <v>1.7762</v>
      </c>
      <c r="K5" s="13"/>
    </row>
    <row r="6" spans="1:10" ht="12.75">
      <c r="A6" s="13" t="s">
        <v>449</v>
      </c>
      <c r="B6" s="13" t="s">
        <v>258</v>
      </c>
      <c r="C6" s="34" t="s">
        <v>87</v>
      </c>
      <c r="D6" s="21">
        <v>110</v>
      </c>
      <c r="E6" s="13">
        <v>0</v>
      </c>
      <c r="F6" s="14">
        <v>1</v>
      </c>
      <c r="G6" s="14">
        <f t="shared" si="0"/>
        <v>110</v>
      </c>
      <c r="H6" s="14">
        <f t="shared" si="1"/>
        <v>126.49999999999999</v>
      </c>
      <c r="I6" s="13" t="s">
        <v>141</v>
      </c>
      <c r="J6" s="14">
        <f t="shared" si="2"/>
        <v>1.826</v>
      </c>
    </row>
    <row r="7" spans="1:10" ht="12.75">
      <c r="A7" s="13" t="s">
        <v>450</v>
      </c>
      <c r="B7" s="13" t="s">
        <v>258</v>
      </c>
      <c r="C7" s="34" t="s">
        <v>87</v>
      </c>
      <c r="D7" s="21">
        <v>130</v>
      </c>
      <c r="E7" s="13">
        <v>0</v>
      </c>
      <c r="F7" s="14">
        <v>1</v>
      </c>
      <c r="G7" s="14">
        <f t="shared" si="0"/>
        <v>130</v>
      </c>
      <c r="H7" s="14">
        <f t="shared" si="1"/>
        <v>149.5</v>
      </c>
      <c r="I7" s="13" t="s">
        <v>141</v>
      </c>
      <c r="J7" s="14">
        <f t="shared" si="2"/>
        <v>2.158</v>
      </c>
    </row>
    <row r="8" spans="1:10" ht="12.75">
      <c r="A8" t="s">
        <v>451</v>
      </c>
      <c r="B8" t="s">
        <v>43</v>
      </c>
      <c r="C8" s="34" t="s">
        <v>27</v>
      </c>
      <c r="D8" s="21">
        <v>50</v>
      </c>
      <c r="E8" s="13">
        <v>0</v>
      </c>
      <c r="F8" s="3">
        <v>1</v>
      </c>
      <c r="G8" s="3">
        <f t="shared" si="0"/>
        <v>50</v>
      </c>
      <c r="H8" s="3">
        <f t="shared" si="1"/>
        <v>57.49999999999999</v>
      </c>
      <c r="I8" s="13" t="s">
        <v>141</v>
      </c>
      <c r="J8" s="14">
        <f t="shared" si="2"/>
        <v>0.83</v>
      </c>
    </row>
    <row r="9" spans="1:10" ht="12.75">
      <c r="A9" t="s">
        <v>453</v>
      </c>
      <c r="B9" t="s">
        <v>43</v>
      </c>
      <c r="C9" s="34" t="s">
        <v>454</v>
      </c>
      <c r="D9" s="21">
        <v>50</v>
      </c>
      <c r="E9" s="13">
        <v>0</v>
      </c>
      <c r="F9" s="3">
        <v>1</v>
      </c>
      <c r="G9" s="3">
        <f t="shared" si="0"/>
        <v>50</v>
      </c>
      <c r="H9" s="3">
        <f t="shared" si="1"/>
        <v>57.49999999999999</v>
      </c>
      <c r="I9" s="13" t="s">
        <v>141</v>
      </c>
      <c r="J9" s="14">
        <f t="shared" si="2"/>
        <v>0.83</v>
      </c>
    </row>
    <row r="10" spans="1:10" ht="12.75">
      <c r="A10" t="s">
        <v>452</v>
      </c>
      <c r="B10" t="s">
        <v>43</v>
      </c>
      <c r="C10" s="34" t="s">
        <v>454</v>
      </c>
      <c r="D10" s="21">
        <v>50</v>
      </c>
      <c r="E10" s="13">
        <v>0</v>
      </c>
      <c r="F10" s="3">
        <v>1</v>
      </c>
      <c r="G10" s="3">
        <f t="shared" si="0"/>
        <v>50</v>
      </c>
      <c r="H10" s="3">
        <f t="shared" si="1"/>
        <v>57.49999999999999</v>
      </c>
      <c r="I10" s="13" t="s">
        <v>141</v>
      </c>
      <c r="J10" s="14">
        <f t="shared" si="2"/>
        <v>0.83</v>
      </c>
    </row>
    <row r="11" spans="1:10" ht="12.75">
      <c r="A11" t="s">
        <v>419</v>
      </c>
      <c r="B11" t="s">
        <v>18</v>
      </c>
      <c r="C11" s="34">
        <v>56</v>
      </c>
      <c r="D11" s="17">
        <v>173</v>
      </c>
      <c r="E11" s="13">
        <v>0</v>
      </c>
      <c r="F11" s="14">
        <v>1</v>
      </c>
      <c r="G11" s="3">
        <f t="shared" si="0"/>
        <v>173</v>
      </c>
      <c r="H11" s="3">
        <f aca="true" t="shared" si="3" ref="H11:H47">G11*1.12</f>
        <v>193.76000000000002</v>
      </c>
      <c r="I11" s="13" t="s">
        <v>417</v>
      </c>
      <c r="J11" s="14">
        <f t="shared" si="2"/>
        <v>2.8718</v>
      </c>
    </row>
    <row r="12" spans="1:11" ht="12.75">
      <c r="A12" t="s">
        <v>418</v>
      </c>
      <c r="B12" t="s">
        <v>18</v>
      </c>
      <c r="C12" s="34">
        <v>52</v>
      </c>
      <c r="D12" s="17">
        <v>173</v>
      </c>
      <c r="E12" s="13">
        <v>0</v>
      </c>
      <c r="F12" s="14">
        <v>1</v>
      </c>
      <c r="G12" s="3">
        <f t="shared" si="0"/>
        <v>173</v>
      </c>
      <c r="H12" s="3">
        <f t="shared" si="3"/>
        <v>193.76000000000002</v>
      </c>
      <c r="I12" s="13" t="s">
        <v>417</v>
      </c>
      <c r="J12" s="14">
        <f t="shared" si="2"/>
        <v>2.8718</v>
      </c>
      <c r="K12" s="13"/>
    </row>
    <row r="13" spans="1:10" ht="12.75">
      <c r="A13" s="13" t="s">
        <v>416</v>
      </c>
      <c r="B13" s="13" t="s">
        <v>18</v>
      </c>
      <c r="C13" s="34">
        <v>58</v>
      </c>
      <c r="D13" s="21">
        <v>159</v>
      </c>
      <c r="E13" s="13">
        <v>0</v>
      </c>
      <c r="F13" s="14">
        <v>1</v>
      </c>
      <c r="G13" s="3">
        <f t="shared" si="0"/>
        <v>159</v>
      </c>
      <c r="H13" s="3">
        <f t="shared" si="3"/>
        <v>178.08</v>
      </c>
      <c r="I13" s="13" t="s">
        <v>417</v>
      </c>
      <c r="J13" s="14">
        <f t="shared" si="2"/>
        <v>2.6394</v>
      </c>
    </row>
    <row r="14" spans="1:10" ht="12.75">
      <c r="A14" t="s">
        <v>420</v>
      </c>
      <c r="B14" t="s">
        <v>18</v>
      </c>
      <c r="C14" s="34" t="s">
        <v>421</v>
      </c>
      <c r="D14" s="21">
        <v>943</v>
      </c>
      <c r="E14" s="13">
        <v>0</v>
      </c>
      <c r="F14" s="3">
        <v>1</v>
      </c>
      <c r="G14" s="3">
        <f t="shared" si="0"/>
        <v>943</v>
      </c>
      <c r="H14" s="3">
        <f t="shared" si="3"/>
        <v>1056.16</v>
      </c>
      <c r="I14" s="13" t="s">
        <v>417</v>
      </c>
      <c r="J14" s="14">
        <f t="shared" si="2"/>
        <v>15.6538</v>
      </c>
    </row>
    <row r="15" spans="1:11" ht="12.75">
      <c r="A15" t="s">
        <v>308</v>
      </c>
      <c r="B15" s="27" t="s">
        <v>309</v>
      </c>
      <c r="C15" s="34" t="s">
        <v>159</v>
      </c>
      <c r="D15" s="17">
        <v>275</v>
      </c>
      <c r="E15" s="13">
        <v>0</v>
      </c>
      <c r="F15" s="3">
        <v>1</v>
      </c>
      <c r="G15" s="3">
        <f t="shared" si="0"/>
        <v>275</v>
      </c>
      <c r="H15" s="3">
        <f t="shared" si="3"/>
        <v>308.00000000000006</v>
      </c>
      <c r="I15" s="13" t="s">
        <v>382</v>
      </c>
      <c r="J15" s="14">
        <f t="shared" si="2"/>
        <v>4.565</v>
      </c>
      <c r="K15" s="13"/>
    </row>
    <row r="16" spans="1:10" ht="12.75">
      <c r="A16" t="s">
        <v>313</v>
      </c>
      <c r="B16" s="27" t="s">
        <v>314</v>
      </c>
      <c r="C16" s="34" t="s">
        <v>159</v>
      </c>
      <c r="D16" s="17">
        <v>193</v>
      </c>
      <c r="E16">
        <v>0</v>
      </c>
      <c r="F16" s="3">
        <v>1</v>
      </c>
      <c r="G16" s="3">
        <f t="shared" si="0"/>
        <v>193</v>
      </c>
      <c r="H16" s="3">
        <f t="shared" si="3"/>
        <v>216.16000000000003</v>
      </c>
      <c r="I16" s="13" t="s">
        <v>202</v>
      </c>
      <c r="J16" s="14">
        <f t="shared" si="2"/>
        <v>3.2038</v>
      </c>
    </row>
    <row r="17" spans="1:10" ht="12.75">
      <c r="A17" t="s">
        <v>333</v>
      </c>
      <c r="B17" t="s">
        <v>287</v>
      </c>
      <c r="C17" s="34" t="s">
        <v>19</v>
      </c>
      <c r="D17" s="17">
        <v>140</v>
      </c>
      <c r="E17" s="13">
        <v>0</v>
      </c>
      <c r="F17" s="3">
        <v>1</v>
      </c>
      <c r="G17" s="3">
        <f t="shared" si="0"/>
        <v>140</v>
      </c>
      <c r="H17" s="3">
        <f t="shared" si="3"/>
        <v>156.8</v>
      </c>
      <c r="I17" s="13" t="s">
        <v>316</v>
      </c>
      <c r="J17" s="14">
        <f t="shared" si="2"/>
        <v>2.324</v>
      </c>
    </row>
    <row r="18" spans="1:10" ht="12.75">
      <c r="A18" t="s">
        <v>329</v>
      </c>
      <c r="B18" t="s">
        <v>330</v>
      </c>
      <c r="C18" s="34" t="s">
        <v>164</v>
      </c>
      <c r="D18" s="17">
        <v>98</v>
      </c>
      <c r="E18" s="13">
        <v>0</v>
      </c>
      <c r="F18" s="3">
        <v>1</v>
      </c>
      <c r="G18" s="3">
        <f t="shared" si="0"/>
        <v>98</v>
      </c>
      <c r="H18" s="3">
        <f t="shared" si="3"/>
        <v>109.76</v>
      </c>
      <c r="I18" s="13" t="s">
        <v>316</v>
      </c>
      <c r="J18" s="14">
        <f t="shared" si="2"/>
        <v>1.6268</v>
      </c>
    </row>
    <row r="19" spans="1:11" s="13" customFormat="1" ht="12.75">
      <c r="A19" t="s">
        <v>358</v>
      </c>
      <c r="B19" t="s">
        <v>359</v>
      </c>
      <c r="C19" s="34" t="s">
        <v>49</v>
      </c>
      <c r="D19" s="17">
        <v>293</v>
      </c>
      <c r="E19">
        <v>0</v>
      </c>
      <c r="F19" s="3">
        <v>1</v>
      </c>
      <c r="G19" s="3">
        <f t="shared" si="0"/>
        <v>293</v>
      </c>
      <c r="H19" s="3">
        <f t="shared" si="3"/>
        <v>328.16</v>
      </c>
      <c r="I19" s="13" t="s">
        <v>316</v>
      </c>
      <c r="J19" s="14">
        <f t="shared" si="2"/>
        <v>4.8638</v>
      </c>
      <c r="K19"/>
    </row>
    <row r="20" spans="1:10" ht="12.75">
      <c r="A20" s="13" t="s">
        <v>331</v>
      </c>
      <c r="B20" s="13" t="s">
        <v>332</v>
      </c>
      <c r="C20" s="34" t="s">
        <v>116</v>
      </c>
      <c r="D20" s="21">
        <v>130</v>
      </c>
      <c r="E20" s="13">
        <v>0</v>
      </c>
      <c r="F20" s="14">
        <v>1</v>
      </c>
      <c r="G20" s="3">
        <f t="shared" si="0"/>
        <v>130</v>
      </c>
      <c r="H20" s="3">
        <f t="shared" si="3"/>
        <v>145.60000000000002</v>
      </c>
      <c r="I20" s="13" t="s">
        <v>316</v>
      </c>
      <c r="J20" s="14">
        <f t="shared" si="2"/>
        <v>2.158</v>
      </c>
    </row>
    <row r="21" spans="1:11" s="13" customFormat="1" ht="12.75">
      <c r="A21" t="s">
        <v>366</v>
      </c>
      <c r="B21" t="s">
        <v>54</v>
      </c>
      <c r="C21" s="34" t="s">
        <v>367</v>
      </c>
      <c r="D21" s="21">
        <v>205</v>
      </c>
      <c r="E21" s="13">
        <v>0</v>
      </c>
      <c r="F21" s="3">
        <v>1</v>
      </c>
      <c r="G21" s="3">
        <f t="shared" si="0"/>
        <v>205</v>
      </c>
      <c r="H21" s="3">
        <f t="shared" si="3"/>
        <v>229.60000000000002</v>
      </c>
      <c r="I21" s="13" t="s">
        <v>316</v>
      </c>
      <c r="J21" s="14">
        <f t="shared" si="2"/>
        <v>3.403</v>
      </c>
      <c r="K21"/>
    </row>
    <row r="22" spans="1:11" s="13" customFormat="1" ht="12.75">
      <c r="A22" t="s">
        <v>319</v>
      </c>
      <c r="B22" t="s">
        <v>320</v>
      </c>
      <c r="C22" s="34" t="s">
        <v>49</v>
      </c>
      <c r="D22" s="17">
        <v>210</v>
      </c>
      <c r="E22" s="13">
        <v>0</v>
      </c>
      <c r="F22" s="3">
        <v>1</v>
      </c>
      <c r="G22" s="3">
        <f t="shared" si="0"/>
        <v>210</v>
      </c>
      <c r="H22" s="3">
        <f t="shared" si="3"/>
        <v>235.20000000000002</v>
      </c>
      <c r="I22" s="13" t="s">
        <v>316</v>
      </c>
      <c r="J22" s="14">
        <f t="shared" si="2"/>
        <v>3.486</v>
      </c>
      <c r="K22"/>
    </row>
    <row r="23" spans="1:10" ht="12.75">
      <c r="A23" t="s">
        <v>321</v>
      </c>
      <c r="B23" t="s">
        <v>320</v>
      </c>
      <c r="C23" s="34" t="s">
        <v>100</v>
      </c>
      <c r="D23" s="17">
        <v>140</v>
      </c>
      <c r="E23" s="13">
        <v>0</v>
      </c>
      <c r="F23" s="3">
        <v>1</v>
      </c>
      <c r="G23" s="3">
        <f t="shared" si="0"/>
        <v>140</v>
      </c>
      <c r="H23" s="3">
        <f t="shared" si="3"/>
        <v>156.8</v>
      </c>
      <c r="I23" s="13" t="s">
        <v>316</v>
      </c>
      <c r="J23" s="14">
        <f t="shared" si="2"/>
        <v>2.324</v>
      </c>
    </row>
    <row r="24" spans="1:11" ht="12.75">
      <c r="A24" t="s">
        <v>321</v>
      </c>
      <c r="B24" t="s">
        <v>320</v>
      </c>
      <c r="C24" s="34" t="s">
        <v>49</v>
      </c>
      <c r="D24" s="17">
        <v>140</v>
      </c>
      <c r="E24" s="13">
        <v>0</v>
      </c>
      <c r="F24" s="3">
        <v>1</v>
      </c>
      <c r="G24" s="3">
        <f t="shared" si="0"/>
        <v>140</v>
      </c>
      <c r="H24" s="3">
        <f t="shared" si="3"/>
        <v>156.8</v>
      </c>
      <c r="I24" s="13" t="s">
        <v>316</v>
      </c>
      <c r="J24" s="14">
        <f t="shared" si="2"/>
        <v>2.324</v>
      </c>
      <c r="K24" s="13"/>
    </row>
    <row r="25" spans="1:10" ht="12.75">
      <c r="A25" t="s">
        <v>322</v>
      </c>
      <c r="B25" t="s">
        <v>320</v>
      </c>
      <c r="C25" s="34" t="s">
        <v>27</v>
      </c>
      <c r="D25" s="17">
        <v>220</v>
      </c>
      <c r="E25" s="13">
        <v>0</v>
      </c>
      <c r="F25">
        <v>1</v>
      </c>
      <c r="G25">
        <f t="shared" si="0"/>
        <v>220</v>
      </c>
      <c r="H25" s="3">
        <f t="shared" si="3"/>
        <v>246.40000000000003</v>
      </c>
      <c r="I25" s="13" t="s">
        <v>316</v>
      </c>
      <c r="J25" s="14">
        <f t="shared" si="2"/>
        <v>3.652</v>
      </c>
    </row>
    <row r="26" spans="1:10" ht="12.75">
      <c r="A26" t="s">
        <v>354</v>
      </c>
      <c r="B26" t="s">
        <v>355</v>
      </c>
      <c r="C26" s="34" t="s">
        <v>164</v>
      </c>
      <c r="D26" s="17">
        <v>98</v>
      </c>
      <c r="E26" s="13">
        <v>0</v>
      </c>
      <c r="F26">
        <v>1</v>
      </c>
      <c r="G26">
        <f t="shared" si="0"/>
        <v>98</v>
      </c>
      <c r="H26" s="3">
        <f t="shared" si="3"/>
        <v>109.76</v>
      </c>
      <c r="I26" s="13" t="s">
        <v>316</v>
      </c>
      <c r="J26" s="14">
        <f t="shared" si="2"/>
        <v>1.6268</v>
      </c>
    </row>
    <row r="27" spans="1:10" ht="12.75">
      <c r="A27" t="s">
        <v>25</v>
      </c>
      <c r="B27" t="s">
        <v>26</v>
      </c>
      <c r="C27" s="34" t="s">
        <v>100</v>
      </c>
      <c r="D27" s="17">
        <v>85</v>
      </c>
      <c r="E27">
        <v>0</v>
      </c>
      <c r="F27" s="3">
        <v>1</v>
      </c>
      <c r="G27" s="3">
        <f t="shared" si="0"/>
        <v>85</v>
      </c>
      <c r="H27" s="3">
        <f t="shared" si="3"/>
        <v>95.2</v>
      </c>
      <c r="I27" s="13" t="s">
        <v>316</v>
      </c>
      <c r="J27" s="14">
        <f t="shared" si="2"/>
        <v>1.411</v>
      </c>
    </row>
    <row r="28" spans="1:11" s="13" customFormat="1" ht="12.75">
      <c r="A28" t="s">
        <v>25</v>
      </c>
      <c r="B28" t="s">
        <v>26</v>
      </c>
      <c r="C28" s="34" t="s">
        <v>49</v>
      </c>
      <c r="D28" s="17">
        <v>85</v>
      </c>
      <c r="E28">
        <v>0</v>
      </c>
      <c r="F28" s="3">
        <v>1</v>
      </c>
      <c r="G28" s="3">
        <f t="shared" si="0"/>
        <v>85</v>
      </c>
      <c r="H28" s="3">
        <f t="shared" si="3"/>
        <v>95.2</v>
      </c>
      <c r="I28" s="13" t="s">
        <v>316</v>
      </c>
      <c r="J28" s="14">
        <f t="shared" si="2"/>
        <v>1.411</v>
      </c>
      <c r="K28"/>
    </row>
    <row r="29" spans="1:10" ht="12.75">
      <c r="A29" t="s">
        <v>76</v>
      </c>
      <c r="B29" t="s">
        <v>26</v>
      </c>
      <c r="C29" s="34" t="s">
        <v>100</v>
      </c>
      <c r="D29" s="17">
        <v>150</v>
      </c>
      <c r="E29">
        <v>0</v>
      </c>
      <c r="F29" s="3">
        <v>1</v>
      </c>
      <c r="G29" s="3">
        <f t="shared" si="0"/>
        <v>150</v>
      </c>
      <c r="H29" s="3">
        <f t="shared" si="3"/>
        <v>168.00000000000003</v>
      </c>
      <c r="I29" s="13" t="s">
        <v>316</v>
      </c>
      <c r="J29" s="14">
        <f t="shared" si="2"/>
        <v>2.49</v>
      </c>
    </row>
    <row r="30" spans="1:10" ht="12.75">
      <c r="A30" t="s">
        <v>356</v>
      </c>
      <c r="B30" t="s">
        <v>327</v>
      </c>
      <c r="C30" s="34" t="s">
        <v>49</v>
      </c>
      <c r="D30" s="17">
        <v>120</v>
      </c>
      <c r="E30">
        <v>0</v>
      </c>
      <c r="F30" s="3">
        <v>1</v>
      </c>
      <c r="G30" s="3">
        <f t="shared" si="0"/>
        <v>120</v>
      </c>
      <c r="H30" s="3">
        <f t="shared" si="3"/>
        <v>134.4</v>
      </c>
      <c r="I30" s="13" t="s">
        <v>316</v>
      </c>
      <c r="J30" s="14">
        <f t="shared" si="2"/>
        <v>1.992</v>
      </c>
    </row>
    <row r="31" spans="1:10" ht="12.75">
      <c r="A31" t="s">
        <v>326</v>
      </c>
      <c r="B31" t="s">
        <v>327</v>
      </c>
      <c r="C31" s="34" t="s">
        <v>49</v>
      </c>
      <c r="D31" s="17">
        <v>120</v>
      </c>
      <c r="E31">
        <v>0</v>
      </c>
      <c r="F31" s="3">
        <v>1</v>
      </c>
      <c r="G31" s="3">
        <f t="shared" si="0"/>
        <v>120</v>
      </c>
      <c r="H31" s="3">
        <f t="shared" si="3"/>
        <v>134.4</v>
      </c>
      <c r="I31" s="13" t="s">
        <v>316</v>
      </c>
      <c r="J31" s="14">
        <f t="shared" si="2"/>
        <v>1.992</v>
      </c>
    </row>
    <row r="32" spans="1:11" ht="12.75">
      <c r="A32" t="s">
        <v>345</v>
      </c>
      <c r="B32" t="s">
        <v>327</v>
      </c>
      <c r="C32" s="34" t="s">
        <v>49</v>
      </c>
      <c r="D32" s="17">
        <v>150</v>
      </c>
      <c r="E32">
        <v>0</v>
      </c>
      <c r="F32" s="3">
        <v>1</v>
      </c>
      <c r="G32" s="3">
        <f t="shared" si="0"/>
        <v>150</v>
      </c>
      <c r="H32" s="3">
        <f t="shared" si="3"/>
        <v>168.00000000000003</v>
      </c>
      <c r="I32" s="13" t="s">
        <v>316</v>
      </c>
      <c r="J32" s="14">
        <f t="shared" si="2"/>
        <v>2.49</v>
      </c>
      <c r="K32" s="13"/>
    </row>
    <row r="33" spans="1:10" ht="12.75">
      <c r="A33" t="s">
        <v>360</v>
      </c>
      <c r="B33" t="s">
        <v>361</v>
      </c>
      <c r="C33" s="34" t="s">
        <v>100</v>
      </c>
      <c r="D33" s="17">
        <v>180</v>
      </c>
      <c r="E33">
        <v>0</v>
      </c>
      <c r="F33" s="3">
        <v>1</v>
      </c>
      <c r="G33" s="3">
        <f t="shared" si="0"/>
        <v>180</v>
      </c>
      <c r="H33" s="3">
        <f t="shared" si="3"/>
        <v>201.60000000000002</v>
      </c>
      <c r="I33" s="13" t="s">
        <v>316</v>
      </c>
      <c r="J33" s="14">
        <f t="shared" si="2"/>
        <v>2.988</v>
      </c>
    </row>
    <row r="34" spans="1:10" ht="12.75">
      <c r="A34" t="s">
        <v>335</v>
      </c>
      <c r="B34" t="s">
        <v>336</v>
      </c>
      <c r="C34" s="34" t="s">
        <v>116</v>
      </c>
      <c r="D34" s="17">
        <v>150</v>
      </c>
      <c r="E34">
        <v>0</v>
      </c>
      <c r="F34" s="3">
        <v>1</v>
      </c>
      <c r="G34" s="3">
        <f aca="true" t="shared" si="4" ref="G34:G65">D34*F34</f>
        <v>150</v>
      </c>
      <c r="H34" s="3">
        <f t="shared" si="3"/>
        <v>168.00000000000003</v>
      </c>
      <c r="I34" s="13" t="s">
        <v>316</v>
      </c>
      <c r="J34" s="14">
        <f t="shared" si="2"/>
        <v>2.49</v>
      </c>
    </row>
    <row r="35" spans="1:11" ht="12.75">
      <c r="A35" t="s">
        <v>325</v>
      </c>
      <c r="B35" t="s">
        <v>262</v>
      </c>
      <c r="C35" s="34" t="s">
        <v>27</v>
      </c>
      <c r="D35" s="17">
        <v>250</v>
      </c>
      <c r="E35" s="13">
        <v>0</v>
      </c>
      <c r="F35" s="3">
        <v>1</v>
      </c>
      <c r="G35" s="3">
        <f t="shared" si="4"/>
        <v>250</v>
      </c>
      <c r="H35" s="3">
        <f t="shared" si="3"/>
        <v>280</v>
      </c>
      <c r="I35" s="13" t="s">
        <v>316</v>
      </c>
      <c r="J35" s="14">
        <f t="shared" si="2"/>
        <v>4.15</v>
      </c>
      <c r="K35" s="13"/>
    </row>
    <row r="36" spans="1:10" ht="12.75">
      <c r="A36" t="s">
        <v>79</v>
      </c>
      <c r="B36" t="s">
        <v>32</v>
      </c>
      <c r="C36" s="34" t="s">
        <v>27</v>
      </c>
      <c r="D36" s="21">
        <v>280</v>
      </c>
      <c r="E36" s="13">
        <v>0</v>
      </c>
      <c r="F36" s="3">
        <v>1</v>
      </c>
      <c r="G36" s="3">
        <f t="shared" si="4"/>
        <v>280</v>
      </c>
      <c r="H36" s="3">
        <f t="shared" si="3"/>
        <v>313.6</v>
      </c>
      <c r="I36" s="13" t="s">
        <v>316</v>
      </c>
      <c r="J36" s="14">
        <f t="shared" si="2"/>
        <v>4.648</v>
      </c>
    </row>
    <row r="37" spans="1:10" ht="12.75">
      <c r="A37" t="s">
        <v>364</v>
      </c>
      <c r="B37" t="s">
        <v>365</v>
      </c>
      <c r="C37" s="34" t="s">
        <v>49</v>
      </c>
      <c r="D37" s="21">
        <v>287</v>
      </c>
      <c r="E37" s="13">
        <v>0</v>
      </c>
      <c r="F37" s="3">
        <v>1</v>
      </c>
      <c r="G37" s="3">
        <f t="shared" si="4"/>
        <v>287</v>
      </c>
      <c r="H37" s="3">
        <f t="shared" si="3"/>
        <v>321.44000000000005</v>
      </c>
      <c r="I37" s="13" t="s">
        <v>316</v>
      </c>
      <c r="J37" s="14">
        <f t="shared" si="2"/>
        <v>4.7642</v>
      </c>
    </row>
    <row r="38" spans="1:11" s="13" customFormat="1" ht="12.75">
      <c r="A38" t="s">
        <v>339</v>
      </c>
      <c r="B38" t="s">
        <v>340</v>
      </c>
      <c r="C38" s="34" t="s">
        <v>159</v>
      </c>
      <c r="D38" s="17">
        <v>89</v>
      </c>
      <c r="E38">
        <v>0</v>
      </c>
      <c r="F38" s="3">
        <v>1</v>
      </c>
      <c r="G38" s="3">
        <f t="shared" si="4"/>
        <v>89</v>
      </c>
      <c r="H38" s="3">
        <f t="shared" si="3"/>
        <v>99.68</v>
      </c>
      <c r="I38" s="13" t="s">
        <v>316</v>
      </c>
      <c r="J38" s="14">
        <f t="shared" si="2"/>
        <v>1.4774</v>
      </c>
      <c r="K38"/>
    </row>
    <row r="39" spans="1:11" s="13" customFormat="1" ht="12.75">
      <c r="A39" t="s">
        <v>315</v>
      </c>
      <c r="B39" t="s">
        <v>18</v>
      </c>
      <c r="C39" s="34">
        <v>16</v>
      </c>
      <c r="D39" s="21">
        <v>114</v>
      </c>
      <c r="E39" s="13">
        <v>0</v>
      </c>
      <c r="F39" s="3">
        <v>1</v>
      </c>
      <c r="G39" s="3">
        <f t="shared" si="4"/>
        <v>114</v>
      </c>
      <c r="H39" s="3">
        <f t="shared" si="3"/>
        <v>127.68</v>
      </c>
      <c r="I39" s="13" t="s">
        <v>316</v>
      </c>
      <c r="J39" s="14">
        <f t="shared" si="2"/>
        <v>1.8924</v>
      </c>
      <c r="K39"/>
    </row>
    <row r="40" spans="1:11" ht="12.75">
      <c r="A40" t="s">
        <v>337</v>
      </c>
      <c r="B40" t="s">
        <v>338</v>
      </c>
      <c r="C40" s="34" t="s">
        <v>116</v>
      </c>
      <c r="D40" s="17">
        <v>130</v>
      </c>
      <c r="E40" s="13">
        <v>0</v>
      </c>
      <c r="F40" s="3">
        <v>1</v>
      </c>
      <c r="G40" s="3">
        <f t="shared" si="4"/>
        <v>130</v>
      </c>
      <c r="H40" s="3">
        <f t="shared" si="3"/>
        <v>145.60000000000002</v>
      </c>
      <c r="I40" s="13" t="s">
        <v>316</v>
      </c>
      <c r="J40" s="14">
        <f t="shared" si="2"/>
        <v>2.158</v>
      </c>
      <c r="K40" s="13"/>
    </row>
    <row r="41" spans="1:10" ht="12.75">
      <c r="A41" t="s">
        <v>323</v>
      </c>
      <c r="B41" t="s">
        <v>324</v>
      </c>
      <c r="C41" s="34" t="s">
        <v>49</v>
      </c>
      <c r="D41" s="21">
        <v>110</v>
      </c>
      <c r="E41" s="13">
        <v>0</v>
      </c>
      <c r="F41" s="3">
        <v>1</v>
      </c>
      <c r="G41" s="3">
        <f t="shared" si="4"/>
        <v>110</v>
      </c>
      <c r="H41" s="3">
        <f t="shared" si="3"/>
        <v>123.20000000000002</v>
      </c>
      <c r="I41" s="13" t="s">
        <v>316</v>
      </c>
      <c r="J41" s="14">
        <f t="shared" si="2"/>
        <v>1.826</v>
      </c>
    </row>
    <row r="42" spans="1:11" s="13" customFormat="1" ht="12.75">
      <c r="A42" t="s">
        <v>362</v>
      </c>
      <c r="B42" t="s">
        <v>43</v>
      </c>
      <c r="C42" s="34" t="s">
        <v>100</v>
      </c>
      <c r="D42" s="21">
        <v>124</v>
      </c>
      <c r="E42" s="13">
        <v>0</v>
      </c>
      <c r="F42" s="3">
        <v>1</v>
      </c>
      <c r="G42" s="3">
        <f t="shared" si="4"/>
        <v>124</v>
      </c>
      <c r="H42" s="3">
        <f t="shared" si="3"/>
        <v>138.88000000000002</v>
      </c>
      <c r="I42" s="13" t="s">
        <v>316</v>
      </c>
      <c r="J42" s="14">
        <f t="shared" si="2"/>
        <v>2.0584000000000002</v>
      </c>
      <c r="K42"/>
    </row>
    <row r="43" spans="1:10" ht="12.75">
      <c r="A43" t="s">
        <v>357</v>
      </c>
      <c r="B43" t="s">
        <v>43</v>
      </c>
      <c r="C43" s="34" t="s">
        <v>100</v>
      </c>
      <c r="D43" s="21">
        <v>180</v>
      </c>
      <c r="E43" s="13">
        <v>0</v>
      </c>
      <c r="F43" s="3">
        <v>1</v>
      </c>
      <c r="G43" s="3">
        <f t="shared" si="4"/>
        <v>180</v>
      </c>
      <c r="H43" s="3">
        <f t="shared" si="3"/>
        <v>201.60000000000002</v>
      </c>
      <c r="I43" s="13" t="s">
        <v>316</v>
      </c>
      <c r="J43" s="14">
        <f t="shared" si="2"/>
        <v>2.988</v>
      </c>
    </row>
    <row r="44" spans="1:10" ht="12.75">
      <c r="A44" t="s">
        <v>371</v>
      </c>
      <c r="B44" t="s">
        <v>43</v>
      </c>
      <c r="C44" s="34" t="s">
        <v>82</v>
      </c>
      <c r="D44" s="21">
        <v>50</v>
      </c>
      <c r="E44" s="13">
        <v>0</v>
      </c>
      <c r="F44" s="3">
        <v>1</v>
      </c>
      <c r="G44" s="3">
        <f t="shared" si="4"/>
        <v>50</v>
      </c>
      <c r="H44" s="3">
        <f t="shared" si="3"/>
        <v>56.00000000000001</v>
      </c>
      <c r="I44" s="13" t="s">
        <v>316</v>
      </c>
      <c r="J44" s="14">
        <f t="shared" si="2"/>
        <v>0.83</v>
      </c>
    </row>
    <row r="45" spans="1:10" ht="12.75">
      <c r="A45" t="s">
        <v>363</v>
      </c>
      <c r="B45" t="s">
        <v>43</v>
      </c>
      <c r="C45" s="34" t="s">
        <v>100</v>
      </c>
      <c r="D45" s="24">
        <v>128</v>
      </c>
      <c r="E45" s="13">
        <v>0</v>
      </c>
      <c r="F45" s="3">
        <v>1</v>
      </c>
      <c r="G45" s="3">
        <f t="shared" si="4"/>
        <v>128</v>
      </c>
      <c r="H45" s="3">
        <f t="shared" si="3"/>
        <v>143.36</v>
      </c>
      <c r="I45" s="13" t="s">
        <v>316</v>
      </c>
      <c r="J45" s="14">
        <f t="shared" si="2"/>
        <v>2.1248</v>
      </c>
    </row>
    <row r="46" spans="1:10" ht="12.75">
      <c r="A46" s="13" t="s">
        <v>328</v>
      </c>
      <c r="B46" s="13" t="s">
        <v>43</v>
      </c>
      <c r="C46" s="28" t="s">
        <v>49</v>
      </c>
      <c r="D46" s="24">
        <v>250</v>
      </c>
      <c r="E46" s="13">
        <v>0</v>
      </c>
      <c r="F46" s="14">
        <v>0</v>
      </c>
      <c r="G46" s="3">
        <f t="shared" si="4"/>
        <v>0</v>
      </c>
      <c r="H46" s="3">
        <f t="shared" si="3"/>
        <v>0</v>
      </c>
      <c r="I46" s="13" t="s">
        <v>316</v>
      </c>
      <c r="J46" s="14">
        <f t="shared" si="2"/>
        <v>0</v>
      </c>
    </row>
    <row r="47" spans="1:10" ht="12.75">
      <c r="A47" t="s">
        <v>334</v>
      </c>
      <c r="B47" t="s">
        <v>43</v>
      </c>
      <c r="C47" s="34" t="s">
        <v>19</v>
      </c>
      <c r="D47" s="21">
        <v>80</v>
      </c>
      <c r="E47" s="13">
        <v>0</v>
      </c>
      <c r="F47" s="3">
        <v>1</v>
      </c>
      <c r="G47" s="3">
        <f t="shared" si="4"/>
        <v>80</v>
      </c>
      <c r="H47" s="3">
        <f t="shared" si="3"/>
        <v>89.60000000000001</v>
      </c>
      <c r="I47" s="13" t="s">
        <v>316</v>
      </c>
      <c r="J47" s="14">
        <f t="shared" si="2"/>
        <v>1.328</v>
      </c>
    </row>
    <row r="48" spans="1:10" ht="12.75">
      <c r="A48" t="s">
        <v>307</v>
      </c>
      <c r="B48" s="27" t="s">
        <v>305</v>
      </c>
      <c r="C48" s="34" t="s">
        <v>231</v>
      </c>
      <c r="D48" s="17">
        <v>291</v>
      </c>
      <c r="E48">
        <v>0</v>
      </c>
      <c r="F48" s="3">
        <v>1</v>
      </c>
      <c r="G48" s="3">
        <f t="shared" si="4"/>
        <v>291</v>
      </c>
      <c r="H48" s="3">
        <f aca="true" t="shared" si="5" ref="H48:H68">G48*1.15</f>
        <v>334.65</v>
      </c>
      <c r="I48" s="13" t="s">
        <v>282</v>
      </c>
      <c r="J48" s="14">
        <f t="shared" si="2"/>
        <v>4.8306000000000004</v>
      </c>
    </row>
    <row r="49" spans="1:11" s="13" customFormat="1" ht="12.75">
      <c r="A49" t="s">
        <v>286</v>
      </c>
      <c r="B49" t="s">
        <v>287</v>
      </c>
      <c r="C49" s="34" t="s">
        <v>87</v>
      </c>
      <c r="D49" s="17">
        <v>160</v>
      </c>
      <c r="E49" s="13">
        <v>0</v>
      </c>
      <c r="F49" s="3">
        <v>1</v>
      </c>
      <c r="G49" s="3">
        <f t="shared" si="4"/>
        <v>160</v>
      </c>
      <c r="H49" s="3">
        <f t="shared" si="5"/>
        <v>184</v>
      </c>
      <c r="I49" s="13" t="s">
        <v>282</v>
      </c>
      <c r="J49" s="14">
        <f t="shared" si="2"/>
        <v>2.656</v>
      </c>
      <c r="K49"/>
    </row>
    <row r="50" spans="1:11" ht="12.75">
      <c r="A50" t="s">
        <v>301</v>
      </c>
      <c r="B50" t="s">
        <v>302</v>
      </c>
      <c r="C50" s="34" t="s">
        <v>303</v>
      </c>
      <c r="D50" s="17">
        <v>107</v>
      </c>
      <c r="E50" s="13">
        <v>0</v>
      </c>
      <c r="F50" s="3">
        <v>1</v>
      </c>
      <c r="G50" s="3">
        <f t="shared" si="4"/>
        <v>107</v>
      </c>
      <c r="H50" s="3">
        <f t="shared" si="5"/>
        <v>123.05</v>
      </c>
      <c r="I50" s="13" t="s">
        <v>282</v>
      </c>
      <c r="J50" s="14">
        <f t="shared" si="2"/>
        <v>1.7762</v>
      </c>
      <c r="K50" s="13"/>
    </row>
    <row r="51" spans="1:10" ht="12.75">
      <c r="A51" t="s">
        <v>299</v>
      </c>
      <c r="B51" t="s">
        <v>300</v>
      </c>
      <c r="C51" s="34" t="s">
        <v>66</v>
      </c>
      <c r="D51" s="21">
        <v>80</v>
      </c>
      <c r="E51" s="13">
        <v>0</v>
      </c>
      <c r="F51" s="3">
        <v>1</v>
      </c>
      <c r="G51" s="3">
        <f t="shared" si="4"/>
        <v>80</v>
      </c>
      <c r="H51" s="3">
        <f t="shared" si="5"/>
        <v>92</v>
      </c>
      <c r="I51" s="13" t="s">
        <v>282</v>
      </c>
      <c r="J51" s="14">
        <f t="shared" si="2"/>
        <v>1.328</v>
      </c>
    </row>
    <row r="52" spans="1:11" ht="12.75">
      <c r="A52" t="s">
        <v>299</v>
      </c>
      <c r="B52" t="s">
        <v>300</v>
      </c>
      <c r="C52" s="34" t="s">
        <v>231</v>
      </c>
      <c r="D52" s="21">
        <v>85</v>
      </c>
      <c r="E52" s="13">
        <v>0</v>
      </c>
      <c r="F52" s="3">
        <v>1</v>
      </c>
      <c r="G52" s="3">
        <f t="shared" si="4"/>
        <v>85</v>
      </c>
      <c r="H52" s="3">
        <f t="shared" si="5"/>
        <v>97.74999999999999</v>
      </c>
      <c r="I52" s="13" t="s">
        <v>282</v>
      </c>
      <c r="J52" s="14">
        <f t="shared" si="2"/>
        <v>1.411</v>
      </c>
      <c r="K52" s="31"/>
    </row>
    <row r="53" spans="1:11" s="13" customFormat="1" ht="12.75">
      <c r="A53" t="s">
        <v>295</v>
      </c>
      <c r="B53" t="s">
        <v>296</v>
      </c>
      <c r="C53" s="34" t="s">
        <v>66</v>
      </c>
      <c r="D53" s="26">
        <v>80</v>
      </c>
      <c r="E53" s="13">
        <v>0</v>
      </c>
      <c r="F53" s="3">
        <v>1</v>
      </c>
      <c r="G53" s="3">
        <f t="shared" si="4"/>
        <v>80</v>
      </c>
      <c r="H53" s="3">
        <f t="shared" si="5"/>
        <v>92</v>
      </c>
      <c r="I53" s="13" t="s">
        <v>282</v>
      </c>
      <c r="J53" s="14">
        <f t="shared" si="2"/>
        <v>1.328</v>
      </c>
      <c r="K53"/>
    </row>
    <row r="54" spans="1:11" ht="12.75">
      <c r="A54" t="s">
        <v>295</v>
      </c>
      <c r="B54" t="s">
        <v>296</v>
      </c>
      <c r="C54" s="34" t="s">
        <v>231</v>
      </c>
      <c r="D54" s="26">
        <v>85</v>
      </c>
      <c r="E54" s="13">
        <v>0</v>
      </c>
      <c r="F54" s="3">
        <v>1</v>
      </c>
      <c r="G54" s="3">
        <f t="shared" si="4"/>
        <v>85</v>
      </c>
      <c r="H54" s="3">
        <f t="shared" si="5"/>
        <v>97.74999999999999</v>
      </c>
      <c r="I54" s="13" t="s">
        <v>282</v>
      </c>
      <c r="J54" s="14">
        <f t="shared" si="2"/>
        <v>1.411</v>
      </c>
      <c r="K54" s="13"/>
    </row>
    <row r="55" spans="1:10" ht="12.75">
      <c r="A55" t="s">
        <v>297</v>
      </c>
      <c r="B55" t="s">
        <v>298</v>
      </c>
      <c r="C55" s="34" t="s">
        <v>66</v>
      </c>
      <c r="D55" s="26">
        <v>80</v>
      </c>
      <c r="E55" s="13">
        <v>0</v>
      </c>
      <c r="F55" s="3">
        <v>1</v>
      </c>
      <c r="G55" s="3">
        <f t="shared" si="4"/>
        <v>80</v>
      </c>
      <c r="H55" s="3">
        <f t="shared" si="5"/>
        <v>92</v>
      </c>
      <c r="I55" s="13" t="s">
        <v>282</v>
      </c>
      <c r="J55" s="14">
        <f t="shared" si="2"/>
        <v>1.328</v>
      </c>
    </row>
    <row r="56" spans="1:10" ht="12.75">
      <c r="A56" s="13" t="s">
        <v>285</v>
      </c>
      <c r="B56" s="13" t="s">
        <v>284</v>
      </c>
      <c r="C56" s="34" t="s">
        <v>231</v>
      </c>
      <c r="D56" s="21">
        <v>130</v>
      </c>
      <c r="E56" s="13">
        <v>0</v>
      </c>
      <c r="F56" s="14">
        <v>1</v>
      </c>
      <c r="G56" s="3">
        <f t="shared" si="4"/>
        <v>130</v>
      </c>
      <c r="H56" s="3">
        <f t="shared" si="5"/>
        <v>149.5</v>
      </c>
      <c r="I56" s="13" t="s">
        <v>282</v>
      </c>
      <c r="J56" s="14">
        <f t="shared" si="2"/>
        <v>2.158</v>
      </c>
    </row>
    <row r="57" spans="1:10" ht="12.75">
      <c r="A57" s="13" t="s">
        <v>283</v>
      </c>
      <c r="B57" s="13" t="s">
        <v>284</v>
      </c>
      <c r="C57" s="34" t="s">
        <v>231</v>
      </c>
      <c r="D57" s="21">
        <v>330</v>
      </c>
      <c r="E57" s="13">
        <v>0</v>
      </c>
      <c r="F57" s="14">
        <v>1</v>
      </c>
      <c r="G57" s="3">
        <f t="shared" si="4"/>
        <v>330</v>
      </c>
      <c r="H57" s="3">
        <f t="shared" si="5"/>
        <v>379.49999999999994</v>
      </c>
      <c r="I57" s="13" t="s">
        <v>282</v>
      </c>
      <c r="J57" s="14">
        <f t="shared" si="2"/>
        <v>5.478</v>
      </c>
    </row>
    <row r="58" spans="1:10" ht="12.75">
      <c r="A58" t="s">
        <v>312</v>
      </c>
      <c r="B58" s="27" t="s">
        <v>311</v>
      </c>
      <c r="C58" s="13" t="s">
        <v>231</v>
      </c>
      <c r="D58" s="17">
        <v>273</v>
      </c>
      <c r="E58" s="13">
        <v>0</v>
      </c>
      <c r="F58" s="14">
        <v>0</v>
      </c>
      <c r="G58" s="3">
        <f t="shared" si="4"/>
        <v>0</v>
      </c>
      <c r="H58" s="3">
        <f t="shared" si="5"/>
        <v>0</v>
      </c>
      <c r="I58" s="13" t="s">
        <v>282</v>
      </c>
      <c r="J58" s="14">
        <f t="shared" si="2"/>
        <v>0</v>
      </c>
    </row>
    <row r="59" spans="1:10" ht="12.75">
      <c r="A59" t="s">
        <v>293</v>
      </c>
      <c r="B59" t="s">
        <v>294</v>
      </c>
      <c r="C59" s="34" t="s">
        <v>66</v>
      </c>
      <c r="D59" s="26">
        <v>207</v>
      </c>
      <c r="E59">
        <v>0</v>
      </c>
      <c r="F59" s="3">
        <v>1</v>
      </c>
      <c r="G59" s="3">
        <f t="shared" si="4"/>
        <v>207</v>
      </c>
      <c r="H59" s="3">
        <f t="shared" si="5"/>
        <v>238.04999999999998</v>
      </c>
      <c r="I59" s="13" t="s">
        <v>282</v>
      </c>
      <c r="J59" s="14">
        <f t="shared" si="2"/>
        <v>3.4362</v>
      </c>
    </row>
    <row r="60" spans="1:10" ht="12.75">
      <c r="A60" t="s">
        <v>280</v>
      </c>
      <c r="B60" t="s">
        <v>281</v>
      </c>
      <c r="C60" s="34" t="s">
        <v>66</v>
      </c>
      <c r="D60" s="17">
        <v>130</v>
      </c>
      <c r="E60">
        <v>0</v>
      </c>
      <c r="F60" s="3">
        <v>1</v>
      </c>
      <c r="G60" s="3">
        <f t="shared" si="4"/>
        <v>130</v>
      </c>
      <c r="H60" s="3">
        <f t="shared" si="5"/>
        <v>149.5</v>
      </c>
      <c r="I60" s="13" t="s">
        <v>282</v>
      </c>
      <c r="J60" s="14">
        <f t="shared" si="2"/>
        <v>2.158</v>
      </c>
    </row>
    <row r="61" spans="1:10" ht="12.75">
      <c r="A61" t="s">
        <v>313</v>
      </c>
      <c r="B61" s="27" t="s">
        <v>314</v>
      </c>
      <c r="C61" s="34" t="s">
        <v>231</v>
      </c>
      <c r="D61" s="17">
        <v>193</v>
      </c>
      <c r="E61" s="13">
        <v>0</v>
      </c>
      <c r="F61" s="3">
        <v>1</v>
      </c>
      <c r="G61" s="3">
        <f t="shared" si="4"/>
        <v>193</v>
      </c>
      <c r="H61" s="3">
        <f t="shared" si="5"/>
        <v>221.95</v>
      </c>
      <c r="I61" s="13" t="s">
        <v>282</v>
      </c>
      <c r="J61" s="14">
        <f t="shared" si="2"/>
        <v>3.2038</v>
      </c>
    </row>
    <row r="62" spans="1:11" s="13" customFormat="1" ht="12.75">
      <c r="A62" t="s">
        <v>291</v>
      </c>
      <c r="B62" t="s">
        <v>292</v>
      </c>
      <c r="C62" s="34" t="s">
        <v>66</v>
      </c>
      <c r="D62" s="26">
        <v>80</v>
      </c>
      <c r="E62">
        <v>0</v>
      </c>
      <c r="F62" s="3">
        <v>1</v>
      </c>
      <c r="G62" s="3">
        <f t="shared" si="4"/>
        <v>80</v>
      </c>
      <c r="H62" s="3">
        <f t="shared" si="5"/>
        <v>92</v>
      </c>
      <c r="I62" s="13" t="s">
        <v>282</v>
      </c>
      <c r="J62" s="14">
        <f t="shared" si="2"/>
        <v>1.328</v>
      </c>
      <c r="K62"/>
    </row>
    <row r="63" spans="1:11" s="13" customFormat="1" ht="12.75">
      <c r="A63" t="s">
        <v>291</v>
      </c>
      <c r="B63" t="s">
        <v>292</v>
      </c>
      <c r="C63" s="34" t="s">
        <v>231</v>
      </c>
      <c r="D63" s="26">
        <v>85</v>
      </c>
      <c r="E63">
        <v>0</v>
      </c>
      <c r="F63" s="3">
        <v>1</v>
      </c>
      <c r="G63" s="3">
        <f t="shared" si="4"/>
        <v>85</v>
      </c>
      <c r="H63" s="3">
        <f t="shared" si="5"/>
        <v>97.74999999999999</v>
      </c>
      <c r="I63" s="13" t="s">
        <v>282</v>
      </c>
      <c r="J63" s="14">
        <f t="shared" si="2"/>
        <v>1.411</v>
      </c>
      <c r="K63"/>
    </row>
    <row r="64" spans="1:10" s="13" customFormat="1" ht="12.75">
      <c r="A64" t="s">
        <v>115</v>
      </c>
      <c r="B64" t="s">
        <v>103</v>
      </c>
      <c r="C64" s="34" t="s">
        <v>87</v>
      </c>
      <c r="D64" s="17">
        <v>180</v>
      </c>
      <c r="E64" s="13">
        <v>0</v>
      </c>
      <c r="F64" s="3">
        <v>1</v>
      </c>
      <c r="G64" s="3">
        <f t="shared" si="4"/>
        <v>180</v>
      </c>
      <c r="H64" s="3">
        <f t="shared" si="5"/>
        <v>206.99999999999997</v>
      </c>
      <c r="I64" s="13" t="s">
        <v>282</v>
      </c>
      <c r="J64" s="14">
        <f t="shared" si="2"/>
        <v>2.988</v>
      </c>
    </row>
    <row r="65" spans="1:11" s="13" customFormat="1" ht="12.75">
      <c r="A65" t="s">
        <v>288</v>
      </c>
      <c r="B65" t="s">
        <v>43</v>
      </c>
      <c r="C65" s="34" t="s">
        <v>87</v>
      </c>
      <c r="D65" s="17">
        <v>198</v>
      </c>
      <c r="E65" s="13">
        <v>0</v>
      </c>
      <c r="F65" s="3">
        <v>1</v>
      </c>
      <c r="G65" s="3">
        <f t="shared" si="4"/>
        <v>198</v>
      </c>
      <c r="H65" s="3">
        <f t="shared" si="5"/>
        <v>227.7</v>
      </c>
      <c r="I65" s="13" t="s">
        <v>282</v>
      </c>
      <c r="J65" s="14">
        <f t="shared" si="2"/>
        <v>3.2868</v>
      </c>
      <c r="K65"/>
    </row>
    <row r="66" spans="1:10" ht="12.75">
      <c r="A66" t="s">
        <v>289</v>
      </c>
      <c r="B66" t="s">
        <v>290</v>
      </c>
      <c r="C66" s="34" t="s">
        <v>231</v>
      </c>
      <c r="D66" s="17">
        <v>298</v>
      </c>
      <c r="E66" s="13">
        <v>0</v>
      </c>
      <c r="F66" s="3">
        <v>1</v>
      </c>
      <c r="G66" s="3">
        <f>D66*F66</f>
        <v>298</v>
      </c>
      <c r="H66" s="3">
        <f t="shared" si="5"/>
        <v>342.7</v>
      </c>
      <c r="I66" s="13" t="s">
        <v>282</v>
      </c>
      <c r="J66" s="14">
        <f t="shared" si="2"/>
        <v>4.9468</v>
      </c>
    </row>
    <row r="67" spans="1:10" ht="12.75">
      <c r="A67" t="s">
        <v>22</v>
      </c>
      <c r="B67" t="s">
        <v>18</v>
      </c>
      <c r="C67" s="18" t="s">
        <v>19</v>
      </c>
      <c r="D67" s="19">
        <v>284</v>
      </c>
      <c r="E67" s="18">
        <v>236</v>
      </c>
      <c r="F67" s="3">
        <v>1</v>
      </c>
      <c r="G67" s="3">
        <f>E67*F67</f>
        <v>236</v>
      </c>
      <c r="H67" s="3">
        <f t="shared" si="5"/>
        <v>271.4</v>
      </c>
      <c r="I67" s="13" t="s">
        <v>23</v>
      </c>
      <c r="J67" s="14">
        <f aca="true" t="shared" si="6" ref="J67:J130">G67*0.0166</f>
        <v>3.9176</v>
      </c>
    </row>
    <row r="68" spans="1:10" s="13" customFormat="1" ht="12.75">
      <c r="A68" t="s">
        <v>24</v>
      </c>
      <c r="B68" t="s">
        <v>18</v>
      </c>
      <c r="C68" s="18" t="s">
        <v>19</v>
      </c>
      <c r="D68" s="19">
        <v>284</v>
      </c>
      <c r="E68" s="18">
        <v>236</v>
      </c>
      <c r="F68" s="3">
        <v>2</v>
      </c>
      <c r="G68" s="3">
        <f>E68*F68</f>
        <v>472</v>
      </c>
      <c r="H68" s="3">
        <f t="shared" si="5"/>
        <v>542.8</v>
      </c>
      <c r="I68" s="13" t="s">
        <v>23</v>
      </c>
      <c r="J68" s="14">
        <f t="shared" si="6"/>
        <v>7.8352</v>
      </c>
    </row>
    <row r="69" spans="1:11" s="13" customFormat="1" ht="12.75">
      <c r="A69" t="s">
        <v>406</v>
      </c>
      <c r="B69" s="27" t="s">
        <v>407</v>
      </c>
      <c r="C69" s="34" t="s">
        <v>164</v>
      </c>
      <c r="D69" s="21">
        <v>283</v>
      </c>
      <c r="E69" s="13">
        <v>0</v>
      </c>
      <c r="F69" s="3">
        <v>1</v>
      </c>
      <c r="G69" s="3">
        <f aca="true" t="shared" si="7" ref="G69:G77">D69*F69</f>
        <v>283</v>
      </c>
      <c r="H69" s="3">
        <f aca="true" t="shared" si="8" ref="H69:H74">G69*1.12</f>
        <v>316.96000000000004</v>
      </c>
      <c r="I69" s="13" t="s">
        <v>408</v>
      </c>
      <c r="J69" s="14">
        <f t="shared" si="6"/>
        <v>4.6978</v>
      </c>
      <c r="K69"/>
    </row>
    <row r="70" spans="1:10" ht="12.75">
      <c r="A70" t="s">
        <v>409</v>
      </c>
      <c r="B70" s="27" t="s">
        <v>410</v>
      </c>
      <c r="C70" s="13" t="s">
        <v>164</v>
      </c>
      <c r="D70" s="26">
        <v>213</v>
      </c>
      <c r="E70" s="13">
        <v>0</v>
      </c>
      <c r="F70" s="3">
        <v>0</v>
      </c>
      <c r="G70" s="3">
        <f t="shared" si="7"/>
        <v>0</v>
      </c>
      <c r="H70" s="3">
        <f t="shared" si="8"/>
        <v>0</v>
      </c>
      <c r="I70" s="13" t="s">
        <v>408</v>
      </c>
      <c r="J70" s="14">
        <f t="shared" si="6"/>
        <v>0</v>
      </c>
    </row>
    <row r="71" spans="1:10" ht="12.75">
      <c r="A71" t="s">
        <v>412</v>
      </c>
      <c r="B71" t="s">
        <v>342</v>
      </c>
      <c r="C71" s="34" t="s">
        <v>87</v>
      </c>
      <c r="D71" s="17">
        <v>150</v>
      </c>
      <c r="E71">
        <v>0</v>
      </c>
      <c r="F71">
        <v>1</v>
      </c>
      <c r="G71" s="3">
        <f t="shared" si="7"/>
        <v>150</v>
      </c>
      <c r="H71" s="3">
        <f t="shared" si="8"/>
        <v>168.00000000000003</v>
      </c>
      <c r="I71" s="13" t="s">
        <v>408</v>
      </c>
      <c r="J71" s="14">
        <f t="shared" si="6"/>
        <v>2.49</v>
      </c>
    </row>
    <row r="72" spans="1:10" ht="12.75">
      <c r="A72" t="s">
        <v>414</v>
      </c>
      <c r="B72" t="s">
        <v>413</v>
      </c>
      <c r="C72" s="34" t="s">
        <v>87</v>
      </c>
      <c r="D72" s="17">
        <v>80</v>
      </c>
      <c r="E72">
        <v>0</v>
      </c>
      <c r="F72">
        <v>1</v>
      </c>
      <c r="G72" s="3">
        <f t="shared" si="7"/>
        <v>80</v>
      </c>
      <c r="H72" s="3">
        <f t="shared" si="8"/>
        <v>89.60000000000001</v>
      </c>
      <c r="I72" s="13" t="s">
        <v>408</v>
      </c>
      <c r="J72" s="14">
        <f t="shared" si="6"/>
        <v>1.328</v>
      </c>
    </row>
    <row r="73" spans="1:10" ht="12.75">
      <c r="A73" t="s">
        <v>415</v>
      </c>
      <c r="B73" t="s">
        <v>324</v>
      </c>
      <c r="C73" s="34" t="s">
        <v>87</v>
      </c>
      <c r="D73" s="21">
        <v>110</v>
      </c>
      <c r="E73" s="13">
        <v>0</v>
      </c>
      <c r="F73" s="3">
        <v>1</v>
      </c>
      <c r="G73" s="3">
        <f t="shared" si="7"/>
        <v>110</v>
      </c>
      <c r="H73" s="3">
        <f t="shared" si="8"/>
        <v>123.20000000000002</v>
      </c>
      <c r="I73" s="13" t="s">
        <v>408</v>
      </c>
      <c r="J73" s="14">
        <f t="shared" si="6"/>
        <v>1.826</v>
      </c>
    </row>
    <row r="74" spans="1:10" ht="12.75">
      <c r="A74" t="s">
        <v>411</v>
      </c>
      <c r="B74" t="s">
        <v>43</v>
      </c>
      <c r="C74" s="34" t="s">
        <v>87</v>
      </c>
      <c r="D74" s="24">
        <v>198</v>
      </c>
      <c r="E74" s="13">
        <v>0</v>
      </c>
      <c r="F74" s="3">
        <v>1</v>
      </c>
      <c r="G74" s="3">
        <f t="shared" si="7"/>
        <v>198</v>
      </c>
      <c r="H74" s="3">
        <f t="shared" si="8"/>
        <v>221.76000000000002</v>
      </c>
      <c r="I74" s="13" t="s">
        <v>408</v>
      </c>
      <c r="J74" s="14">
        <f t="shared" si="6"/>
        <v>3.2868</v>
      </c>
    </row>
    <row r="75" spans="1:10" ht="12.75">
      <c r="A75" t="s">
        <v>443</v>
      </c>
      <c r="B75" t="s">
        <v>444</v>
      </c>
      <c r="C75" s="34" t="s">
        <v>104</v>
      </c>
      <c r="D75" s="17">
        <v>211</v>
      </c>
      <c r="E75" s="13">
        <v>0</v>
      </c>
      <c r="F75" s="3">
        <v>1</v>
      </c>
      <c r="G75" s="3">
        <f t="shared" si="7"/>
        <v>211</v>
      </c>
      <c r="H75" s="3">
        <f>G75*1.15</f>
        <v>242.64999999999998</v>
      </c>
      <c r="I75" s="13" t="s">
        <v>441</v>
      </c>
      <c r="J75" s="14">
        <f t="shared" si="6"/>
        <v>3.5026</v>
      </c>
    </row>
    <row r="76" spans="1:11" s="13" customFormat="1" ht="12.75">
      <c r="A76" s="13" t="s">
        <v>439</v>
      </c>
      <c r="B76" s="13" t="s">
        <v>440</v>
      </c>
      <c r="C76" s="34" t="s">
        <v>116</v>
      </c>
      <c r="D76" s="21">
        <v>110</v>
      </c>
      <c r="E76" s="13">
        <v>0</v>
      </c>
      <c r="F76" s="14">
        <v>1</v>
      </c>
      <c r="G76" s="14">
        <f t="shared" si="7"/>
        <v>110</v>
      </c>
      <c r="H76" s="14">
        <f>G76*1.15</f>
        <v>126.49999999999999</v>
      </c>
      <c r="I76" s="13" t="s">
        <v>441</v>
      </c>
      <c r="J76" s="14">
        <f t="shared" si="6"/>
        <v>1.826</v>
      </c>
      <c r="K76"/>
    </row>
    <row r="77" spans="1:10" ht="12.75">
      <c r="A77" t="s">
        <v>442</v>
      </c>
      <c r="B77" t="s">
        <v>43</v>
      </c>
      <c r="C77" s="34" t="s">
        <v>116</v>
      </c>
      <c r="D77" s="21">
        <v>124</v>
      </c>
      <c r="E77" s="13">
        <v>0</v>
      </c>
      <c r="F77" s="3">
        <v>1</v>
      </c>
      <c r="G77" s="3">
        <f t="shared" si="7"/>
        <v>124</v>
      </c>
      <c r="H77" s="3">
        <f>G77*1.15</f>
        <v>142.6</v>
      </c>
      <c r="I77" s="13" t="s">
        <v>441</v>
      </c>
      <c r="J77" s="14">
        <f t="shared" si="6"/>
        <v>2.0584000000000002</v>
      </c>
    </row>
    <row r="78" spans="1:10" ht="12.75">
      <c r="A78" t="s">
        <v>35</v>
      </c>
      <c r="B78" t="s">
        <v>36</v>
      </c>
      <c r="C78" s="18" t="s">
        <v>27</v>
      </c>
      <c r="D78" s="19">
        <v>257</v>
      </c>
      <c r="E78" s="18">
        <v>217</v>
      </c>
      <c r="F78" s="3">
        <v>1</v>
      </c>
      <c r="G78" s="3">
        <f>E78*F78</f>
        <v>217</v>
      </c>
      <c r="H78" s="3">
        <f aca="true" t="shared" si="9" ref="H78:H97">G78*1.12</f>
        <v>243.04000000000002</v>
      </c>
      <c r="I78" s="13" t="s">
        <v>30</v>
      </c>
      <c r="J78" s="14">
        <f t="shared" si="6"/>
        <v>3.6022</v>
      </c>
    </row>
    <row r="79" spans="1:10" ht="12.75">
      <c r="A79" t="s">
        <v>25</v>
      </c>
      <c r="B79" t="s">
        <v>26</v>
      </c>
      <c r="C79" s="18" t="s">
        <v>27</v>
      </c>
      <c r="D79" s="19">
        <v>117</v>
      </c>
      <c r="E79" s="18">
        <v>99</v>
      </c>
      <c r="F79" s="3">
        <v>1</v>
      </c>
      <c r="G79" s="3">
        <f>E79*F79</f>
        <v>99</v>
      </c>
      <c r="H79" s="3">
        <f t="shared" si="9"/>
        <v>110.88000000000001</v>
      </c>
      <c r="I79" s="13" t="s">
        <v>30</v>
      </c>
      <c r="J79" s="14">
        <f t="shared" si="6"/>
        <v>1.6434</v>
      </c>
    </row>
    <row r="80" spans="1:10" ht="12.75">
      <c r="A80" t="s">
        <v>79</v>
      </c>
      <c r="B80" t="s">
        <v>32</v>
      </c>
      <c r="C80" s="18" t="s">
        <v>27</v>
      </c>
      <c r="D80" s="19">
        <v>373</v>
      </c>
      <c r="E80" s="18">
        <v>314</v>
      </c>
      <c r="F80" s="3">
        <v>1</v>
      </c>
      <c r="G80" s="3">
        <f>E80*F80</f>
        <v>314</v>
      </c>
      <c r="H80" s="3">
        <f t="shared" si="9"/>
        <v>351.68</v>
      </c>
      <c r="I80" s="13" t="s">
        <v>30</v>
      </c>
      <c r="J80" s="14">
        <f t="shared" si="6"/>
        <v>5.2124</v>
      </c>
    </row>
    <row r="81" spans="1:11" ht="12.75">
      <c r="A81" t="s">
        <v>28</v>
      </c>
      <c r="B81" t="s">
        <v>29</v>
      </c>
      <c r="C81" s="18" t="s">
        <v>27</v>
      </c>
      <c r="D81" s="19">
        <v>267</v>
      </c>
      <c r="E81" s="18">
        <v>224</v>
      </c>
      <c r="F81" s="3">
        <v>1</v>
      </c>
      <c r="G81" s="3">
        <f>E81*F81</f>
        <v>224</v>
      </c>
      <c r="H81" s="3">
        <f t="shared" si="9"/>
        <v>250.88000000000002</v>
      </c>
      <c r="I81" s="13" t="s">
        <v>30</v>
      </c>
      <c r="J81" s="14">
        <f t="shared" si="6"/>
        <v>3.7184</v>
      </c>
      <c r="K81" s="13"/>
    </row>
    <row r="82" spans="1:10" ht="12.75">
      <c r="A82" t="s">
        <v>31</v>
      </c>
      <c r="B82" t="s">
        <v>29</v>
      </c>
      <c r="C82" s="18" t="s">
        <v>27</v>
      </c>
      <c r="D82" s="19">
        <v>128</v>
      </c>
      <c r="E82" s="18">
        <v>108</v>
      </c>
      <c r="F82" s="3">
        <v>1</v>
      </c>
      <c r="G82" s="3">
        <f>E82*F82</f>
        <v>108</v>
      </c>
      <c r="H82" s="3">
        <f t="shared" si="9"/>
        <v>120.96000000000001</v>
      </c>
      <c r="I82" s="13" t="s">
        <v>30</v>
      </c>
      <c r="J82" s="14">
        <f t="shared" si="6"/>
        <v>1.7928</v>
      </c>
    </row>
    <row r="83" spans="1:10" ht="12.75">
      <c r="A83" t="s">
        <v>369</v>
      </c>
      <c r="B83" t="s">
        <v>368</v>
      </c>
      <c r="C83" s="34" t="s">
        <v>27</v>
      </c>
      <c r="D83" s="17">
        <v>238</v>
      </c>
      <c r="E83">
        <v>0</v>
      </c>
      <c r="F83" s="3">
        <v>1</v>
      </c>
      <c r="G83" s="3">
        <f>D83*F83</f>
        <v>238</v>
      </c>
      <c r="H83" s="3">
        <f t="shared" si="9"/>
        <v>266.56</v>
      </c>
      <c r="I83" s="13" t="s">
        <v>30</v>
      </c>
      <c r="J83" s="14">
        <f t="shared" si="6"/>
        <v>3.9508</v>
      </c>
    </row>
    <row r="84" spans="1:10" ht="12.75">
      <c r="A84" t="s">
        <v>33</v>
      </c>
      <c r="B84" t="s">
        <v>34</v>
      </c>
      <c r="C84" s="18" t="s">
        <v>27</v>
      </c>
      <c r="D84" s="19">
        <v>139</v>
      </c>
      <c r="E84" s="18">
        <v>116</v>
      </c>
      <c r="F84" s="3">
        <v>1</v>
      </c>
      <c r="G84" s="3">
        <f>E84*F84</f>
        <v>116</v>
      </c>
      <c r="H84" s="3">
        <f t="shared" si="9"/>
        <v>129.92000000000002</v>
      </c>
      <c r="I84" s="13" t="s">
        <v>30</v>
      </c>
      <c r="J84" s="14">
        <f t="shared" si="6"/>
        <v>1.9256</v>
      </c>
    </row>
    <row r="85" spans="1:10" ht="12.75">
      <c r="A85" t="s">
        <v>108</v>
      </c>
      <c r="B85" t="s">
        <v>43</v>
      </c>
      <c r="C85" s="18" t="s">
        <v>49</v>
      </c>
      <c r="D85" s="19">
        <v>90</v>
      </c>
      <c r="E85" s="18">
        <v>66</v>
      </c>
      <c r="F85" s="3">
        <v>1</v>
      </c>
      <c r="G85" s="3">
        <f>E85*F85</f>
        <v>66</v>
      </c>
      <c r="H85" s="3">
        <f t="shared" si="9"/>
        <v>73.92</v>
      </c>
      <c r="I85" s="13" t="s">
        <v>30</v>
      </c>
      <c r="J85" s="14">
        <f t="shared" si="6"/>
        <v>1.0956</v>
      </c>
    </row>
    <row r="86" spans="1:10" ht="12.75">
      <c r="A86" t="s">
        <v>129</v>
      </c>
      <c r="B86" t="s">
        <v>422</v>
      </c>
      <c r="C86" s="34" t="s">
        <v>104</v>
      </c>
      <c r="D86" s="17">
        <v>180</v>
      </c>
      <c r="E86" s="13">
        <v>0</v>
      </c>
      <c r="F86" s="3">
        <v>1</v>
      </c>
      <c r="G86" s="3">
        <f>D86*F86</f>
        <v>180</v>
      </c>
      <c r="H86" s="3">
        <f t="shared" si="9"/>
        <v>201.60000000000002</v>
      </c>
      <c r="I86" s="13" t="s">
        <v>128</v>
      </c>
      <c r="J86" s="14">
        <f t="shared" si="6"/>
        <v>2.988</v>
      </c>
    </row>
    <row r="87" spans="1:10" ht="12.75">
      <c r="A87" t="s">
        <v>125</v>
      </c>
      <c r="B87" t="s">
        <v>126</v>
      </c>
      <c r="C87" s="34" t="s">
        <v>127</v>
      </c>
      <c r="D87" s="17">
        <v>98</v>
      </c>
      <c r="E87">
        <v>0</v>
      </c>
      <c r="F87" s="3">
        <v>1</v>
      </c>
      <c r="G87" s="3">
        <f>D87*F87</f>
        <v>98</v>
      </c>
      <c r="H87" s="3">
        <f t="shared" si="9"/>
        <v>109.76</v>
      </c>
      <c r="I87" s="13" t="s">
        <v>128</v>
      </c>
      <c r="J87" s="14">
        <f t="shared" si="6"/>
        <v>1.6268</v>
      </c>
    </row>
    <row r="88" spans="1:10" ht="12.75">
      <c r="A88" t="s">
        <v>372</v>
      </c>
      <c r="B88" t="s">
        <v>84</v>
      </c>
      <c r="C88" s="34" t="s">
        <v>19</v>
      </c>
      <c r="D88" s="17">
        <v>130</v>
      </c>
      <c r="E88" s="13">
        <v>0</v>
      </c>
      <c r="F88" s="3">
        <v>1</v>
      </c>
      <c r="G88" s="3">
        <f>D88*F88</f>
        <v>130</v>
      </c>
      <c r="H88" s="3">
        <f t="shared" si="9"/>
        <v>145.60000000000002</v>
      </c>
      <c r="I88" s="13" t="s">
        <v>128</v>
      </c>
      <c r="J88" s="14">
        <f t="shared" si="6"/>
        <v>2.158</v>
      </c>
    </row>
    <row r="89" spans="1:10" ht="12.75">
      <c r="A89" t="s">
        <v>123</v>
      </c>
      <c r="B89" t="s">
        <v>43</v>
      </c>
      <c r="C89" s="34" t="s">
        <v>124</v>
      </c>
      <c r="D89" s="21">
        <v>50</v>
      </c>
      <c r="E89" s="13">
        <v>0</v>
      </c>
      <c r="F89" s="3">
        <v>1</v>
      </c>
      <c r="G89" s="3">
        <f>D89*F89</f>
        <v>50</v>
      </c>
      <c r="H89" s="3">
        <f t="shared" si="9"/>
        <v>56.00000000000001</v>
      </c>
      <c r="I89" s="13" t="s">
        <v>128</v>
      </c>
      <c r="J89" s="14">
        <f t="shared" si="6"/>
        <v>0.83</v>
      </c>
    </row>
    <row r="90" spans="1:11" ht="12.75">
      <c r="A90" t="s">
        <v>62</v>
      </c>
      <c r="B90" t="s">
        <v>63</v>
      </c>
      <c r="C90" s="18" t="s">
        <v>49</v>
      </c>
      <c r="D90" s="19">
        <v>34</v>
      </c>
      <c r="E90" s="18">
        <v>29</v>
      </c>
      <c r="F90" s="3">
        <v>1</v>
      </c>
      <c r="G90" s="3">
        <f aca="true" t="shared" si="10" ref="G90:G98">E90*F90</f>
        <v>29</v>
      </c>
      <c r="H90" s="3">
        <f t="shared" si="9"/>
        <v>32.480000000000004</v>
      </c>
      <c r="I90" s="13" t="s">
        <v>50</v>
      </c>
      <c r="J90" s="14">
        <f t="shared" si="6"/>
        <v>0.4814</v>
      </c>
      <c r="K90" s="13"/>
    </row>
    <row r="91" spans="1:11" ht="12.75">
      <c r="A91" t="s">
        <v>55</v>
      </c>
      <c r="B91" t="s">
        <v>54</v>
      </c>
      <c r="C91" s="18" t="s">
        <v>53</v>
      </c>
      <c r="D91" s="19">
        <v>279</v>
      </c>
      <c r="E91" s="18">
        <v>235</v>
      </c>
      <c r="F91" s="3">
        <v>1</v>
      </c>
      <c r="G91" s="3">
        <f t="shared" si="10"/>
        <v>235</v>
      </c>
      <c r="H91" s="3">
        <f t="shared" si="9"/>
        <v>263.20000000000005</v>
      </c>
      <c r="I91" s="13" t="s">
        <v>50</v>
      </c>
      <c r="J91" s="14">
        <f t="shared" si="6"/>
        <v>3.9010000000000002</v>
      </c>
      <c r="K91" s="13"/>
    </row>
    <row r="92" spans="1:10" ht="12.75">
      <c r="A92" t="s">
        <v>47</v>
      </c>
      <c r="B92" t="s">
        <v>48</v>
      </c>
      <c r="C92" s="18" t="s">
        <v>49</v>
      </c>
      <c r="D92" s="19">
        <v>34</v>
      </c>
      <c r="E92" s="18">
        <v>28</v>
      </c>
      <c r="F92" s="3">
        <v>1</v>
      </c>
      <c r="G92" s="3">
        <f t="shared" si="10"/>
        <v>28</v>
      </c>
      <c r="H92" s="3">
        <f t="shared" si="9"/>
        <v>31.360000000000003</v>
      </c>
      <c r="I92" s="13" t="s">
        <v>50</v>
      </c>
      <c r="J92" s="14">
        <f t="shared" si="6"/>
        <v>0.4648</v>
      </c>
    </row>
    <row r="93" spans="1:11" ht="12.75">
      <c r="A93" t="s">
        <v>57</v>
      </c>
      <c r="B93" t="s">
        <v>52</v>
      </c>
      <c r="C93" s="18" t="s">
        <v>53</v>
      </c>
      <c r="D93" s="19">
        <v>56</v>
      </c>
      <c r="E93" s="18">
        <v>48</v>
      </c>
      <c r="F93" s="3">
        <v>1</v>
      </c>
      <c r="G93" s="3">
        <f t="shared" si="10"/>
        <v>48</v>
      </c>
      <c r="H93" s="3">
        <f t="shared" si="9"/>
        <v>53.760000000000005</v>
      </c>
      <c r="I93" s="13" t="s">
        <v>50</v>
      </c>
      <c r="J93" s="14">
        <f t="shared" si="6"/>
        <v>0.7968</v>
      </c>
      <c r="K93" s="13"/>
    </row>
    <row r="94" spans="1:11" s="13" customFormat="1" ht="12.75">
      <c r="A94" t="s">
        <v>56</v>
      </c>
      <c r="B94" t="s">
        <v>52</v>
      </c>
      <c r="C94" s="18" t="s">
        <v>53</v>
      </c>
      <c r="D94" s="19">
        <v>42</v>
      </c>
      <c r="E94" s="18">
        <v>36</v>
      </c>
      <c r="F94" s="3">
        <v>1</v>
      </c>
      <c r="G94" s="3">
        <f t="shared" si="10"/>
        <v>36</v>
      </c>
      <c r="H94" s="3">
        <f t="shared" si="9"/>
        <v>40.32000000000001</v>
      </c>
      <c r="I94" s="13" t="s">
        <v>50</v>
      </c>
      <c r="J94" s="14">
        <f t="shared" si="6"/>
        <v>0.5976</v>
      </c>
      <c r="K94"/>
    </row>
    <row r="95" spans="1:10" ht="12.75">
      <c r="A95" t="s">
        <v>51</v>
      </c>
      <c r="B95" t="s">
        <v>52</v>
      </c>
      <c r="C95" s="18" t="s">
        <v>53</v>
      </c>
      <c r="D95" s="19">
        <v>42</v>
      </c>
      <c r="E95" s="18">
        <v>36</v>
      </c>
      <c r="F95" s="3">
        <v>1</v>
      </c>
      <c r="G95" s="3">
        <f t="shared" si="10"/>
        <v>36</v>
      </c>
      <c r="H95" s="3">
        <f t="shared" si="9"/>
        <v>40.32000000000001</v>
      </c>
      <c r="I95" s="13" t="s">
        <v>50</v>
      </c>
      <c r="J95" s="14">
        <f t="shared" si="6"/>
        <v>0.5976</v>
      </c>
    </row>
    <row r="96" spans="1:10" s="13" customFormat="1" ht="12.75">
      <c r="A96" t="s">
        <v>60</v>
      </c>
      <c r="B96" t="s">
        <v>61</v>
      </c>
      <c r="C96" s="18" t="s">
        <v>49</v>
      </c>
      <c r="D96" s="19">
        <v>175</v>
      </c>
      <c r="E96" s="18">
        <v>149</v>
      </c>
      <c r="F96" s="3">
        <v>1</v>
      </c>
      <c r="G96" s="3">
        <f t="shared" si="10"/>
        <v>149</v>
      </c>
      <c r="H96" s="3">
        <f t="shared" si="9"/>
        <v>166.88000000000002</v>
      </c>
      <c r="I96" s="13" t="s">
        <v>50</v>
      </c>
      <c r="J96" s="14">
        <f t="shared" si="6"/>
        <v>2.4734</v>
      </c>
    </row>
    <row r="97" spans="1:11" ht="12.75">
      <c r="A97" t="s">
        <v>58</v>
      </c>
      <c r="B97" t="s">
        <v>59</v>
      </c>
      <c r="C97" s="18" t="s">
        <v>49</v>
      </c>
      <c r="D97" s="19">
        <v>91</v>
      </c>
      <c r="E97" s="18">
        <v>78</v>
      </c>
      <c r="F97" s="3">
        <v>1</v>
      </c>
      <c r="G97" s="3">
        <f t="shared" si="10"/>
        <v>78</v>
      </c>
      <c r="H97" s="3">
        <f t="shared" si="9"/>
        <v>87.36000000000001</v>
      </c>
      <c r="I97" s="13" t="s">
        <v>50</v>
      </c>
      <c r="J97" s="14">
        <f t="shared" si="6"/>
        <v>1.2948</v>
      </c>
      <c r="K97" s="13"/>
    </row>
    <row r="98" spans="1:11" ht="12.75">
      <c r="A98" t="s">
        <v>107</v>
      </c>
      <c r="B98" t="s">
        <v>43</v>
      </c>
      <c r="C98" s="18" t="s">
        <v>87</v>
      </c>
      <c r="D98" s="20">
        <v>185</v>
      </c>
      <c r="E98" s="18">
        <v>155</v>
      </c>
      <c r="F98" s="3">
        <v>1</v>
      </c>
      <c r="G98" s="3">
        <f t="shared" si="10"/>
        <v>155</v>
      </c>
      <c r="H98" s="3">
        <f>G98*1.01</f>
        <v>156.55</v>
      </c>
      <c r="I98" s="13" t="s">
        <v>106</v>
      </c>
      <c r="J98" s="14">
        <f t="shared" si="6"/>
        <v>2.573</v>
      </c>
      <c r="K98" s="13"/>
    </row>
    <row r="99" spans="1:10" ht="12.75">
      <c r="A99" t="s">
        <v>377</v>
      </c>
      <c r="B99" t="s">
        <v>18</v>
      </c>
      <c r="C99" s="34">
        <v>52</v>
      </c>
      <c r="D99" s="17">
        <v>173</v>
      </c>
      <c r="E99" s="13">
        <v>0</v>
      </c>
      <c r="F99" s="14">
        <v>1</v>
      </c>
      <c r="G99" s="3">
        <f aca="true" t="shared" si="11" ref="G99:G105">D99*F99</f>
        <v>173</v>
      </c>
      <c r="H99" s="3">
        <f aca="true" t="shared" si="12" ref="H99:H104">G99*1.15</f>
        <v>198.95</v>
      </c>
      <c r="I99" s="13" t="s">
        <v>114</v>
      </c>
      <c r="J99" s="14">
        <f t="shared" si="6"/>
        <v>2.8718</v>
      </c>
    </row>
    <row r="100" spans="1:10" ht="12.75">
      <c r="A100" t="s">
        <v>374</v>
      </c>
      <c r="B100" t="s">
        <v>18</v>
      </c>
      <c r="C100" s="34">
        <v>20</v>
      </c>
      <c r="D100" s="17">
        <v>114</v>
      </c>
      <c r="E100" s="13">
        <v>0</v>
      </c>
      <c r="F100" s="3">
        <v>1</v>
      </c>
      <c r="G100" s="3">
        <f t="shared" si="11"/>
        <v>114</v>
      </c>
      <c r="H100" s="3">
        <f t="shared" si="12"/>
        <v>131.1</v>
      </c>
      <c r="I100" s="13" t="s">
        <v>114</v>
      </c>
      <c r="J100" s="14">
        <f t="shared" si="6"/>
        <v>1.8924</v>
      </c>
    </row>
    <row r="101" spans="1:10" ht="12.75">
      <c r="A101" t="s">
        <v>113</v>
      </c>
      <c r="B101" t="s">
        <v>18</v>
      </c>
      <c r="C101" s="34">
        <v>18</v>
      </c>
      <c r="D101" s="17">
        <v>114</v>
      </c>
      <c r="E101" s="13">
        <v>0</v>
      </c>
      <c r="F101" s="3">
        <v>1</v>
      </c>
      <c r="G101" s="3">
        <f t="shared" si="11"/>
        <v>114</v>
      </c>
      <c r="H101" s="3">
        <f t="shared" si="12"/>
        <v>131.1</v>
      </c>
      <c r="I101" s="13" t="s">
        <v>114</v>
      </c>
      <c r="J101" s="14">
        <f t="shared" si="6"/>
        <v>1.8924</v>
      </c>
    </row>
    <row r="102" spans="1:10" ht="12.75">
      <c r="A102" t="s">
        <v>304</v>
      </c>
      <c r="B102" s="27" t="s">
        <v>305</v>
      </c>
      <c r="C102" s="34" t="s">
        <v>164</v>
      </c>
      <c r="D102" s="17">
        <v>291</v>
      </c>
      <c r="E102">
        <v>0</v>
      </c>
      <c r="F102" s="3">
        <v>1</v>
      </c>
      <c r="G102" s="3">
        <f t="shared" si="11"/>
        <v>291</v>
      </c>
      <c r="H102" s="3">
        <f t="shared" si="12"/>
        <v>334.65</v>
      </c>
      <c r="I102" s="13" t="s">
        <v>306</v>
      </c>
      <c r="J102" s="14">
        <f t="shared" si="6"/>
        <v>4.8306000000000004</v>
      </c>
    </row>
    <row r="103" spans="1:10" ht="12.75">
      <c r="A103" t="s">
        <v>310</v>
      </c>
      <c r="B103" s="27" t="s">
        <v>311</v>
      </c>
      <c r="C103" s="13" t="s">
        <v>164</v>
      </c>
      <c r="D103" s="17">
        <v>273</v>
      </c>
      <c r="E103" s="13">
        <v>0</v>
      </c>
      <c r="F103" s="14">
        <v>0</v>
      </c>
      <c r="G103" s="3">
        <f t="shared" si="11"/>
        <v>0</v>
      </c>
      <c r="H103" s="3">
        <f t="shared" si="12"/>
        <v>0</v>
      </c>
      <c r="I103" s="13" t="s">
        <v>306</v>
      </c>
      <c r="J103" s="14">
        <f t="shared" si="6"/>
        <v>0</v>
      </c>
    </row>
    <row r="104" spans="1:10" ht="12.75">
      <c r="A104" t="s">
        <v>313</v>
      </c>
      <c r="B104" s="27" t="s">
        <v>314</v>
      </c>
      <c r="C104" s="34" t="s">
        <v>164</v>
      </c>
      <c r="D104" s="17">
        <v>193</v>
      </c>
      <c r="E104">
        <v>0</v>
      </c>
      <c r="F104" s="3">
        <v>1</v>
      </c>
      <c r="G104" s="3">
        <f t="shared" si="11"/>
        <v>193</v>
      </c>
      <c r="H104" s="3">
        <f t="shared" si="12"/>
        <v>221.95</v>
      </c>
      <c r="I104" s="13" t="s">
        <v>306</v>
      </c>
      <c r="J104" s="14">
        <f t="shared" si="6"/>
        <v>3.2038</v>
      </c>
    </row>
    <row r="105" spans="1:10" ht="12.75">
      <c r="A105" t="s">
        <v>115</v>
      </c>
      <c r="B105" t="s">
        <v>103</v>
      </c>
      <c r="C105" s="34" t="s">
        <v>19</v>
      </c>
      <c r="D105" s="17">
        <v>180</v>
      </c>
      <c r="E105" s="13">
        <v>0</v>
      </c>
      <c r="F105" s="3">
        <v>1</v>
      </c>
      <c r="G105" s="3">
        <f t="shared" si="11"/>
        <v>180</v>
      </c>
      <c r="H105" s="3">
        <f>G105*1</f>
        <v>180</v>
      </c>
      <c r="I105" s="13" t="s">
        <v>105</v>
      </c>
      <c r="J105" s="14">
        <f t="shared" si="6"/>
        <v>2.988</v>
      </c>
    </row>
    <row r="106" spans="1:10" ht="12.75">
      <c r="A106" t="s">
        <v>102</v>
      </c>
      <c r="B106" t="s">
        <v>103</v>
      </c>
      <c r="C106" s="18" t="s">
        <v>19</v>
      </c>
      <c r="D106" s="19">
        <v>190</v>
      </c>
      <c r="E106" s="18">
        <v>160</v>
      </c>
      <c r="F106" s="3">
        <v>1</v>
      </c>
      <c r="G106" s="3">
        <f>E106*F106</f>
        <v>160</v>
      </c>
      <c r="H106" s="3">
        <f>G106*1</f>
        <v>160</v>
      </c>
      <c r="I106" s="13" t="s">
        <v>105</v>
      </c>
      <c r="J106" s="14">
        <f t="shared" si="6"/>
        <v>2.656</v>
      </c>
    </row>
    <row r="107" spans="1:10" ht="12.75">
      <c r="A107" t="s">
        <v>102</v>
      </c>
      <c r="B107" t="s">
        <v>103</v>
      </c>
      <c r="C107" s="18" t="s">
        <v>104</v>
      </c>
      <c r="D107" s="19">
        <v>190</v>
      </c>
      <c r="E107" s="18">
        <v>160</v>
      </c>
      <c r="F107" s="3">
        <v>1</v>
      </c>
      <c r="G107" s="3">
        <f>E107*F107</f>
        <v>160</v>
      </c>
      <c r="H107" s="3">
        <f>G107*1</f>
        <v>160</v>
      </c>
      <c r="I107" s="13" t="s">
        <v>105</v>
      </c>
      <c r="J107" s="14">
        <f t="shared" si="6"/>
        <v>2.656</v>
      </c>
    </row>
    <row r="108" spans="1:11" ht="12.75">
      <c r="A108" t="s">
        <v>138</v>
      </c>
      <c r="B108" t="s">
        <v>103</v>
      </c>
      <c r="C108" s="34" t="s">
        <v>19</v>
      </c>
      <c r="D108" s="17">
        <v>110</v>
      </c>
      <c r="E108" s="13">
        <v>0</v>
      </c>
      <c r="F108" s="3">
        <v>1</v>
      </c>
      <c r="G108" s="3">
        <f aca="true" t="shared" si="13" ref="G108:G121">D108*F108</f>
        <v>110</v>
      </c>
      <c r="H108" s="3">
        <f>G108*1</f>
        <v>110</v>
      </c>
      <c r="I108" s="13" t="s">
        <v>105</v>
      </c>
      <c r="J108" s="14">
        <f t="shared" si="6"/>
        <v>1.826</v>
      </c>
      <c r="K108" s="13"/>
    </row>
    <row r="109" spans="1:11" s="13" customFormat="1" ht="12.75">
      <c r="A109" t="s">
        <v>139</v>
      </c>
      <c r="B109" t="s">
        <v>103</v>
      </c>
      <c r="C109" s="34" t="s">
        <v>19</v>
      </c>
      <c r="D109" s="17">
        <v>180</v>
      </c>
      <c r="E109" s="13">
        <v>0</v>
      </c>
      <c r="F109" s="3">
        <v>1</v>
      </c>
      <c r="G109" s="3">
        <f t="shared" si="13"/>
        <v>180</v>
      </c>
      <c r="H109" s="3">
        <f>G109*1</f>
        <v>180</v>
      </c>
      <c r="I109" s="13" t="s">
        <v>105</v>
      </c>
      <c r="J109" s="14">
        <f t="shared" si="6"/>
        <v>2.988</v>
      </c>
      <c r="K109"/>
    </row>
    <row r="110" spans="1:10" ht="12.75">
      <c r="A110" t="s">
        <v>426</v>
      </c>
      <c r="B110" s="13" t="s">
        <v>41</v>
      </c>
      <c r="C110" s="34" t="s">
        <v>53</v>
      </c>
      <c r="D110" s="21">
        <v>205</v>
      </c>
      <c r="E110" s="13">
        <v>0</v>
      </c>
      <c r="F110" s="14">
        <v>1</v>
      </c>
      <c r="G110" s="3">
        <f t="shared" si="13"/>
        <v>205</v>
      </c>
      <c r="H110" s="3">
        <f>G110*1.12</f>
        <v>229.60000000000002</v>
      </c>
      <c r="I110" s="13" t="s">
        <v>182</v>
      </c>
      <c r="J110" s="14">
        <f t="shared" si="6"/>
        <v>3.403</v>
      </c>
    </row>
    <row r="111" spans="1:10" ht="12.75">
      <c r="A111" s="13" t="s">
        <v>425</v>
      </c>
      <c r="B111" s="13" t="s">
        <v>41</v>
      </c>
      <c r="C111" s="34" t="s">
        <v>53</v>
      </c>
      <c r="D111" s="21">
        <v>180</v>
      </c>
      <c r="E111" s="13">
        <v>0</v>
      </c>
      <c r="F111" s="14">
        <v>1</v>
      </c>
      <c r="G111" s="3">
        <f t="shared" si="13"/>
        <v>180</v>
      </c>
      <c r="H111" s="3">
        <f>G111*1.12</f>
        <v>201.60000000000002</v>
      </c>
      <c r="I111" s="13" t="s">
        <v>182</v>
      </c>
      <c r="J111" s="14">
        <f t="shared" si="6"/>
        <v>2.988</v>
      </c>
    </row>
    <row r="112" spans="1:10" ht="12.75">
      <c r="A112" t="s">
        <v>121</v>
      </c>
      <c r="B112" t="s">
        <v>122</v>
      </c>
      <c r="C112" s="34" t="s">
        <v>116</v>
      </c>
      <c r="D112" s="17">
        <v>287</v>
      </c>
      <c r="E112" s="13">
        <v>0</v>
      </c>
      <c r="F112" s="3">
        <v>1</v>
      </c>
      <c r="G112" s="3">
        <f t="shared" si="13"/>
        <v>287</v>
      </c>
      <c r="H112" s="3">
        <f aca="true" t="shared" si="14" ref="H112:H121">G112*1.15</f>
        <v>330.04999999999995</v>
      </c>
      <c r="I112" s="13" t="s">
        <v>117</v>
      </c>
      <c r="J112" s="14">
        <f t="shared" si="6"/>
        <v>4.7642</v>
      </c>
    </row>
    <row r="113" spans="1:10" ht="12.75">
      <c r="A113" t="s">
        <v>121</v>
      </c>
      <c r="B113" t="s">
        <v>122</v>
      </c>
      <c r="C113" s="34" t="s">
        <v>104</v>
      </c>
      <c r="D113" s="17">
        <v>287</v>
      </c>
      <c r="E113" s="13">
        <v>0</v>
      </c>
      <c r="F113" s="3">
        <v>1</v>
      </c>
      <c r="G113" s="3">
        <f t="shared" si="13"/>
        <v>287</v>
      </c>
      <c r="H113" s="3">
        <f t="shared" si="14"/>
        <v>330.04999999999995</v>
      </c>
      <c r="I113" s="13" t="s">
        <v>117</v>
      </c>
      <c r="J113" s="14">
        <f t="shared" si="6"/>
        <v>4.7642</v>
      </c>
    </row>
    <row r="114" spans="1:10" ht="12.75">
      <c r="A114" t="s">
        <v>115</v>
      </c>
      <c r="B114" t="s">
        <v>103</v>
      </c>
      <c r="C114" s="34" t="s">
        <v>116</v>
      </c>
      <c r="D114" s="17">
        <v>180</v>
      </c>
      <c r="E114" s="13">
        <v>0</v>
      </c>
      <c r="F114" s="3">
        <v>1</v>
      </c>
      <c r="G114" s="3">
        <f t="shared" si="13"/>
        <v>180</v>
      </c>
      <c r="H114" s="3">
        <f t="shared" si="14"/>
        <v>206.99999999999997</v>
      </c>
      <c r="I114" s="13" t="s">
        <v>117</v>
      </c>
      <c r="J114" s="14">
        <f t="shared" si="6"/>
        <v>2.988</v>
      </c>
    </row>
    <row r="115" spans="1:10" ht="12.75">
      <c r="A115" t="s">
        <v>115</v>
      </c>
      <c r="B115" t="s">
        <v>103</v>
      </c>
      <c r="C115" s="34" t="s">
        <v>104</v>
      </c>
      <c r="D115" s="17">
        <v>180</v>
      </c>
      <c r="E115" s="13">
        <v>0</v>
      </c>
      <c r="F115" s="3">
        <v>1</v>
      </c>
      <c r="G115" s="3">
        <f t="shared" si="13"/>
        <v>180</v>
      </c>
      <c r="H115" s="3">
        <f t="shared" si="14"/>
        <v>206.99999999999997</v>
      </c>
      <c r="I115" s="13" t="s">
        <v>117</v>
      </c>
      <c r="J115" s="14">
        <f t="shared" si="6"/>
        <v>2.988</v>
      </c>
    </row>
    <row r="116" spans="1:10" ht="12.75">
      <c r="A116" t="s">
        <v>118</v>
      </c>
      <c r="B116" t="s">
        <v>103</v>
      </c>
      <c r="C116" s="34" t="s">
        <v>116</v>
      </c>
      <c r="D116" s="17">
        <v>98</v>
      </c>
      <c r="E116" s="13">
        <v>0</v>
      </c>
      <c r="F116" s="3">
        <v>1</v>
      </c>
      <c r="G116" s="3">
        <f t="shared" si="13"/>
        <v>98</v>
      </c>
      <c r="H116" s="3">
        <f t="shared" si="14"/>
        <v>112.69999999999999</v>
      </c>
      <c r="I116" s="13" t="s">
        <v>117</v>
      </c>
      <c r="J116" s="14">
        <f t="shared" si="6"/>
        <v>1.6268</v>
      </c>
    </row>
    <row r="117" spans="1:10" ht="12.75">
      <c r="A117" t="s">
        <v>118</v>
      </c>
      <c r="B117" t="s">
        <v>103</v>
      </c>
      <c r="C117" s="34" t="s">
        <v>104</v>
      </c>
      <c r="D117" s="17">
        <v>98</v>
      </c>
      <c r="E117" s="13">
        <v>0</v>
      </c>
      <c r="F117" s="3">
        <v>1</v>
      </c>
      <c r="G117" s="3">
        <f t="shared" si="13"/>
        <v>98</v>
      </c>
      <c r="H117" s="3">
        <f t="shared" si="14"/>
        <v>112.69999999999999</v>
      </c>
      <c r="I117" s="13" t="s">
        <v>117</v>
      </c>
      <c r="J117" s="14">
        <f t="shared" si="6"/>
        <v>1.6268</v>
      </c>
    </row>
    <row r="118" spans="1:10" ht="12.75">
      <c r="A118" t="s">
        <v>119</v>
      </c>
      <c r="B118" t="s">
        <v>84</v>
      </c>
      <c r="C118" s="34" t="s">
        <v>116</v>
      </c>
      <c r="D118" s="17">
        <v>80</v>
      </c>
      <c r="E118" s="13">
        <v>0</v>
      </c>
      <c r="F118" s="3">
        <v>1</v>
      </c>
      <c r="G118" s="3">
        <f t="shared" si="13"/>
        <v>80</v>
      </c>
      <c r="H118" s="3">
        <f t="shared" si="14"/>
        <v>92</v>
      </c>
      <c r="I118" s="13" t="s">
        <v>117</v>
      </c>
      <c r="J118" s="14">
        <f t="shared" si="6"/>
        <v>1.328</v>
      </c>
    </row>
    <row r="119" spans="1:11" s="13" customFormat="1" ht="12.75">
      <c r="A119" t="s">
        <v>119</v>
      </c>
      <c r="B119" t="s">
        <v>84</v>
      </c>
      <c r="C119" s="34" t="s">
        <v>104</v>
      </c>
      <c r="D119" s="17">
        <v>80</v>
      </c>
      <c r="E119" s="13">
        <v>0</v>
      </c>
      <c r="F119" s="3">
        <v>1</v>
      </c>
      <c r="G119" s="3">
        <f t="shared" si="13"/>
        <v>80</v>
      </c>
      <c r="H119" s="3">
        <f t="shared" si="14"/>
        <v>92</v>
      </c>
      <c r="I119" s="13" t="s">
        <v>117</v>
      </c>
      <c r="J119" s="14">
        <f t="shared" si="6"/>
        <v>1.328</v>
      </c>
      <c r="K119"/>
    </row>
    <row r="120" spans="1:11" s="13" customFormat="1" ht="12.75">
      <c r="A120" t="s">
        <v>85</v>
      </c>
      <c r="B120" t="s">
        <v>84</v>
      </c>
      <c r="C120" s="34" t="s">
        <v>116</v>
      </c>
      <c r="D120" s="17">
        <v>110</v>
      </c>
      <c r="E120" s="13">
        <v>0</v>
      </c>
      <c r="F120" s="3">
        <v>1</v>
      </c>
      <c r="G120" s="3">
        <f t="shared" si="13"/>
        <v>110</v>
      </c>
      <c r="H120" s="3">
        <f t="shared" si="14"/>
        <v>126.49999999999999</v>
      </c>
      <c r="I120" s="13" t="s">
        <v>117</v>
      </c>
      <c r="J120" s="14">
        <f t="shared" si="6"/>
        <v>1.826</v>
      </c>
      <c r="K120"/>
    </row>
    <row r="121" spans="1:10" ht="12.75">
      <c r="A121" t="s">
        <v>85</v>
      </c>
      <c r="B121" t="s">
        <v>84</v>
      </c>
      <c r="C121" s="34" t="s">
        <v>104</v>
      </c>
      <c r="D121" s="17">
        <v>110</v>
      </c>
      <c r="E121" s="13">
        <v>0</v>
      </c>
      <c r="F121" s="3">
        <v>1</v>
      </c>
      <c r="G121" s="3">
        <f t="shared" si="13"/>
        <v>110</v>
      </c>
      <c r="H121" s="3">
        <f t="shared" si="14"/>
        <v>126.49999999999999</v>
      </c>
      <c r="I121" s="13" t="s">
        <v>117</v>
      </c>
      <c r="J121" s="14">
        <f t="shared" si="6"/>
        <v>1.826</v>
      </c>
    </row>
    <row r="122" spans="1:10" ht="12.75">
      <c r="A122" t="s">
        <v>73</v>
      </c>
      <c r="B122" t="s">
        <v>75</v>
      </c>
      <c r="C122" s="18" t="s">
        <v>49</v>
      </c>
      <c r="D122" s="19">
        <v>139</v>
      </c>
      <c r="E122" s="18">
        <v>116</v>
      </c>
      <c r="F122" s="3">
        <v>1</v>
      </c>
      <c r="G122" s="3">
        <f aca="true" t="shared" si="15" ref="G122:G127">E122*F122</f>
        <v>116</v>
      </c>
      <c r="H122" s="3">
        <f aca="true" t="shared" si="16" ref="H122:H127">G122*1.12</f>
        <v>129.92000000000002</v>
      </c>
      <c r="I122" s="13" t="s">
        <v>67</v>
      </c>
      <c r="J122" s="14">
        <f t="shared" si="6"/>
        <v>1.9256</v>
      </c>
    </row>
    <row r="123" spans="1:10" ht="12.75">
      <c r="A123" t="s">
        <v>74</v>
      </c>
      <c r="B123" t="s">
        <v>75</v>
      </c>
      <c r="C123" s="18" t="s">
        <v>49</v>
      </c>
      <c r="D123" s="19">
        <v>160</v>
      </c>
      <c r="E123" s="18">
        <v>135</v>
      </c>
      <c r="F123" s="3">
        <v>1</v>
      </c>
      <c r="G123" s="3">
        <f t="shared" si="15"/>
        <v>135</v>
      </c>
      <c r="H123" s="3">
        <f t="shared" si="16"/>
        <v>151.20000000000002</v>
      </c>
      <c r="I123" s="13" t="s">
        <v>67</v>
      </c>
      <c r="J123" s="14">
        <f t="shared" si="6"/>
        <v>2.241</v>
      </c>
    </row>
    <row r="124" spans="1:10" ht="12.75">
      <c r="A124" t="s">
        <v>64</v>
      </c>
      <c r="B124" t="s">
        <v>65</v>
      </c>
      <c r="C124" s="18" t="s">
        <v>66</v>
      </c>
      <c r="D124" s="19">
        <v>294</v>
      </c>
      <c r="E124" s="18">
        <v>247</v>
      </c>
      <c r="F124" s="3">
        <v>1</v>
      </c>
      <c r="G124" s="3">
        <f t="shared" si="15"/>
        <v>247</v>
      </c>
      <c r="H124" s="3">
        <f t="shared" si="16"/>
        <v>276.64000000000004</v>
      </c>
      <c r="I124" s="13" t="s">
        <v>67</v>
      </c>
      <c r="J124" s="14">
        <f t="shared" si="6"/>
        <v>4.1002</v>
      </c>
    </row>
    <row r="125" spans="1:11" ht="12.75">
      <c r="A125" t="s">
        <v>70</v>
      </c>
      <c r="B125" t="s">
        <v>72</v>
      </c>
      <c r="C125" s="18" t="s">
        <v>49</v>
      </c>
      <c r="D125" s="19">
        <v>172</v>
      </c>
      <c r="E125" s="18">
        <v>145</v>
      </c>
      <c r="F125" s="3">
        <v>1</v>
      </c>
      <c r="G125" s="3">
        <f t="shared" si="15"/>
        <v>145</v>
      </c>
      <c r="H125" s="3">
        <f t="shared" si="16"/>
        <v>162.4</v>
      </c>
      <c r="I125" s="13" t="s">
        <v>67</v>
      </c>
      <c r="J125" s="14">
        <f t="shared" si="6"/>
        <v>2.407</v>
      </c>
      <c r="K125" s="13"/>
    </row>
    <row r="126" spans="1:10" ht="12.75">
      <c r="A126" t="s">
        <v>71</v>
      </c>
      <c r="B126" t="s">
        <v>72</v>
      </c>
      <c r="C126" s="18" t="s">
        <v>49</v>
      </c>
      <c r="D126" s="19">
        <v>162</v>
      </c>
      <c r="E126" s="18">
        <v>137</v>
      </c>
      <c r="F126" s="3">
        <v>1</v>
      </c>
      <c r="G126" s="3">
        <f t="shared" si="15"/>
        <v>137</v>
      </c>
      <c r="H126" s="3">
        <f t="shared" si="16"/>
        <v>153.44000000000003</v>
      </c>
      <c r="I126" s="13" t="s">
        <v>67</v>
      </c>
      <c r="J126" s="14">
        <f t="shared" si="6"/>
        <v>2.2742</v>
      </c>
    </row>
    <row r="127" spans="1:10" ht="12.75">
      <c r="A127" t="s">
        <v>68</v>
      </c>
      <c r="B127" t="s">
        <v>69</v>
      </c>
      <c r="C127" s="18" t="s">
        <v>66</v>
      </c>
      <c r="D127" s="19">
        <v>226</v>
      </c>
      <c r="E127" s="18">
        <v>190</v>
      </c>
      <c r="F127" s="3">
        <v>1</v>
      </c>
      <c r="G127" s="3">
        <f t="shared" si="15"/>
        <v>190</v>
      </c>
      <c r="H127" s="3">
        <f t="shared" si="16"/>
        <v>212.8</v>
      </c>
      <c r="I127" s="13" t="s">
        <v>67</v>
      </c>
      <c r="J127" s="14">
        <f t="shared" si="6"/>
        <v>3.154</v>
      </c>
    </row>
    <row r="128" spans="1:11" s="13" customFormat="1" ht="12.75">
      <c r="A128" s="13" t="s">
        <v>458</v>
      </c>
      <c r="B128" s="27" t="s">
        <v>311</v>
      </c>
      <c r="C128" s="13" t="s">
        <v>159</v>
      </c>
      <c r="D128" s="21">
        <v>193</v>
      </c>
      <c r="E128" s="13">
        <v>0</v>
      </c>
      <c r="F128" s="14">
        <v>0</v>
      </c>
      <c r="G128" s="14">
        <f>D128*F128</f>
        <v>0</v>
      </c>
      <c r="H128" s="3">
        <f>G128*1.15</f>
        <v>0</v>
      </c>
      <c r="I128" s="13" t="s">
        <v>235</v>
      </c>
      <c r="J128" s="14">
        <f t="shared" si="6"/>
        <v>0</v>
      </c>
      <c r="K128"/>
    </row>
    <row r="129" spans="1:10" ht="12.75">
      <c r="A129" s="13" t="s">
        <v>427</v>
      </c>
      <c r="B129" s="27" t="s">
        <v>311</v>
      </c>
      <c r="C129" s="13" t="s">
        <v>159</v>
      </c>
      <c r="D129" s="21">
        <v>273</v>
      </c>
      <c r="E129" s="13">
        <v>0</v>
      </c>
      <c r="F129" s="14">
        <v>0</v>
      </c>
      <c r="G129" s="3">
        <f>D129*F129</f>
        <v>0</v>
      </c>
      <c r="H129" s="3">
        <f>G129*1.15</f>
        <v>0</v>
      </c>
      <c r="I129" s="13" t="s">
        <v>235</v>
      </c>
      <c r="J129" s="14">
        <f t="shared" si="6"/>
        <v>0</v>
      </c>
    </row>
    <row r="130" spans="1:11" s="13" customFormat="1" ht="12.75">
      <c r="A130" t="s">
        <v>428</v>
      </c>
      <c r="B130" s="27" t="s">
        <v>314</v>
      </c>
      <c r="C130" s="34" t="s">
        <v>159</v>
      </c>
      <c r="D130" s="17">
        <v>291</v>
      </c>
      <c r="E130">
        <v>0</v>
      </c>
      <c r="F130" s="3">
        <v>1</v>
      </c>
      <c r="G130" s="3">
        <f>D130*F130</f>
        <v>291</v>
      </c>
      <c r="H130" s="3">
        <f>G130*1.15</f>
        <v>334.65</v>
      </c>
      <c r="I130" s="13" t="s">
        <v>235</v>
      </c>
      <c r="J130" s="14">
        <f t="shared" si="6"/>
        <v>4.8306000000000004</v>
      </c>
      <c r="K130"/>
    </row>
    <row r="131" spans="1:11" s="13" customFormat="1" ht="12.75">
      <c r="A131" t="s">
        <v>93</v>
      </c>
      <c r="B131" t="s">
        <v>63</v>
      </c>
      <c r="C131" s="18" t="s">
        <v>49</v>
      </c>
      <c r="D131" s="19">
        <v>34</v>
      </c>
      <c r="E131" s="18">
        <v>29</v>
      </c>
      <c r="F131" s="3">
        <v>1</v>
      </c>
      <c r="G131" s="3">
        <f aca="true" t="shared" si="17" ref="G131:G138">E131*F131</f>
        <v>29</v>
      </c>
      <c r="H131" s="3">
        <f aca="true" t="shared" si="18" ref="H131:H138">G131*1.12</f>
        <v>32.480000000000004</v>
      </c>
      <c r="I131" s="13" t="s">
        <v>88</v>
      </c>
      <c r="J131" s="14">
        <f aca="true" t="shared" si="19" ref="J131:J194">G131*0.0166</f>
        <v>0.4814</v>
      </c>
      <c r="K131"/>
    </row>
    <row r="132" spans="1:10" s="13" customFormat="1" ht="12.75">
      <c r="A132" t="s">
        <v>94</v>
      </c>
      <c r="B132" t="s">
        <v>63</v>
      </c>
      <c r="C132" s="18" t="s">
        <v>95</v>
      </c>
      <c r="D132" s="19">
        <v>34</v>
      </c>
      <c r="E132" s="18">
        <v>29</v>
      </c>
      <c r="F132" s="3">
        <v>1</v>
      </c>
      <c r="G132" s="3">
        <f t="shared" si="17"/>
        <v>29</v>
      </c>
      <c r="H132" s="3">
        <f t="shared" si="18"/>
        <v>32.480000000000004</v>
      </c>
      <c r="I132" s="13" t="s">
        <v>88</v>
      </c>
      <c r="J132" s="14">
        <f t="shared" si="19"/>
        <v>0.4814</v>
      </c>
    </row>
    <row r="133" spans="1:10" s="13" customFormat="1" ht="12.75">
      <c r="A133" t="s">
        <v>62</v>
      </c>
      <c r="B133" t="s">
        <v>63</v>
      </c>
      <c r="C133" s="18" t="s">
        <v>49</v>
      </c>
      <c r="D133" s="19">
        <v>34</v>
      </c>
      <c r="E133" s="18">
        <v>29</v>
      </c>
      <c r="F133" s="3">
        <v>1</v>
      </c>
      <c r="G133" s="3">
        <f t="shared" si="17"/>
        <v>29</v>
      </c>
      <c r="H133" s="3">
        <f t="shared" si="18"/>
        <v>32.480000000000004</v>
      </c>
      <c r="I133" s="13" t="s">
        <v>88</v>
      </c>
      <c r="J133" s="14">
        <f t="shared" si="19"/>
        <v>0.4814</v>
      </c>
    </row>
    <row r="134" spans="1:11" ht="12.75">
      <c r="A134" t="s">
        <v>96</v>
      </c>
      <c r="B134" t="s">
        <v>97</v>
      </c>
      <c r="C134" s="18" t="s">
        <v>82</v>
      </c>
      <c r="D134" s="19">
        <v>45</v>
      </c>
      <c r="E134" s="18">
        <v>38</v>
      </c>
      <c r="F134" s="3">
        <v>1</v>
      </c>
      <c r="G134" s="3">
        <f t="shared" si="17"/>
        <v>38</v>
      </c>
      <c r="H134" s="3">
        <f t="shared" si="18"/>
        <v>42.56</v>
      </c>
      <c r="I134" s="13" t="s">
        <v>88</v>
      </c>
      <c r="J134" s="14">
        <f t="shared" si="19"/>
        <v>0.6308</v>
      </c>
      <c r="K134" s="13"/>
    </row>
    <row r="135" spans="1:10" ht="12.75">
      <c r="A135" t="s">
        <v>92</v>
      </c>
      <c r="B135" t="s">
        <v>54</v>
      </c>
      <c r="C135" s="18" t="s">
        <v>87</v>
      </c>
      <c r="D135" s="19">
        <v>205</v>
      </c>
      <c r="E135" s="18">
        <v>173</v>
      </c>
      <c r="F135" s="3">
        <v>1</v>
      </c>
      <c r="G135" s="3">
        <f t="shared" si="17"/>
        <v>173</v>
      </c>
      <c r="H135" s="3">
        <f t="shared" si="18"/>
        <v>193.76000000000002</v>
      </c>
      <c r="I135" s="13" t="s">
        <v>88</v>
      </c>
      <c r="J135" s="14">
        <f t="shared" si="19"/>
        <v>2.8718</v>
      </c>
    </row>
    <row r="136" spans="1:10" ht="12.75">
      <c r="A136" t="s">
        <v>89</v>
      </c>
      <c r="B136" t="s">
        <v>90</v>
      </c>
      <c r="C136" s="18" t="s">
        <v>87</v>
      </c>
      <c r="D136" s="19">
        <v>228</v>
      </c>
      <c r="E136" s="18">
        <v>194</v>
      </c>
      <c r="F136" s="3">
        <v>1</v>
      </c>
      <c r="G136" s="3">
        <f t="shared" si="17"/>
        <v>194</v>
      </c>
      <c r="H136" s="3">
        <f t="shared" si="18"/>
        <v>217.28000000000003</v>
      </c>
      <c r="I136" s="13" t="s">
        <v>88</v>
      </c>
      <c r="J136" s="14">
        <f t="shared" si="19"/>
        <v>3.2204</v>
      </c>
    </row>
    <row r="137" spans="1:11" ht="12.75">
      <c r="A137" t="s">
        <v>91</v>
      </c>
      <c r="B137" t="s">
        <v>90</v>
      </c>
      <c r="C137" s="18" t="s">
        <v>87</v>
      </c>
      <c r="D137" s="19">
        <v>180</v>
      </c>
      <c r="E137" s="18">
        <v>153</v>
      </c>
      <c r="F137" s="3">
        <v>1</v>
      </c>
      <c r="G137" s="3">
        <f t="shared" si="17"/>
        <v>153</v>
      </c>
      <c r="H137" s="3">
        <f t="shared" si="18"/>
        <v>171.36</v>
      </c>
      <c r="I137" s="13" t="s">
        <v>88</v>
      </c>
      <c r="J137" s="14">
        <f t="shared" si="19"/>
        <v>2.5398</v>
      </c>
      <c r="K137" s="13"/>
    </row>
    <row r="138" spans="1:11" s="13" customFormat="1" ht="12.75">
      <c r="A138" t="s">
        <v>98</v>
      </c>
      <c r="B138" t="s">
        <v>99</v>
      </c>
      <c r="C138" s="18" t="s">
        <v>100</v>
      </c>
      <c r="D138" s="19">
        <v>45</v>
      </c>
      <c r="E138" s="18">
        <v>38</v>
      </c>
      <c r="F138" s="3">
        <v>1</v>
      </c>
      <c r="G138" s="3">
        <f t="shared" si="17"/>
        <v>38</v>
      </c>
      <c r="H138" s="3">
        <f t="shared" si="18"/>
        <v>42.56</v>
      </c>
      <c r="I138" s="13" t="s">
        <v>88</v>
      </c>
      <c r="J138" s="14">
        <f t="shared" si="19"/>
        <v>0.6308</v>
      </c>
      <c r="K138"/>
    </row>
    <row r="139" spans="1:10" ht="12.75">
      <c r="A139" t="s">
        <v>376</v>
      </c>
      <c r="B139" t="s">
        <v>103</v>
      </c>
      <c r="C139" s="28" t="s">
        <v>87</v>
      </c>
      <c r="D139" s="17">
        <v>0</v>
      </c>
      <c r="E139" s="13">
        <v>0</v>
      </c>
      <c r="F139" s="3">
        <v>0</v>
      </c>
      <c r="G139" s="3">
        <f>D139*F139</f>
        <v>0</v>
      </c>
      <c r="H139" s="3">
        <v>0</v>
      </c>
      <c r="I139" s="13" t="s">
        <v>88</v>
      </c>
      <c r="J139" s="14">
        <f t="shared" si="19"/>
        <v>0</v>
      </c>
    </row>
    <row r="140" spans="1:10" ht="12.75">
      <c r="A140" t="s">
        <v>138</v>
      </c>
      <c r="B140" t="s">
        <v>103</v>
      </c>
      <c r="C140" s="34" t="s">
        <v>87</v>
      </c>
      <c r="D140" s="17">
        <v>110</v>
      </c>
      <c r="E140" s="13">
        <v>0</v>
      </c>
      <c r="F140" s="3">
        <v>1</v>
      </c>
      <c r="G140" s="3">
        <f>D140*F140</f>
        <v>110</v>
      </c>
      <c r="H140" s="3">
        <f>G140*1.12</f>
        <v>123.20000000000002</v>
      </c>
      <c r="I140" s="13" t="s">
        <v>88</v>
      </c>
      <c r="J140" s="14">
        <f t="shared" si="19"/>
        <v>1.826</v>
      </c>
    </row>
    <row r="141" spans="1:10" ht="12.75">
      <c r="A141" t="s">
        <v>85</v>
      </c>
      <c r="B141" t="s">
        <v>84</v>
      </c>
      <c r="C141" s="18" t="s">
        <v>87</v>
      </c>
      <c r="D141" s="19">
        <v>171</v>
      </c>
      <c r="E141" s="18">
        <v>143</v>
      </c>
      <c r="F141" s="3">
        <v>1</v>
      </c>
      <c r="G141" s="3">
        <f>E141*F141</f>
        <v>143</v>
      </c>
      <c r="H141" s="3">
        <f>G141*1.12</f>
        <v>160.16000000000003</v>
      </c>
      <c r="I141" s="13" t="s">
        <v>88</v>
      </c>
      <c r="J141" s="14">
        <f t="shared" si="19"/>
        <v>2.3738</v>
      </c>
    </row>
    <row r="142" spans="1:10" ht="12.75">
      <c r="A142" t="s">
        <v>86</v>
      </c>
      <c r="B142" t="s">
        <v>84</v>
      </c>
      <c r="C142" s="18" t="s">
        <v>87</v>
      </c>
      <c r="D142" s="19">
        <v>211</v>
      </c>
      <c r="E142" s="18">
        <v>177</v>
      </c>
      <c r="F142" s="3">
        <v>1</v>
      </c>
      <c r="G142" s="3">
        <f>E142*F142</f>
        <v>177</v>
      </c>
      <c r="H142" s="3">
        <f>G142*1.12</f>
        <v>198.24</v>
      </c>
      <c r="I142" s="13" t="s">
        <v>88</v>
      </c>
      <c r="J142" s="14">
        <f t="shared" si="19"/>
        <v>2.9382</v>
      </c>
    </row>
    <row r="143" spans="1:10" ht="12.75">
      <c r="A143" t="s">
        <v>37</v>
      </c>
      <c r="B143" t="s">
        <v>18</v>
      </c>
      <c r="C143" s="28">
        <v>55</v>
      </c>
      <c r="D143" s="17">
        <v>173</v>
      </c>
      <c r="E143" s="13">
        <v>0</v>
      </c>
      <c r="F143" s="14">
        <v>0</v>
      </c>
      <c r="G143" s="3">
        <f>E143*F143</f>
        <v>0</v>
      </c>
      <c r="H143" s="3">
        <f aca="true" t="shared" si="20" ref="H143:H156">G143*1.15</f>
        <v>0</v>
      </c>
      <c r="I143" s="13" t="s">
        <v>370</v>
      </c>
      <c r="J143" s="14">
        <f t="shared" si="19"/>
        <v>0</v>
      </c>
    </row>
    <row r="144" spans="1:10" ht="12.75">
      <c r="A144" t="s">
        <v>44</v>
      </c>
      <c r="B144" t="s">
        <v>18</v>
      </c>
      <c r="C144" s="34">
        <v>58</v>
      </c>
      <c r="D144" s="17">
        <v>159</v>
      </c>
      <c r="E144" s="13">
        <v>0</v>
      </c>
      <c r="F144" s="3">
        <v>1</v>
      </c>
      <c r="G144" s="3">
        <f aca="true" t="shared" si="21" ref="G144:G160">D144*F144</f>
        <v>159</v>
      </c>
      <c r="H144" s="3">
        <f t="shared" si="20"/>
        <v>182.85</v>
      </c>
      <c r="I144" s="13" t="s">
        <v>370</v>
      </c>
      <c r="J144" s="14">
        <f t="shared" si="19"/>
        <v>2.6394</v>
      </c>
    </row>
    <row r="145" spans="1:10" ht="12.75">
      <c r="A145" t="s">
        <v>373</v>
      </c>
      <c r="B145" t="s">
        <v>18</v>
      </c>
      <c r="C145" s="34" t="s">
        <v>82</v>
      </c>
      <c r="D145" s="17">
        <v>550</v>
      </c>
      <c r="E145">
        <v>0</v>
      </c>
      <c r="F145" s="3">
        <v>1</v>
      </c>
      <c r="G145" s="3">
        <f t="shared" si="21"/>
        <v>550</v>
      </c>
      <c r="H145" s="3">
        <f t="shared" si="20"/>
        <v>632.5</v>
      </c>
      <c r="I145" s="13" t="s">
        <v>370</v>
      </c>
      <c r="J145" s="14">
        <f t="shared" si="19"/>
        <v>9.13</v>
      </c>
    </row>
    <row r="146" spans="1:10" ht="12.75">
      <c r="A146" t="s">
        <v>378</v>
      </c>
      <c r="B146" t="s">
        <v>18</v>
      </c>
      <c r="C146" s="34" t="s">
        <v>116</v>
      </c>
      <c r="D146" s="17">
        <v>594</v>
      </c>
      <c r="E146">
        <v>0</v>
      </c>
      <c r="F146" s="3">
        <v>1</v>
      </c>
      <c r="G146" s="3">
        <f t="shared" si="21"/>
        <v>594</v>
      </c>
      <c r="H146" s="3">
        <f t="shared" si="20"/>
        <v>683.0999999999999</v>
      </c>
      <c r="I146" s="13" t="s">
        <v>370</v>
      </c>
      <c r="J146" s="14">
        <f t="shared" si="19"/>
        <v>9.8604</v>
      </c>
    </row>
    <row r="147" spans="1:10" ht="12.75">
      <c r="A147" t="s">
        <v>400</v>
      </c>
      <c r="B147" t="s">
        <v>18</v>
      </c>
      <c r="C147" s="34" t="s">
        <v>379</v>
      </c>
      <c r="D147" s="17">
        <v>999</v>
      </c>
      <c r="F147" s="3">
        <v>1</v>
      </c>
      <c r="G147" s="3">
        <f t="shared" si="21"/>
        <v>999</v>
      </c>
      <c r="H147" s="3">
        <f t="shared" si="20"/>
        <v>1148.85</v>
      </c>
      <c r="I147" s="13" t="s">
        <v>370</v>
      </c>
      <c r="J147" s="14">
        <f t="shared" si="19"/>
        <v>16.5834</v>
      </c>
    </row>
    <row r="148" spans="1:10" ht="12.75">
      <c r="A148" t="s">
        <v>315</v>
      </c>
      <c r="B148" t="s">
        <v>18</v>
      </c>
      <c r="C148" s="34">
        <v>16</v>
      </c>
      <c r="D148" s="21">
        <v>114</v>
      </c>
      <c r="E148" s="13">
        <v>0</v>
      </c>
      <c r="F148" s="3">
        <v>1</v>
      </c>
      <c r="G148" s="3">
        <f t="shared" si="21"/>
        <v>114</v>
      </c>
      <c r="H148" s="3">
        <f t="shared" si="20"/>
        <v>131.1</v>
      </c>
      <c r="I148" s="13" t="s">
        <v>370</v>
      </c>
      <c r="J148" s="14">
        <f t="shared" si="19"/>
        <v>1.8924</v>
      </c>
    </row>
    <row r="149" spans="1:11" s="13" customFormat="1" ht="12.75">
      <c r="A149" t="s">
        <v>315</v>
      </c>
      <c r="B149" t="s">
        <v>18</v>
      </c>
      <c r="C149" s="34">
        <v>20</v>
      </c>
      <c r="D149" s="21">
        <v>114</v>
      </c>
      <c r="E149" s="13">
        <v>0</v>
      </c>
      <c r="F149" s="3">
        <v>1</v>
      </c>
      <c r="G149" s="3">
        <f t="shared" si="21"/>
        <v>114</v>
      </c>
      <c r="H149" s="3">
        <f t="shared" si="20"/>
        <v>131.1</v>
      </c>
      <c r="I149" s="13" t="s">
        <v>370</v>
      </c>
      <c r="J149" s="14">
        <f t="shared" si="19"/>
        <v>1.8924</v>
      </c>
      <c r="K149"/>
    </row>
    <row r="150" spans="1:10" ht="12.75">
      <c r="A150" s="13" t="s">
        <v>429</v>
      </c>
      <c r="B150" s="13" t="s">
        <v>54</v>
      </c>
      <c r="C150" s="34" t="s">
        <v>53</v>
      </c>
      <c r="D150" s="21">
        <v>205</v>
      </c>
      <c r="E150" s="13">
        <v>0</v>
      </c>
      <c r="F150" s="14">
        <v>1</v>
      </c>
      <c r="G150" s="3">
        <f t="shared" si="21"/>
        <v>205</v>
      </c>
      <c r="H150" s="3">
        <f t="shared" si="20"/>
        <v>235.74999999999997</v>
      </c>
      <c r="I150" s="13" t="s">
        <v>173</v>
      </c>
      <c r="J150" s="14">
        <f t="shared" si="19"/>
        <v>3.403</v>
      </c>
    </row>
    <row r="151" spans="1:11" ht="12.75">
      <c r="A151" s="13" t="s">
        <v>430</v>
      </c>
      <c r="B151" s="13" t="s">
        <v>54</v>
      </c>
      <c r="C151" s="34" t="s">
        <v>53</v>
      </c>
      <c r="D151" s="21">
        <v>156</v>
      </c>
      <c r="E151" s="13">
        <v>0</v>
      </c>
      <c r="F151" s="14">
        <v>1</v>
      </c>
      <c r="G151" s="3">
        <f t="shared" si="21"/>
        <v>156</v>
      </c>
      <c r="H151" s="3">
        <f t="shared" si="20"/>
        <v>179.39999999999998</v>
      </c>
      <c r="I151" s="13" t="s">
        <v>173</v>
      </c>
      <c r="J151" s="14">
        <f t="shared" si="19"/>
        <v>2.5896</v>
      </c>
      <c r="K151" s="13"/>
    </row>
    <row r="152" spans="1:10" ht="12.75">
      <c r="A152" s="13" t="s">
        <v>433</v>
      </c>
      <c r="B152" s="13" t="s">
        <v>422</v>
      </c>
      <c r="C152" s="34" t="s">
        <v>19</v>
      </c>
      <c r="D152" s="21">
        <v>98</v>
      </c>
      <c r="E152" s="13">
        <v>0</v>
      </c>
      <c r="F152" s="14">
        <v>1</v>
      </c>
      <c r="G152" s="14">
        <f t="shared" si="21"/>
        <v>98</v>
      </c>
      <c r="H152" s="3">
        <f t="shared" si="20"/>
        <v>112.69999999999999</v>
      </c>
      <c r="I152" s="13" t="s">
        <v>173</v>
      </c>
      <c r="J152" s="14">
        <f t="shared" si="19"/>
        <v>1.6268</v>
      </c>
    </row>
    <row r="153" spans="1:11" ht="12.75">
      <c r="A153" s="13" t="s">
        <v>434</v>
      </c>
      <c r="B153" s="13" t="s">
        <v>274</v>
      </c>
      <c r="C153" s="34" t="s">
        <v>19</v>
      </c>
      <c r="D153" s="21">
        <v>130</v>
      </c>
      <c r="E153" s="13">
        <v>0</v>
      </c>
      <c r="F153" s="14">
        <v>1</v>
      </c>
      <c r="G153" s="14">
        <f t="shared" si="21"/>
        <v>130</v>
      </c>
      <c r="H153" s="3">
        <f t="shared" si="20"/>
        <v>149.5</v>
      </c>
      <c r="I153" s="13" t="s">
        <v>173</v>
      </c>
      <c r="J153" s="14">
        <f t="shared" si="19"/>
        <v>2.158</v>
      </c>
      <c r="K153" s="13"/>
    </row>
    <row r="154" spans="1:10" ht="12.75">
      <c r="A154" s="13" t="s">
        <v>446</v>
      </c>
      <c r="B154" s="13" t="s">
        <v>111</v>
      </c>
      <c r="C154" s="34" t="s">
        <v>82</v>
      </c>
      <c r="D154" s="21">
        <v>242</v>
      </c>
      <c r="E154" s="13">
        <v>0</v>
      </c>
      <c r="F154" s="14">
        <v>1</v>
      </c>
      <c r="G154" s="14">
        <f t="shared" si="21"/>
        <v>242</v>
      </c>
      <c r="H154" s="14">
        <f t="shared" si="20"/>
        <v>278.29999999999995</v>
      </c>
      <c r="I154" s="13" t="s">
        <v>173</v>
      </c>
      <c r="J154" s="14">
        <f t="shared" si="19"/>
        <v>4.0172</v>
      </c>
    </row>
    <row r="155" spans="1:10" ht="12.75">
      <c r="A155" s="13" t="s">
        <v>447</v>
      </c>
      <c r="B155" s="13" t="s">
        <v>111</v>
      </c>
      <c r="C155" s="34" t="s">
        <v>82</v>
      </c>
      <c r="D155" s="21">
        <v>242</v>
      </c>
      <c r="E155" s="13">
        <v>0</v>
      </c>
      <c r="F155" s="14">
        <v>1</v>
      </c>
      <c r="G155" s="14">
        <f t="shared" si="21"/>
        <v>242</v>
      </c>
      <c r="H155" s="14">
        <f t="shared" si="20"/>
        <v>278.29999999999995</v>
      </c>
      <c r="I155" s="13" t="s">
        <v>173</v>
      </c>
      <c r="J155" s="14">
        <f t="shared" si="19"/>
        <v>4.0172</v>
      </c>
    </row>
    <row r="156" spans="1:10" ht="12.75">
      <c r="A156" s="13" t="s">
        <v>115</v>
      </c>
      <c r="B156" s="13" t="s">
        <v>103</v>
      </c>
      <c r="C156" s="34" t="s">
        <v>53</v>
      </c>
      <c r="D156" s="21">
        <v>180</v>
      </c>
      <c r="E156" s="13">
        <v>0</v>
      </c>
      <c r="F156" s="14">
        <v>1</v>
      </c>
      <c r="G156" s="14">
        <f t="shared" si="21"/>
        <v>180</v>
      </c>
      <c r="H156" s="14">
        <f t="shared" si="20"/>
        <v>206.99999999999997</v>
      </c>
      <c r="I156" s="13" t="s">
        <v>173</v>
      </c>
      <c r="J156" s="14">
        <f t="shared" si="19"/>
        <v>2.988</v>
      </c>
    </row>
    <row r="157" spans="1:10" ht="12.75">
      <c r="A157" t="s">
        <v>138</v>
      </c>
      <c r="B157" t="s">
        <v>103</v>
      </c>
      <c r="C157" s="34" t="s">
        <v>53</v>
      </c>
      <c r="D157" s="17">
        <v>110</v>
      </c>
      <c r="E157" s="13">
        <v>0</v>
      </c>
      <c r="F157" s="3">
        <v>1</v>
      </c>
      <c r="G157" s="3">
        <f t="shared" si="21"/>
        <v>110</v>
      </c>
      <c r="H157" s="3">
        <f>G157*1.12</f>
        <v>123.20000000000002</v>
      </c>
      <c r="I157" s="13" t="s">
        <v>173</v>
      </c>
      <c r="J157" s="14">
        <f t="shared" si="19"/>
        <v>1.826</v>
      </c>
    </row>
    <row r="158" spans="1:10" ht="12.75">
      <c r="A158" s="13" t="s">
        <v>432</v>
      </c>
      <c r="B158" s="13" t="s">
        <v>43</v>
      </c>
      <c r="C158" s="34" t="s">
        <v>19</v>
      </c>
      <c r="D158" s="21">
        <v>90</v>
      </c>
      <c r="E158" s="13">
        <v>0</v>
      </c>
      <c r="F158" s="14">
        <v>1</v>
      </c>
      <c r="G158" s="14">
        <f t="shared" si="21"/>
        <v>90</v>
      </c>
      <c r="H158" s="14">
        <f aca="true" t="shared" si="22" ref="H158:H189">G158*1.15</f>
        <v>103.49999999999999</v>
      </c>
      <c r="I158" s="13" t="s">
        <v>173</v>
      </c>
      <c r="J158" s="14">
        <f t="shared" si="19"/>
        <v>1.494</v>
      </c>
    </row>
    <row r="159" spans="1:10" ht="12.75">
      <c r="A159" s="13" t="s">
        <v>431</v>
      </c>
      <c r="B159" s="13" t="s">
        <v>43</v>
      </c>
      <c r="C159" s="34" t="s">
        <v>19</v>
      </c>
      <c r="D159" s="21">
        <v>90</v>
      </c>
      <c r="E159" s="13">
        <v>0</v>
      </c>
      <c r="F159" s="14">
        <v>2</v>
      </c>
      <c r="G159" s="14">
        <f t="shared" si="21"/>
        <v>180</v>
      </c>
      <c r="H159" s="14">
        <f t="shared" si="22"/>
        <v>206.99999999999997</v>
      </c>
      <c r="I159" s="13" t="s">
        <v>173</v>
      </c>
      <c r="J159" s="14">
        <f t="shared" si="19"/>
        <v>2.988</v>
      </c>
    </row>
    <row r="160" spans="1:10" ht="12.75">
      <c r="A160" s="13" t="s">
        <v>334</v>
      </c>
      <c r="B160" s="13" t="s">
        <v>43</v>
      </c>
      <c r="C160" s="34" t="s">
        <v>19</v>
      </c>
      <c r="D160" s="21">
        <v>80</v>
      </c>
      <c r="E160" s="13">
        <v>0</v>
      </c>
      <c r="F160" s="14">
        <v>3</v>
      </c>
      <c r="G160" s="14">
        <f t="shared" si="21"/>
        <v>240</v>
      </c>
      <c r="H160" s="14">
        <f t="shared" si="22"/>
        <v>276</v>
      </c>
      <c r="I160" s="13" t="s">
        <v>173</v>
      </c>
      <c r="J160" s="14">
        <f t="shared" si="19"/>
        <v>3.984</v>
      </c>
    </row>
    <row r="161" spans="1:10" s="13" customFormat="1" ht="12.75">
      <c r="A161" t="s">
        <v>80</v>
      </c>
      <c r="B161" t="s">
        <v>81</v>
      </c>
      <c r="C161" s="18" t="s">
        <v>82</v>
      </c>
      <c r="D161" s="19">
        <v>234</v>
      </c>
      <c r="E161" s="18">
        <v>196</v>
      </c>
      <c r="F161" s="3">
        <v>1</v>
      </c>
      <c r="G161" s="3">
        <f aca="true" t="shared" si="23" ref="G161:G168">E161*F161</f>
        <v>196</v>
      </c>
      <c r="H161" s="3">
        <f t="shared" si="22"/>
        <v>225.39999999999998</v>
      </c>
      <c r="I161" s="13" t="s">
        <v>77</v>
      </c>
      <c r="J161" s="14">
        <f t="shared" si="19"/>
        <v>3.2536</v>
      </c>
    </row>
    <row r="162" spans="1:10" ht="12.75">
      <c r="A162" t="s">
        <v>76</v>
      </c>
      <c r="B162" t="s">
        <v>26</v>
      </c>
      <c r="C162" s="18" t="s">
        <v>49</v>
      </c>
      <c r="D162" s="19">
        <v>211</v>
      </c>
      <c r="E162" s="18">
        <v>177</v>
      </c>
      <c r="F162" s="3">
        <v>1</v>
      </c>
      <c r="G162" s="3">
        <f t="shared" si="23"/>
        <v>177</v>
      </c>
      <c r="H162" s="3">
        <f t="shared" si="22"/>
        <v>203.54999999999998</v>
      </c>
      <c r="I162" s="13" t="s">
        <v>77</v>
      </c>
      <c r="J162" s="14">
        <f t="shared" si="19"/>
        <v>2.9382</v>
      </c>
    </row>
    <row r="163" spans="1:11" ht="12.75">
      <c r="A163" t="s">
        <v>78</v>
      </c>
      <c r="B163" t="s">
        <v>34</v>
      </c>
      <c r="C163" s="18" t="s">
        <v>49</v>
      </c>
      <c r="D163" s="19">
        <v>267</v>
      </c>
      <c r="E163" s="18">
        <v>224</v>
      </c>
      <c r="F163" s="3">
        <v>1</v>
      </c>
      <c r="G163" s="3">
        <f t="shared" si="23"/>
        <v>224</v>
      </c>
      <c r="H163" s="3">
        <f t="shared" si="22"/>
        <v>257.59999999999997</v>
      </c>
      <c r="I163" s="13" t="s">
        <v>77</v>
      </c>
      <c r="J163" s="14">
        <f t="shared" si="19"/>
        <v>3.7184</v>
      </c>
      <c r="K163" s="13"/>
    </row>
    <row r="164" spans="1:10" ht="12.75">
      <c r="A164" t="s">
        <v>317</v>
      </c>
      <c r="B164" t="s">
        <v>43</v>
      </c>
      <c r="C164" s="18" t="s">
        <v>49</v>
      </c>
      <c r="D164" s="20">
        <v>93</v>
      </c>
      <c r="E164" s="18">
        <v>79</v>
      </c>
      <c r="F164" s="3">
        <v>1</v>
      </c>
      <c r="G164" s="3">
        <f t="shared" si="23"/>
        <v>79</v>
      </c>
      <c r="H164" s="3">
        <f t="shared" si="22"/>
        <v>90.85</v>
      </c>
      <c r="I164" s="13" t="s">
        <v>77</v>
      </c>
      <c r="J164" s="14">
        <f t="shared" si="19"/>
        <v>1.3114000000000001</v>
      </c>
    </row>
    <row r="165" spans="1:10" ht="12.75">
      <c r="A165" t="s">
        <v>318</v>
      </c>
      <c r="B165" t="s">
        <v>43</v>
      </c>
      <c r="C165" s="18" t="s">
        <v>49</v>
      </c>
      <c r="D165" s="20">
        <v>93</v>
      </c>
      <c r="E165" s="18">
        <v>79</v>
      </c>
      <c r="F165" s="3">
        <v>1</v>
      </c>
      <c r="G165" s="3">
        <f t="shared" si="23"/>
        <v>79</v>
      </c>
      <c r="H165" s="3">
        <f t="shared" si="22"/>
        <v>90.85</v>
      </c>
      <c r="I165" s="13" t="s">
        <v>77</v>
      </c>
      <c r="J165" s="14">
        <f t="shared" si="19"/>
        <v>1.3114000000000001</v>
      </c>
    </row>
    <row r="166" spans="1:10" ht="12.75">
      <c r="A166" t="s">
        <v>101</v>
      </c>
      <c r="B166" t="s">
        <v>43</v>
      </c>
      <c r="C166" s="18" t="s">
        <v>49</v>
      </c>
      <c r="D166" s="20">
        <v>160</v>
      </c>
      <c r="E166" s="18">
        <v>135</v>
      </c>
      <c r="F166" s="3">
        <v>1</v>
      </c>
      <c r="G166" s="3">
        <f t="shared" si="23"/>
        <v>135</v>
      </c>
      <c r="H166" s="3">
        <f t="shared" si="22"/>
        <v>155.25</v>
      </c>
      <c r="I166" s="13" t="s">
        <v>77</v>
      </c>
      <c r="J166" s="14">
        <f t="shared" si="19"/>
        <v>2.241</v>
      </c>
    </row>
    <row r="167" spans="1:10" ht="12.75">
      <c r="A167" t="s">
        <v>83</v>
      </c>
      <c r="B167" t="s">
        <v>43</v>
      </c>
      <c r="C167" s="18" t="s">
        <v>49</v>
      </c>
      <c r="D167" s="19">
        <v>235</v>
      </c>
      <c r="E167" s="18">
        <v>197</v>
      </c>
      <c r="F167" s="3">
        <v>1</v>
      </c>
      <c r="G167" s="3">
        <f t="shared" si="23"/>
        <v>197</v>
      </c>
      <c r="H167" s="3">
        <f t="shared" si="22"/>
        <v>226.54999999999998</v>
      </c>
      <c r="I167" s="13" t="s">
        <v>77</v>
      </c>
      <c r="J167" s="14">
        <f t="shared" si="19"/>
        <v>3.2702</v>
      </c>
    </row>
    <row r="168" spans="1:10" ht="12.75">
      <c r="A168" t="s">
        <v>40</v>
      </c>
      <c r="B168" t="s">
        <v>41</v>
      </c>
      <c r="C168" s="18" t="s">
        <v>27</v>
      </c>
      <c r="D168" s="19">
        <v>205</v>
      </c>
      <c r="E168" s="18">
        <v>173</v>
      </c>
      <c r="F168" s="3">
        <v>1</v>
      </c>
      <c r="G168" s="3">
        <f t="shared" si="23"/>
        <v>173</v>
      </c>
      <c r="H168" s="3">
        <f t="shared" si="22"/>
        <v>198.95</v>
      </c>
      <c r="I168" s="13" t="s">
        <v>38</v>
      </c>
      <c r="J168" s="14">
        <f t="shared" si="19"/>
        <v>2.8718</v>
      </c>
    </row>
    <row r="169" spans="1:10" ht="12.75">
      <c r="A169" t="s">
        <v>110</v>
      </c>
      <c r="B169" t="s">
        <v>111</v>
      </c>
      <c r="C169" s="34" t="s">
        <v>27</v>
      </c>
      <c r="D169" s="17">
        <v>242</v>
      </c>
      <c r="E169">
        <v>0</v>
      </c>
      <c r="F169" s="3">
        <v>1</v>
      </c>
      <c r="G169" s="3">
        <f>D169*F169</f>
        <v>242</v>
      </c>
      <c r="H169" s="3">
        <f t="shared" si="22"/>
        <v>278.29999999999995</v>
      </c>
      <c r="I169" s="13" t="s">
        <v>38</v>
      </c>
      <c r="J169" s="14">
        <f t="shared" si="19"/>
        <v>4.0172</v>
      </c>
    </row>
    <row r="170" spans="1:10" ht="12.75">
      <c r="A170" t="s">
        <v>76</v>
      </c>
      <c r="B170" t="s">
        <v>26</v>
      </c>
      <c r="C170" s="34" t="s">
        <v>49</v>
      </c>
      <c r="D170" s="17">
        <v>150</v>
      </c>
      <c r="E170">
        <v>0</v>
      </c>
      <c r="F170" s="3">
        <v>1</v>
      </c>
      <c r="G170" s="3">
        <f>D170*F170</f>
        <v>150</v>
      </c>
      <c r="H170" s="3">
        <f t="shared" si="22"/>
        <v>172.5</v>
      </c>
      <c r="I170" s="13" t="s">
        <v>38</v>
      </c>
      <c r="J170" s="14">
        <f t="shared" si="19"/>
        <v>2.49</v>
      </c>
    </row>
    <row r="171" spans="1:10" ht="12.75">
      <c r="A171" t="s">
        <v>37</v>
      </c>
      <c r="B171" t="s">
        <v>18</v>
      </c>
      <c r="C171" s="28">
        <v>54</v>
      </c>
      <c r="D171" s="17">
        <v>173</v>
      </c>
      <c r="E171" s="13">
        <v>0</v>
      </c>
      <c r="F171" s="14">
        <v>0</v>
      </c>
      <c r="G171" s="3">
        <f>E171*F171</f>
        <v>0</v>
      </c>
      <c r="H171" s="3">
        <f t="shared" si="22"/>
        <v>0</v>
      </c>
      <c r="I171" s="13" t="s">
        <v>38</v>
      </c>
      <c r="J171" s="14">
        <f t="shared" si="19"/>
        <v>0</v>
      </c>
    </row>
    <row r="172" spans="1:10" ht="12.75">
      <c r="A172" t="s">
        <v>44</v>
      </c>
      <c r="B172" t="s">
        <v>18</v>
      </c>
      <c r="C172" s="34">
        <v>58</v>
      </c>
      <c r="D172" s="17">
        <v>159</v>
      </c>
      <c r="E172" s="13">
        <v>0</v>
      </c>
      <c r="F172" s="3">
        <v>1</v>
      </c>
      <c r="G172" s="3">
        <f>D172*F172</f>
        <v>159</v>
      </c>
      <c r="H172" s="3">
        <f t="shared" si="22"/>
        <v>182.85</v>
      </c>
      <c r="I172" s="13" t="s">
        <v>38</v>
      </c>
      <c r="J172" s="14">
        <f t="shared" si="19"/>
        <v>2.6394</v>
      </c>
    </row>
    <row r="173" spans="1:10" ht="12.75">
      <c r="A173" t="s">
        <v>39</v>
      </c>
      <c r="B173" t="s">
        <v>18</v>
      </c>
      <c r="C173" s="18" t="s">
        <v>27</v>
      </c>
      <c r="D173" s="19">
        <v>550</v>
      </c>
      <c r="E173" s="18">
        <v>457</v>
      </c>
      <c r="F173" s="3">
        <v>1</v>
      </c>
      <c r="G173" s="3">
        <f>E173*F173</f>
        <v>457</v>
      </c>
      <c r="H173" s="3">
        <f t="shared" si="22"/>
        <v>525.55</v>
      </c>
      <c r="I173" s="13" t="s">
        <v>38</v>
      </c>
      <c r="J173" s="14">
        <f t="shared" si="19"/>
        <v>7.5862</v>
      </c>
    </row>
    <row r="174" spans="1:10" ht="12.75">
      <c r="A174" t="s">
        <v>42</v>
      </c>
      <c r="B174" t="s">
        <v>43</v>
      </c>
      <c r="C174" s="18" t="s">
        <v>27</v>
      </c>
      <c r="D174" s="19">
        <v>128</v>
      </c>
      <c r="E174" s="18">
        <v>108</v>
      </c>
      <c r="F174" s="3">
        <v>1</v>
      </c>
      <c r="G174" s="3">
        <f>E174*F174</f>
        <v>108</v>
      </c>
      <c r="H174" s="3">
        <f t="shared" si="22"/>
        <v>124.19999999999999</v>
      </c>
      <c r="I174" s="13" t="s">
        <v>38</v>
      </c>
      <c r="J174" s="14">
        <f t="shared" si="19"/>
        <v>1.7928</v>
      </c>
    </row>
    <row r="175" spans="1:10" ht="12.75">
      <c r="A175" t="s">
        <v>55</v>
      </c>
      <c r="B175" t="s">
        <v>54</v>
      </c>
      <c r="C175" s="34" t="s">
        <v>53</v>
      </c>
      <c r="D175" s="17">
        <v>279</v>
      </c>
      <c r="E175" s="13">
        <v>0</v>
      </c>
      <c r="F175" s="3">
        <v>2</v>
      </c>
      <c r="G175" s="3">
        <f aca="true" t="shared" si="24" ref="G175:G211">D175*F175</f>
        <v>558</v>
      </c>
      <c r="H175" s="3">
        <f t="shared" si="22"/>
        <v>641.6999999999999</v>
      </c>
      <c r="I175" s="13" t="s">
        <v>130</v>
      </c>
      <c r="J175" s="14">
        <f t="shared" si="19"/>
        <v>9.2628</v>
      </c>
    </row>
    <row r="176" spans="1:10" ht="12.75">
      <c r="A176" t="s">
        <v>131</v>
      </c>
      <c r="B176" t="s">
        <v>132</v>
      </c>
      <c r="C176" s="34" t="s">
        <v>53</v>
      </c>
      <c r="D176" s="17">
        <v>139</v>
      </c>
      <c r="E176" s="13">
        <v>0</v>
      </c>
      <c r="F176" s="3">
        <v>2</v>
      </c>
      <c r="G176" s="3">
        <f t="shared" si="24"/>
        <v>278</v>
      </c>
      <c r="H176" s="3">
        <f t="shared" si="22"/>
        <v>319.7</v>
      </c>
      <c r="I176" s="13" t="s">
        <v>130</v>
      </c>
      <c r="J176" s="14">
        <f t="shared" si="19"/>
        <v>4.6148</v>
      </c>
    </row>
    <row r="177" spans="1:11" ht="12.75">
      <c r="A177" t="s">
        <v>133</v>
      </c>
      <c r="B177" t="s">
        <v>134</v>
      </c>
      <c r="C177" s="34" t="s">
        <v>53</v>
      </c>
      <c r="D177" s="17">
        <v>154</v>
      </c>
      <c r="E177">
        <v>0</v>
      </c>
      <c r="F177" s="3">
        <v>2</v>
      </c>
      <c r="G177" s="3">
        <f t="shared" si="24"/>
        <v>308</v>
      </c>
      <c r="H177" s="3">
        <f t="shared" si="22"/>
        <v>354.2</v>
      </c>
      <c r="I177" s="13" t="s">
        <v>130</v>
      </c>
      <c r="J177" s="14">
        <f t="shared" si="19"/>
        <v>5.1128</v>
      </c>
      <c r="K177" s="13"/>
    </row>
    <row r="178" spans="1:10" ht="12.75">
      <c r="A178" t="s">
        <v>135</v>
      </c>
      <c r="B178" t="s">
        <v>103</v>
      </c>
      <c r="C178" s="34" t="s">
        <v>53</v>
      </c>
      <c r="D178" s="17">
        <v>187</v>
      </c>
      <c r="E178" s="13">
        <v>0</v>
      </c>
      <c r="F178" s="3">
        <v>1</v>
      </c>
      <c r="G178" s="3">
        <f t="shared" si="24"/>
        <v>187</v>
      </c>
      <c r="H178" s="3">
        <f t="shared" si="22"/>
        <v>215.04999999999998</v>
      </c>
      <c r="I178" s="13" t="s">
        <v>130</v>
      </c>
      <c r="J178" s="14">
        <f t="shared" si="19"/>
        <v>3.1042</v>
      </c>
    </row>
    <row r="179" spans="1:10" ht="12.75">
      <c r="A179" t="s">
        <v>136</v>
      </c>
      <c r="B179" t="s">
        <v>103</v>
      </c>
      <c r="C179" s="34" t="s">
        <v>53</v>
      </c>
      <c r="D179" s="17">
        <v>190</v>
      </c>
      <c r="E179" s="13">
        <v>0</v>
      </c>
      <c r="F179" s="3">
        <v>1</v>
      </c>
      <c r="G179" s="3">
        <f t="shared" si="24"/>
        <v>190</v>
      </c>
      <c r="H179" s="3">
        <f t="shared" si="22"/>
        <v>218.49999999999997</v>
      </c>
      <c r="I179" s="13" t="s">
        <v>130</v>
      </c>
      <c r="J179" s="14">
        <f t="shared" si="19"/>
        <v>3.154</v>
      </c>
    </row>
    <row r="180" spans="1:10" ht="12.75">
      <c r="A180" t="s">
        <v>350</v>
      </c>
      <c r="B180" t="s">
        <v>351</v>
      </c>
      <c r="C180" s="34" t="s">
        <v>19</v>
      </c>
      <c r="D180" s="17">
        <v>110</v>
      </c>
      <c r="E180" s="13">
        <v>0</v>
      </c>
      <c r="F180" s="3">
        <v>1</v>
      </c>
      <c r="G180" s="3">
        <f t="shared" si="24"/>
        <v>110</v>
      </c>
      <c r="H180" s="3">
        <f t="shared" si="22"/>
        <v>126.49999999999999</v>
      </c>
      <c r="I180" s="13" t="s">
        <v>344</v>
      </c>
      <c r="J180" s="14">
        <f t="shared" si="19"/>
        <v>1.826</v>
      </c>
    </row>
    <row r="181" spans="1:10" ht="12.75">
      <c r="A181" t="s">
        <v>341</v>
      </c>
      <c r="B181" t="s">
        <v>342</v>
      </c>
      <c r="C181" s="34" t="s">
        <v>53</v>
      </c>
      <c r="D181" s="17">
        <v>150</v>
      </c>
      <c r="E181">
        <v>0</v>
      </c>
      <c r="F181">
        <v>1</v>
      </c>
      <c r="G181">
        <f t="shared" si="24"/>
        <v>150</v>
      </c>
      <c r="H181">
        <f t="shared" si="22"/>
        <v>172.5</v>
      </c>
      <c r="I181" s="13" t="s">
        <v>344</v>
      </c>
      <c r="J181" s="14">
        <f t="shared" si="19"/>
        <v>2.49</v>
      </c>
    </row>
    <row r="182" spans="1:10" ht="12.75">
      <c r="A182" t="s">
        <v>343</v>
      </c>
      <c r="B182" t="s">
        <v>342</v>
      </c>
      <c r="C182" s="34" t="s">
        <v>53</v>
      </c>
      <c r="D182" s="17">
        <v>130</v>
      </c>
      <c r="E182">
        <v>0</v>
      </c>
      <c r="F182">
        <v>1</v>
      </c>
      <c r="G182">
        <f t="shared" si="24"/>
        <v>130</v>
      </c>
      <c r="H182">
        <f t="shared" si="22"/>
        <v>149.5</v>
      </c>
      <c r="I182" s="13" t="s">
        <v>344</v>
      </c>
      <c r="J182" s="14">
        <f t="shared" si="19"/>
        <v>2.158</v>
      </c>
    </row>
    <row r="183" spans="1:10" ht="12.75">
      <c r="A183" t="s">
        <v>346</v>
      </c>
      <c r="B183" t="s">
        <v>327</v>
      </c>
      <c r="C183" s="34" t="s">
        <v>19</v>
      </c>
      <c r="D183" s="17">
        <v>150</v>
      </c>
      <c r="E183">
        <v>0</v>
      </c>
      <c r="F183" s="3">
        <v>1</v>
      </c>
      <c r="G183" s="3">
        <f t="shared" si="24"/>
        <v>150</v>
      </c>
      <c r="H183" s="3">
        <f t="shared" si="22"/>
        <v>172.5</v>
      </c>
      <c r="I183" s="13" t="s">
        <v>344</v>
      </c>
      <c r="J183" s="14">
        <f t="shared" si="19"/>
        <v>2.49</v>
      </c>
    </row>
    <row r="184" spans="1:10" ht="12.75">
      <c r="A184" t="s">
        <v>325</v>
      </c>
      <c r="B184" t="s">
        <v>262</v>
      </c>
      <c r="C184" s="34" t="s">
        <v>19</v>
      </c>
      <c r="D184" s="17">
        <v>250</v>
      </c>
      <c r="E184" s="13">
        <v>0</v>
      </c>
      <c r="F184" s="3">
        <v>1</v>
      </c>
      <c r="G184" s="3">
        <f t="shared" si="24"/>
        <v>250</v>
      </c>
      <c r="H184" s="3">
        <f t="shared" si="22"/>
        <v>287.5</v>
      </c>
      <c r="I184" s="13" t="s">
        <v>344</v>
      </c>
      <c r="J184" s="14">
        <f t="shared" si="19"/>
        <v>4.15</v>
      </c>
    </row>
    <row r="185" spans="1:10" ht="12.75">
      <c r="A185" t="s">
        <v>347</v>
      </c>
      <c r="B185" t="s">
        <v>348</v>
      </c>
      <c r="C185" s="34" t="s">
        <v>53</v>
      </c>
      <c r="D185" s="17">
        <v>110</v>
      </c>
      <c r="E185">
        <v>0</v>
      </c>
      <c r="F185" s="3">
        <v>1</v>
      </c>
      <c r="G185" s="3">
        <f t="shared" si="24"/>
        <v>110</v>
      </c>
      <c r="H185" s="3">
        <f t="shared" si="22"/>
        <v>126.49999999999999</v>
      </c>
      <c r="I185" s="13" t="s">
        <v>344</v>
      </c>
      <c r="J185" s="14">
        <f t="shared" si="19"/>
        <v>1.826</v>
      </c>
    </row>
    <row r="186" spans="1:10" ht="12.75">
      <c r="A186" t="s">
        <v>349</v>
      </c>
      <c r="B186" t="s">
        <v>348</v>
      </c>
      <c r="C186" s="34" t="s">
        <v>53</v>
      </c>
      <c r="D186" s="17">
        <v>98</v>
      </c>
      <c r="E186">
        <v>0</v>
      </c>
      <c r="F186" s="3">
        <v>1</v>
      </c>
      <c r="G186" s="3">
        <f t="shared" si="24"/>
        <v>98</v>
      </c>
      <c r="H186" s="3">
        <f t="shared" si="22"/>
        <v>112.69999999999999</v>
      </c>
      <c r="I186" s="13" t="s">
        <v>344</v>
      </c>
      <c r="J186" s="14">
        <f t="shared" si="19"/>
        <v>1.6268</v>
      </c>
    </row>
    <row r="187" spans="1:11" s="13" customFormat="1" ht="12.75">
      <c r="A187" t="s">
        <v>353</v>
      </c>
      <c r="B187" t="s">
        <v>270</v>
      </c>
      <c r="C187" s="34" t="s">
        <v>53</v>
      </c>
      <c r="D187" s="17">
        <v>180</v>
      </c>
      <c r="E187" s="13">
        <v>0</v>
      </c>
      <c r="F187" s="3">
        <v>1</v>
      </c>
      <c r="G187" s="3">
        <f t="shared" si="24"/>
        <v>180</v>
      </c>
      <c r="H187" s="3">
        <f t="shared" si="22"/>
        <v>206.99999999999997</v>
      </c>
      <c r="I187" s="13" t="s">
        <v>344</v>
      </c>
      <c r="J187" s="14">
        <f t="shared" si="19"/>
        <v>2.988</v>
      </c>
      <c r="K187"/>
    </row>
    <row r="188" spans="1:11" s="13" customFormat="1" ht="12.75">
      <c r="A188" t="s">
        <v>352</v>
      </c>
      <c r="B188" s="13" t="s">
        <v>43</v>
      </c>
      <c r="C188" s="34" t="s">
        <v>19</v>
      </c>
      <c r="D188" s="24">
        <v>98</v>
      </c>
      <c r="E188" s="13">
        <v>0</v>
      </c>
      <c r="F188" s="3">
        <v>1</v>
      </c>
      <c r="G188" s="3">
        <f t="shared" si="24"/>
        <v>98</v>
      </c>
      <c r="H188" s="3">
        <f t="shared" si="22"/>
        <v>112.69999999999999</v>
      </c>
      <c r="I188" s="13" t="s">
        <v>344</v>
      </c>
      <c r="J188" s="14">
        <f t="shared" si="19"/>
        <v>1.6268</v>
      </c>
      <c r="K188"/>
    </row>
    <row r="189" spans="1:10" ht="12.75">
      <c r="A189" t="s">
        <v>113</v>
      </c>
      <c r="B189" t="s">
        <v>18</v>
      </c>
      <c r="C189" s="34">
        <v>20</v>
      </c>
      <c r="D189" s="17">
        <v>114</v>
      </c>
      <c r="E189" s="13">
        <v>0</v>
      </c>
      <c r="F189" s="3">
        <v>1</v>
      </c>
      <c r="G189" s="3">
        <f t="shared" si="24"/>
        <v>114</v>
      </c>
      <c r="H189" s="3">
        <f t="shared" si="22"/>
        <v>131.1</v>
      </c>
      <c r="I189" s="13" t="s">
        <v>112</v>
      </c>
      <c r="J189" s="14">
        <f t="shared" si="19"/>
        <v>1.8924</v>
      </c>
    </row>
    <row r="190" spans="1:10" ht="12.75">
      <c r="A190" t="s">
        <v>273</v>
      </c>
      <c r="B190" t="s">
        <v>274</v>
      </c>
      <c r="C190" s="34" t="s">
        <v>27</v>
      </c>
      <c r="D190" s="17">
        <v>150</v>
      </c>
      <c r="E190" s="13">
        <v>0</v>
      </c>
      <c r="F190" s="3">
        <v>1</v>
      </c>
      <c r="G190" s="3">
        <f t="shared" si="24"/>
        <v>150</v>
      </c>
      <c r="H190" s="3">
        <f aca="true" t="shared" si="25" ref="H190:H211">G190*1.15</f>
        <v>172.5</v>
      </c>
      <c r="I190" s="13" t="s">
        <v>259</v>
      </c>
      <c r="J190" s="14">
        <f t="shared" si="19"/>
        <v>2.49</v>
      </c>
    </row>
    <row r="191" spans="1:10" ht="12.75">
      <c r="A191" t="s">
        <v>271</v>
      </c>
      <c r="B191" t="s">
        <v>26</v>
      </c>
      <c r="C191" s="34" t="s">
        <v>49</v>
      </c>
      <c r="D191" s="17">
        <v>85</v>
      </c>
      <c r="E191">
        <v>0</v>
      </c>
      <c r="F191" s="3">
        <v>1</v>
      </c>
      <c r="G191" s="3">
        <f t="shared" si="24"/>
        <v>85</v>
      </c>
      <c r="H191" s="3">
        <f t="shared" si="25"/>
        <v>97.74999999999999</v>
      </c>
      <c r="I191" s="13" t="s">
        <v>259</v>
      </c>
      <c r="J191" s="14">
        <f t="shared" si="19"/>
        <v>1.411</v>
      </c>
    </row>
    <row r="192" spans="1:10" ht="12.75">
      <c r="A192" t="s">
        <v>25</v>
      </c>
      <c r="B192" t="s">
        <v>26</v>
      </c>
      <c r="C192" s="34" t="s">
        <v>49</v>
      </c>
      <c r="D192" s="17">
        <v>85</v>
      </c>
      <c r="E192">
        <v>0</v>
      </c>
      <c r="F192" s="3">
        <v>1</v>
      </c>
      <c r="G192" s="3">
        <f t="shared" si="24"/>
        <v>85</v>
      </c>
      <c r="H192" s="3">
        <f t="shared" si="25"/>
        <v>97.74999999999999</v>
      </c>
      <c r="I192" s="13" t="s">
        <v>259</v>
      </c>
      <c r="J192" s="14">
        <f t="shared" si="19"/>
        <v>1.411</v>
      </c>
    </row>
    <row r="193" spans="1:10" ht="12.75">
      <c r="A193" t="s">
        <v>272</v>
      </c>
      <c r="B193" t="s">
        <v>26</v>
      </c>
      <c r="C193" s="34" t="s">
        <v>49</v>
      </c>
      <c r="D193" s="17">
        <v>110</v>
      </c>
      <c r="E193">
        <v>0</v>
      </c>
      <c r="F193" s="3">
        <v>1</v>
      </c>
      <c r="G193" s="3">
        <f t="shared" si="24"/>
        <v>110</v>
      </c>
      <c r="H193" s="3">
        <f t="shared" si="25"/>
        <v>126.49999999999999</v>
      </c>
      <c r="I193" s="13" t="s">
        <v>259</v>
      </c>
      <c r="J193" s="14">
        <f t="shared" si="19"/>
        <v>1.826</v>
      </c>
    </row>
    <row r="194" spans="1:10" ht="12.75">
      <c r="A194" t="s">
        <v>261</v>
      </c>
      <c r="B194" t="s">
        <v>262</v>
      </c>
      <c r="C194" s="34" t="s">
        <v>116</v>
      </c>
      <c r="D194" s="17">
        <v>110</v>
      </c>
      <c r="E194" s="13">
        <v>0</v>
      </c>
      <c r="F194" s="3">
        <v>1</v>
      </c>
      <c r="G194" s="3">
        <f t="shared" si="24"/>
        <v>110</v>
      </c>
      <c r="H194" s="3">
        <f t="shared" si="25"/>
        <v>126.49999999999999</v>
      </c>
      <c r="I194" s="13" t="s">
        <v>259</v>
      </c>
      <c r="J194" s="14">
        <f t="shared" si="19"/>
        <v>1.826</v>
      </c>
    </row>
    <row r="195" spans="1:10" ht="12.75">
      <c r="A195" t="s">
        <v>257</v>
      </c>
      <c r="B195" t="s">
        <v>258</v>
      </c>
      <c r="C195" s="34" t="s">
        <v>116</v>
      </c>
      <c r="D195" s="17">
        <v>110</v>
      </c>
      <c r="E195" s="13">
        <v>0</v>
      </c>
      <c r="F195" s="3">
        <v>2</v>
      </c>
      <c r="G195" s="3">
        <f t="shared" si="24"/>
        <v>220</v>
      </c>
      <c r="H195" s="3">
        <f t="shared" si="25"/>
        <v>252.99999999999997</v>
      </c>
      <c r="I195" s="13" t="s">
        <v>259</v>
      </c>
      <c r="J195" s="14">
        <f aca="true" t="shared" si="26" ref="J195:J211">G195*0.0166</f>
        <v>3.652</v>
      </c>
    </row>
    <row r="196" spans="1:10" ht="12.75">
      <c r="A196" t="s">
        <v>260</v>
      </c>
      <c r="B196" t="s">
        <v>258</v>
      </c>
      <c r="C196" s="34" t="s">
        <v>116</v>
      </c>
      <c r="D196" s="17">
        <v>180</v>
      </c>
      <c r="E196" s="13">
        <v>0</v>
      </c>
      <c r="F196" s="3">
        <v>1</v>
      </c>
      <c r="G196" s="3">
        <f t="shared" si="24"/>
        <v>180</v>
      </c>
      <c r="H196" s="3">
        <f t="shared" si="25"/>
        <v>206.99999999999997</v>
      </c>
      <c r="I196" s="13" t="s">
        <v>259</v>
      </c>
      <c r="J196" s="14">
        <f t="shared" si="26"/>
        <v>2.988</v>
      </c>
    </row>
    <row r="197" spans="1:10" ht="12.75">
      <c r="A197" t="s">
        <v>263</v>
      </c>
      <c r="B197" t="s">
        <v>264</v>
      </c>
      <c r="C197" s="34" t="s">
        <v>104</v>
      </c>
      <c r="D197" s="17">
        <v>120</v>
      </c>
      <c r="E197" s="13">
        <v>0</v>
      </c>
      <c r="F197" s="3">
        <v>1</v>
      </c>
      <c r="G197" s="3">
        <f t="shared" si="24"/>
        <v>120</v>
      </c>
      <c r="H197" s="3">
        <f t="shared" si="25"/>
        <v>138</v>
      </c>
      <c r="I197" s="13" t="s">
        <v>259</v>
      </c>
      <c r="J197" s="14">
        <f t="shared" si="26"/>
        <v>1.992</v>
      </c>
    </row>
    <row r="198" spans="1:10" ht="12.75">
      <c r="A198" t="s">
        <v>263</v>
      </c>
      <c r="B198" t="s">
        <v>264</v>
      </c>
      <c r="C198" s="34" t="s">
        <v>265</v>
      </c>
      <c r="D198" s="17">
        <v>120</v>
      </c>
      <c r="E198" s="13">
        <v>0</v>
      </c>
      <c r="F198" s="3">
        <v>1</v>
      </c>
      <c r="G198" s="3">
        <f t="shared" si="24"/>
        <v>120</v>
      </c>
      <c r="H198" s="3">
        <f t="shared" si="25"/>
        <v>138</v>
      </c>
      <c r="I198" s="13" t="s">
        <v>259</v>
      </c>
      <c r="J198" s="14">
        <f t="shared" si="26"/>
        <v>1.992</v>
      </c>
    </row>
    <row r="199" spans="1:10" ht="12.75">
      <c r="A199" t="s">
        <v>266</v>
      </c>
      <c r="B199" t="s">
        <v>264</v>
      </c>
      <c r="C199" s="34" t="s">
        <v>265</v>
      </c>
      <c r="D199" s="17">
        <v>110</v>
      </c>
      <c r="E199" s="13">
        <v>0</v>
      </c>
      <c r="F199" s="3">
        <v>1</v>
      </c>
      <c r="G199" s="3">
        <f t="shared" si="24"/>
        <v>110</v>
      </c>
      <c r="H199" s="3">
        <f t="shared" si="25"/>
        <v>126.49999999999999</v>
      </c>
      <c r="I199" s="13" t="s">
        <v>259</v>
      </c>
      <c r="J199" s="14">
        <f t="shared" si="26"/>
        <v>1.826</v>
      </c>
    </row>
    <row r="200" spans="1:10" ht="12.75">
      <c r="A200" s="13" t="s">
        <v>267</v>
      </c>
      <c r="B200" s="13" t="s">
        <v>29</v>
      </c>
      <c r="C200" s="34" t="s">
        <v>116</v>
      </c>
      <c r="D200" s="21">
        <v>180</v>
      </c>
      <c r="E200" s="13">
        <v>0</v>
      </c>
      <c r="F200" s="14">
        <v>1</v>
      </c>
      <c r="G200" s="3">
        <f t="shared" si="24"/>
        <v>180</v>
      </c>
      <c r="H200" s="3">
        <f t="shared" si="25"/>
        <v>206.99999999999997</v>
      </c>
      <c r="I200" s="13" t="s">
        <v>259</v>
      </c>
      <c r="J200" s="14">
        <f t="shared" si="26"/>
        <v>2.988</v>
      </c>
    </row>
    <row r="201" spans="1:10" ht="12.75">
      <c r="A201" s="13" t="s">
        <v>268</v>
      </c>
      <c r="B201" s="13" t="s">
        <v>29</v>
      </c>
      <c r="C201" s="34" t="s">
        <v>116</v>
      </c>
      <c r="D201" s="21">
        <v>98</v>
      </c>
      <c r="E201" s="13">
        <v>0</v>
      </c>
      <c r="F201" s="14">
        <v>1</v>
      </c>
      <c r="G201" s="3">
        <f t="shared" si="24"/>
        <v>98</v>
      </c>
      <c r="H201" s="3">
        <f t="shared" si="25"/>
        <v>112.69999999999999</v>
      </c>
      <c r="I201" s="13" t="s">
        <v>259</v>
      </c>
      <c r="J201" s="14">
        <f t="shared" si="26"/>
        <v>1.6268</v>
      </c>
    </row>
    <row r="202" spans="1:10" s="13" customFormat="1" ht="12.75">
      <c r="A202" t="s">
        <v>275</v>
      </c>
      <c r="B202" t="s">
        <v>276</v>
      </c>
      <c r="C202" s="34" t="s">
        <v>27</v>
      </c>
      <c r="D202" s="17">
        <v>110</v>
      </c>
      <c r="E202">
        <v>0</v>
      </c>
      <c r="F202" s="3">
        <v>1</v>
      </c>
      <c r="G202" s="3">
        <f t="shared" si="24"/>
        <v>110</v>
      </c>
      <c r="H202" s="3">
        <f t="shared" si="25"/>
        <v>126.49999999999999</v>
      </c>
      <c r="I202" s="13" t="s">
        <v>259</v>
      </c>
      <c r="J202" s="14">
        <f t="shared" si="26"/>
        <v>1.826</v>
      </c>
    </row>
    <row r="203" spans="1:10" ht="12.75">
      <c r="A203" s="13" t="s">
        <v>375</v>
      </c>
      <c r="B203" s="13" t="s">
        <v>34</v>
      </c>
      <c r="C203" s="34" t="s">
        <v>27</v>
      </c>
      <c r="D203" s="21">
        <v>180</v>
      </c>
      <c r="E203" s="13">
        <v>0</v>
      </c>
      <c r="F203" s="14">
        <v>1</v>
      </c>
      <c r="G203" s="3">
        <f t="shared" si="24"/>
        <v>180</v>
      </c>
      <c r="H203" s="3">
        <f t="shared" si="25"/>
        <v>206.99999999999997</v>
      </c>
      <c r="I203" s="13" t="s">
        <v>259</v>
      </c>
      <c r="J203" s="14">
        <f t="shared" si="26"/>
        <v>2.988</v>
      </c>
    </row>
    <row r="204" spans="1:11" ht="12.75">
      <c r="A204" s="13" t="s">
        <v>277</v>
      </c>
      <c r="B204" s="13" t="s">
        <v>278</v>
      </c>
      <c r="C204" s="34" t="s">
        <v>27</v>
      </c>
      <c r="D204" s="21">
        <v>130</v>
      </c>
      <c r="E204" s="13">
        <v>0</v>
      </c>
      <c r="F204" s="14">
        <v>1</v>
      </c>
      <c r="G204" s="3">
        <f t="shared" si="24"/>
        <v>130</v>
      </c>
      <c r="H204" s="3">
        <f t="shared" si="25"/>
        <v>149.5</v>
      </c>
      <c r="I204" s="13" t="s">
        <v>259</v>
      </c>
      <c r="J204" s="14">
        <f t="shared" si="26"/>
        <v>2.158</v>
      </c>
      <c r="K204" s="13"/>
    </row>
    <row r="205" spans="1:10" ht="12.75">
      <c r="A205" s="13" t="s">
        <v>279</v>
      </c>
      <c r="B205" s="13" t="s">
        <v>278</v>
      </c>
      <c r="C205" s="34" t="s">
        <v>27</v>
      </c>
      <c r="D205" s="21">
        <v>130</v>
      </c>
      <c r="E205" s="13">
        <v>0</v>
      </c>
      <c r="F205" s="14">
        <v>1</v>
      </c>
      <c r="G205" s="3">
        <f t="shared" si="24"/>
        <v>130</v>
      </c>
      <c r="H205" s="3">
        <f t="shared" si="25"/>
        <v>149.5</v>
      </c>
      <c r="I205" s="13" t="s">
        <v>259</v>
      </c>
      <c r="J205" s="14">
        <f t="shared" si="26"/>
        <v>2.158</v>
      </c>
    </row>
    <row r="206" spans="1:10" ht="12.75">
      <c r="A206" t="s">
        <v>269</v>
      </c>
      <c r="B206" t="s">
        <v>270</v>
      </c>
      <c r="C206" s="34" t="s">
        <v>116</v>
      </c>
      <c r="D206" s="17">
        <v>98</v>
      </c>
      <c r="E206" s="13">
        <v>0</v>
      </c>
      <c r="F206" s="3">
        <v>1</v>
      </c>
      <c r="G206" s="3">
        <f t="shared" si="24"/>
        <v>98</v>
      </c>
      <c r="H206" s="3">
        <f t="shared" si="25"/>
        <v>112.69999999999999</v>
      </c>
      <c r="I206" s="13" t="s">
        <v>259</v>
      </c>
      <c r="J206" s="14">
        <f t="shared" si="26"/>
        <v>1.6268</v>
      </c>
    </row>
    <row r="207" spans="1:10" ht="12.75">
      <c r="A207" t="s">
        <v>423</v>
      </c>
      <c r="B207" t="s">
        <v>18</v>
      </c>
      <c r="C207" s="34" t="s">
        <v>100</v>
      </c>
      <c r="D207" s="17">
        <v>550</v>
      </c>
      <c r="E207">
        <v>0</v>
      </c>
      <c r="F207" s="3">
        <v>1</v>
      </c>
      <c r="G207" s="3">
        <f t="shared" si="24"/>
        <v>550</v>
      </c>
      <c r="H207" s="3">
        <f t="shared" si="25"/>
        <v>632.5</v>
      </c>
      <c r="I207" s="13" t="s">
        <v>424</v>
      </c>
      <c r="J207" s="14">
        <f t="shared" si="26"/>
        <v>9.13</v>
      </c>
    </row>
    <row r="208" spans="1:11" s="13" customFormat="1" ht="12.75">
      <c r="A208" s="13" t="s">
        <v>381</v>
      </c>
      <c r="B208" s="13" t="s">
        <v>18</v>
      </c>
      <c r="C208" s="28">
        <v>16</v>
      </c>
      <c r="D208" s="21">
        <v>114</v>
      </c>
      <c r="E208" s="13">
        <v>0</v>
      </c>
      <c r="F208" s="14">
        <v>0</v>
      </c>
      <c r="G208" s="14">
        <f t="shared" si="24"/>
        <v>0</v>
      </c>
      <c r="H208" s="14">
        <f t="shared" si="25"/>
        <v>0</v>
      </c>
      <c r="I208" s="13" t="s">
        <v>380</v>
      </c>
      <c r="J208" s="14">
        <f t="shared" si="26"/>
        <v>0</v>
      </c>
      <c r="K208"/>
    </row>
    <row r="209" spans="1:10" ht="12.75">
      <c r="A209" t="s">
        <v>45</v>
      </c>
      <c r="B209" t="s">
        <v>18</v>
      </c>
      <c r="C209" s="28">
        <v>54</v>
      </c>
      <c r="D209" s="17">
        <v>159</v>
      </c>
      <c r="E209" s="13">
        <v>0</v>
      </c>
      <c r="F209" s="3">
        <v>0</v>
      </c>
      <c r="G209" s="3">
        <f t="shared" si="24"/>
        <v>0</v>
      </c>
      <c r="H209" s="3">
        <f t="shared" si="25"/>
        <v>0</v>
      </c>
      <c r="I209" s="13" t="s">
        <v>46</v>
      </c>
      <c r="J209" s="14">
        <f t="shared" si="26"/>
        <v>0</v>
      </c>
    </row>
    <row r="210" spans="1:10" ht="12.75">
      <c r="A210" t="s">
        <v>401</v>
      </c>
      <c r="B210" t="s">
        <v>368</v>
      </c>
      <c r="C210" s="34" t="s">
        <v>27</v>
      </c>
      <c r="D210" s="21">
        <v>230</v>
      </c>
      <c r="E210" s="13">
        <v>0</v>
      </c>
      <c r="F210" s="3">
        <v>1</v>
      </c>
      <c r="G210" s="3">
        <f t="shared" si="24"/>
        <v>230</v>
      </c>
      <c r="H210" s="3">
        <f t="shared" si="25"/>
        <v>264.5</v>
      </c>
      <c r="I210" s="13" t="s">
        <v>171</v>
      </c>
      <c r="J210" s="14">
        <f t="shared" si="26"/>
        <v>3.818</v>
      </c>
    </row>
    <row r="211" spans="1:10" ht="12.75">
      <c r="A211" t="s">
        <v>401</v>
      </c>
      <c r="B211" t="s">
        <v>368</v>
      </c>
      <c r="C211" s="34" t="s">
        <v>87</v>
      </c>
      <c r="D211" s="21">
        <v>230</v>
      </c>
      <c r="E211" s="13">
        <v>0</v>
      </c>
      <c r="F211" s="3">
        <v>1</v>
      </c>
      <c r="G211" s="3">
        <f t="shared" si="24"/>
        <v>230</v>
      </c>
      <c r="H211" s="3">
        <f t="shared" si="25"/>
        <v>264.5</v>
      </c>
      <c r="I211" s="13" t="s">
        <v>171</v>
      </c>
      <c r="J211" s="14">
        <f t="shared" si="26"/>
        <v>3.818</v>
      </c>
    </row>
    <row r="213" ht="12.75">
      <c r="A213" s="18" t="s">
        <v>120</v>
      </c>
    </row>
    <row r="214" ht="12.75">
      <c r="A214" s="34" t="s">
        <v>503</v>
      </c>
    </row>
    <row r="215" ht="12.75">
      <c r="A215" s="27" t="s">
        <v>437</v>
      </c>
    </row>
    <row r="216" ht="12.75">
      <c r="A216" s="28" t="s">
        <v>438</v>
      </c>
    </row>
  </sheetData>
  <autoFilter ref="A1:J211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11"/>
  <sheetViews>
    <sheetView workbookViewId="0" topLeftCell="A1">
      <pane ySplit="1" topLeftCell="BM60" activePane="bottomLeft" state="frozen"/>
      <selection pane="topLeft" activeCell="A1" sqref="A1"/>
      <selection pane="bottomLeft" activeCell="H45" sqref="H45"/>
    </sheetView>
  </sheetViews>
  <sheetFormatPr defaultColWidth="9.00390625" defaultRowHeight="12.75"/>
  <cols>
    <col min="1" max="1" width="34.00390625" style="0" customWidth="1"/>
    <col min="2" max="2" width="20.625" style="0" customWidth="1"/>
    <col min="4" max="4" width="9.125" style="13" customWidth="1"/>
    <col min="7" max="7" width="10.875" style="0" customWidth="1"/>
    <col min="8" max="8" width="18.75390625" style="0" customWidth="1"/>
  </cols>
  <sheetData>
    <row r="1" spans="1:10" ht="25.5">
      <c r="A1" s="1" t="s">
        <v>0</v>
      </c>
      <c r="B1" s="1" t="s">
        <v>1</v>
      </c>
      <c r="C1" s="2" t="s">
        <v>2</v>
      </c>
      <c r="D1" s="2" t="s">
        <v>142</v>
      </c>
      <c r="E1" s="1" t="s">
        <v>3</v>
      </c>
      <c r="F1" s="1" t="s">
        <v>4</v>
      </c>
      <c r="G1" s="1" t="s">
        <v>5</v>
      </c>
      <c r="H1" s="2" t="s">
        <v>6</v>
      </c>
      <c r="I1" s="1" t="s">
        <v>13</v>
      </c>
      <c r="J1" s="22" t="s">
        <v>143</v>
      </c>
    </row>
    <row r="2" spans="1:10" ht="12.75">
      <c r="A2" t="s">
        <v>144</v>
      </c>
      <c r="B2" t="s">
        <v>145</v>
      </c>
      <c r="C2" s="25" t="s">
        <v>82</v>
      </c>
      <c r="D2" s="13">
        <v>146</v>
      </c>
      <c r="E2" s="3">
        <v>1</v>
      </c>
      <c r="F2" s="3">
        <f aca="true" t="shared" si="0" ref="F2:F48">D2*E2</f>
        <v>146</v>
      </c>
      <c r="G2" s="3">
        <f>F2*1</f>
        <v>146</v>
      </c>
      <c r="H2" t="s">
        <v>105</v>
      </c>
      <c r="I2" s="14">
        <f aca="true" t="shared" si="1" ref="I2:I65">F2*0.0166</f>
        <v>2.4236</v>
      </c>
      <c r="J2" s="23">
        <v>190</v>
      </c>
    </row>
    <row r="3" spans="1:10" s="13" customFormat="1" ht="12.75">
      <c r="A3" s="13" t="s">
        <v>144</v>
      </c>
      <c r="B3" s="13" t="s">
        <v>145</v>
      </c>
      <c r="C3" s="34" t="s">
        <v>100</v>
      </c>
      <c r="D3" s="13">
        <v>156</v>
      </c>
      <c r="E3" s="14">
        <v>1</v>
      </c>
      <c r="F3" s="14">
        <f>D3*E3</f>
        <v>156</v>
      </c>
      <c r="G3" s="14">
        <f>F3*1.15</f>
        <v>179.39999999999998</v>
      </c>
      <c r="H3" s="13" t="s">
        <v>384</v>
      </c>
      <c r="I3" s="14">
        <f t="shared" si="1"/>
        <v>2.5896</v>
      </c>
      <c r="J3" s="29">
        <v>190</v>
      </c>
    </row>
    <row r="4" spans="1:10" ht="12.75">
      <c r="A4" t="s">
        <v>144</v>
      </c>
      <c r="B4" t="s">
        <v>145</v>
      </c>
      <c r="C4" s="25" t="s">
        <v>49</v>
      </c>
      <c r="D4" s="13">
        <v>146</v>
      </c>
      <c r="E4" s="3">
        <v>1</v>
      </c>
      <c r="F4" s="3">
        <f t="shared" si="0"/>
        <v>146</v>
      </c>
      <c r="G4" s="3">
        <f>F4*1.12</f>
        <v>163.52</v>
      </c>
      <c r="H4" t="s">
        <v>146</v>
      </c>
      <c r="I4" s="14">
        <f t="shared" si="1"/>
        <v>2.4236</v>
      </c>
      <c r="J4" s="23">
        <v>190</v>
      </c>
    </row>
    <row r="5" spans="1:10" s="13" customFormat="1" ht="12.75">
      <c r="A5" s="13" t="s">
        <v>144</v>
      </c>
      <c r="B5" s="13" t="s">
        <v>145</v>
      </c>
      <c r="C5" s="34" t="s">
        <v>27</v>
      </c>
      <c r="D5" s="13">
        <v>156</v>
      </c>
      <c r="E5" s="14">
        <v>1</v>
      </c>
      <c r="F5" s="14">
        <f aca="true" t="shared" si="2" ref="F5:F10">D5*E5</f>
        <v>156</v>
      </c>
      <c r="G5" s="14">
        <f>F5*1.12</f>
        <v>174.72000000000003</v>
      </c>
      <c r="H5" s="13" t="s">
        <v>88</v>
      </c>
      <c r="I5" s="14">
        <f t="shared" si="1"/>
        <v>2.5896</v>
      </c>
      <c r="J5" s="29">
        <v>190</v>
      </c>
    </row>
    <row r="6" spans="1:10" s="13" customFormat="1" ht="12.75">
      <c r="A6" s="13" t="s">
        <v>144</v>
      </c>
      <c r="B6" s="13" t="s">
        <v>145</v>
      </c>
      <c r="C6" s="34" t="s">
        <v>27</v>
      </c>
      <c r="D6" s="13">
        <v>156</v>
      </c>
      <c r="E6" s="14">
        <v>1</v>
      </c>
      <c r="F6" s="14">
        <f t="shared" si="2"/>
        <v>156</v>
      </c>
      <c r="G6" s="14">
        <f>F6*1.12</f>
        <v>174.72000000000003</v>
      </c>
      <c r="H6" s="13" t="s">
        <v>30</v>
      </c>
      <c r="I6" s="14">
        <f t="shared" si="1"/>
        <v>2.5896</v>
      </c>
      <c r="J6" s="29">
        <v>190</v>
      </c>
    </row>
    <row r="7" spans="1:10" ht="12.75">
      <c r="A7" t="s">
        <v>147</v>
      </c>
      <c r="B7" t="s">
        <v>145</v>
      </c>
      <c r="C7" s="34" t="s">
        <v>195</v>
      </c>
      <c r="D7" s="13">
        <v>221</v>
      </c>
      <c r="E7" s="3">
        <v>1</v>
      </c>
      <c r="F7" s="3">
        <f t="shared" si="2"/>
        <v>221</v>
      </c>
      <c r="G7" s="3">
        <f>F7*1.15</f>
        <v>254.14999999999998</v>
      </c>
      <c r="H7" t="s">
        <v>306</v>
      </c>
      <c r="I7" s="14">
        <f t="shared" si="1"/>
        <v>3.6686</v>
      </c>
      <c r="J7" s="23">
        <v>270</v>
      </c>
    </row>
    <row r="8" spans="1:10" ht="12.75">
      <c r="A8" t="s">
        <v>147</v>
      </c>
      <c r="B8" t="s">
        <v>145</v>
      </c>
      <c r="C8" s="34" t="s">
        <v>100</v>
      </c>
      <c r="D8" s="13">
        <v>221</v>
      </c>
      <c r="E8" s="3">
        <v>1</v>
      </c>
      <c r="F8" s="3">
        <f t="shared" si="2"/>
        <v>221</v>
      </c>
      <c r="G8" s="3">
        <f>F8*1.15</f>
        <v>254.14999999999998</v>
      </c>
      <c r="H8" t="s">
        <v>385</v>
      </c>
      <c r="I8" s="14">
        <f t="shared" si="1"/>
        <v>3.6686</v>
      </c>
      <c r="J8" s="23">
        <v>270</v>
      </c>
    </row>
    <row r="9" spans="1:10" ht="12.75">
      <c r="A9" t="s">
        <v>147</v>
      </c>
      <c r="B9" t="s">
        <v>145</v>
      </c>
      <c r="C9" s="25" t="s">
        <v>82</v>
      </c>
      <c r="D9" s="13">
        <v>208</v>
      </c>
      <c r="E9" s="3">
        <v>1</v>
      </c>
      <c r="F9" s="3">
        <f t="shared" si="2"/>
        <v>208</v>
      </c>
      <c r="G9" s="3">
        <f>F9*1.12</f>
        <v>232.96000000000004</v>
      </c>
      <c r="H9" t="s">
        <v>148</v>
      </c>
      <c r="I9" s="14">
        <f t="shared" si="1"/>
        <v>3.4528</v>
      </c>
      <c r="J9" s="23">
        <v>270</v>
      </c>
    </row>
    <row r="10" spans="1:10" s="13" customFormat="1" ht="12.75">
      <c r="A10" s="13" t="s">
        <v>149</v>
      </c>
      <c r="B10" s="13" t="s">
        <v>145</v>
      </c>
      <c r="C10" s="34">
        <v>48</v>
      </c>
      <c r="D10" s="13">
        <v>123</v>
      </c>
      <c r="E10" s="14">
        <v>1</v>
      </c>
      <c r="F10" s="14">
        <f t="shared" si="2"/>
        <v>123</v>
      </c>
      <c r="G10" s="14">
        <f>F10*1.15</f>
        <v>141.45</v>
      </c>
      <c r="H10" s="13" t="s">
        <v>306</v>
      </c>
      <c r="I10" s="14">
        <f t="shared" si="1"/>
        <v>2.0418</v>
      </c>
      <c r="J10" s="29">
        <v>150</v>
      </c>
    </row>
    <row r="11" spans="1:10" ht="12.75">
      <c r="A11" t="s">
        <v>149</v>
      </c>
      <c r="B11" t="s">
        <v>145</v>
      </c>
      <c r="C11" s="25">
        <v>52</v>
      </c>
      <c r="D11" s="13">
        <v>116</v>
      </c>
      <c r="E11" s="3">
        <v>1</v>
      </c>
      <c r="F11" s="3">
        <f t="shared" si="0"/>
        <v>116</v>
      </c>
      <c r="G11" s="3">
        <f>F11*1.12</f>
        <v>129.92000000000002</v>
      </c>
      <c r="H11" t="s">
        <v>150</v>
      </c>
      <c r="I11" s="14">
        <f t="shared" si="1"/>
        <v>1.9256</v>
      </c>
      <c r="J11" s="23">
        <v>150</v>
      </c>
    </row>
    <row r="12" spans="1:10" ht="12.75">
      <c r="A12" t="s">
        <v>151</v>
      </c>
      <c r="B12" t="s">
        <v>145</v>
      </c>
      <c r="C12" s="25" t="s">
        <v>82</v>
      </c>
      <c r="D12" s="13">
        <v>135</v>
      </c>
      <c r="E12" s="3">
        <v>1</v>
      </c>
      <c r="F12" s="3">
        <f>D12*E12</f>
        <v>135</v>
      </c>
      <c r="G12" s="3">
        <f>F12*1</f>
        <v>135</v>
      </c>
      <c r="H12" t="s">
        <v>105</v>
      </c>
      <c r="I12" s="14">
        <f t="shared" si="1"/>
        <v>2.241</v>
      </c>
      <c r="J12" s="23">
        <v>175</v>
      </c>
    </row>
    <row r="13" spans="1:10" ht="12.75">
      <c r="A13" t="s">
        <v>151</v>
      </c>
      <c r="B13" t="s">
        <v>145</v>
      </c>
      <c r="C13" s="25" t="s">
        <v>27</v>
      </c>
      <c r="D13" s="13">
        <v>135</v>
      </c>
      <c r="E13" s="3">
        <v>1</v>
      </c>
      <c r="F13" s="3">
        <f t="shared" si="0"/>
        <v>135</v>
      </c>
      <c r="G13" s="3">
        <f>F13*1.12</f>
        <v>151.20000000000002</v>
      </c>
      <c r="H13" t="s">
        <v>150</v>
      </c>
      <c r="I13" s="14">
        <f t="shared" si="1"/>
        <v>2.241</v>
      </c>
      <c r="J13" s="23">
        <v>175</v>
      </c>
    </row>
    <row r="14" spans="1:10" ht="12.75">
      <c r="A14" t="s">
        <v>152</v>
      </c>
      <c r="B14" t="s">
        <v>145</v>
      </c>
      <c r="C14" s="25" t="s">
        <v>27</v>
      </c>
      <c r="D14" s="13">
        <v>135</v>
      </c>
      <c r="E14" s="3">
        <v>1</v>
      </c>
      <c r="F14" s="3">
        <f t="shared" si="0"/>
        <v>135</v>
      </c>
      <c r="G14" s="3">
        <f>F14*1.12</f>
        <v>151.20000000000002</v>
      </c>
      <c r="H14" t="s">
        <v>153</v>
      </c>
      <c r="I14" s="14">
        <f t="shared" si="1"/>
        <v>2.241</v>
      </c>
      <c r="J14" s="23">
        <v>175</v>
      </c>
    </row>
    <row r="15" spans="1:10" s="13" customFormat="1" ht="12.75">
      <c r="A15" s="13" t="s">
        <v>386</v>
      </c>
      <c r="B15" s="13" t="s">
        <v>145</v>
      </c>
      <c r="C15" s="34" t="s">
        <v>100</v>
      </c>
      <c r="D15" s="13">
        <v>144</v>
      </c>
      <c r="E15" s="14">
        <v>1</v>
      </c>
      <c r="F15" s="14">
        <f>D15*E15</f>
        <v>144</v>
      </c>
      <c r="G15" s="14">
        <f>F15*1.15</f>
        <v>165.6</v>
      </c>
      <c r="H15" s="13" t="s">
        <v>384</v>
      </c>
      <c r="I15" s="14">
        <f t="shared" si="1"/>
        <v>2.3904</v>
      </c>
      <c r="J15" s="29">
        <v>175</v>
      </c>
    </row>
    <row r="16" spans="1:10" ht="12.75">
      <c r="A16" t="s">
        <v>154</v>
      </c>
      <c r="B16" t="s">
        <v>145</v>
      </c>
      <c r="C16" s="34" t="s">
        <v>100</v>
      </c>
      <c r="D16" s="13">
        <v>144</v>
      </c>
      <c r="E16" s="3">
        <v>1</v>
      </c>
      <c r="F16" s="3">
        <f>D16*E16</f>
        <v>144</v>
      </c>
      <c r="G16" s="3">
        <f>F16*1.15</f>
        <v>165.6</v>
      </c>
      <c r="H16" t="s">
        <v>384</v>
      </c>
      <c r="I16" s="14">
        <f t="shared" si="1"/>
        <v>2.3904</v>
      </c>
      <c r="J16" s="23">
        <v>175</v>
      </c>
    </row>
    <row r="17" spans="1:10" ht="12.75">
      <c r="A17" t="s">
        <v>154</v>
      </c>
      <c r="B17" t="s">
        <v>145</v>
      </c>
      <c r="C17" s="25" t="s">
        <v>49</v>
      </c>
      <c r="D17" s="13">
        <v>135</v>
      </c>
      <c r="E17" s="3">
        <v>1</v>
      </c>
      <c r="F17" s="3">
        <f>D17*E17</f>
        <v>135</v>
      </c>
      <c r="G17" s="3">
        <f>F17*1.12</f>
        <v>151.20000000000002</v>
      </c>
      <c r="H17" t="s">
        <v>146</v>
      </c>
      <c r="I17" s="14">
        <f t="shared" si="1"/>
        <v>2.241</v>
      </c>
      <c r="J17" s="23">
        <v>175</v>
      </c>
    </row>
    <row r="18" spans="1:10" ht="12.75">
      <c r="A18" t="s">
        <v>154</v>
      </c>
      <c r="B18" t="s">
        <v>145</v>
      </c>
      <c r="C18" s="34" t="s">
        <v>27</v>
      </c>
      <c r="D18" s="13">
        <v>144</v>
      </c>
      <c r="E18" s="3">
        <v>1</v>
      </c>
      <c r="F18" s="3">
        <f>D18*E18</f>
        <v>144</v>
      </c>
      <c r="G18" s="14">
        <f>F18*1.12</f>
        <v>161.28000000000003</v>
      </c>
      <c r="H18" t="s">
        <v>88</v>
      </c>
      <c r="I18" s="14">
        <f t="shared" si="1"/>
        <v>2.3904</v>
      </c>
      <c r="J18" s="23">
        <v>175</v>
      </c>
    </row>
    <row r="19" spans="1:10" ht="12.75">
      <c r="A19" t="s">
        <v>155</v>
      </c>
      <c r="B19" t="s">
        <v>145</v>
      </c>
      <c r="C19" s="34" t="s">
        <v>195</v>
      </c>
      <c r="D19">
        <v>144</v>
      </c>
      <c r="E19">
        <v>1</v>
      </c>
      <c r="F19" s="3">
        <f>D19*E19</f>
        <v>144</v>
      </c>
      <c r="G19" s="3">
        <f>F19*1.15</f>
        <v>165.6</v>
      </c>
      <c r="H19" t="s">
        <v>306</v>
      </c>
      <c r="I19" s="14">
        <f t="shared" si="1"/>
        <v>2.3904</v>
      </c>
      <c r="J19" s="23">
        <v>175</v>
      </c>
    </row>
    <row r="20" spans="1:10" ht="12.75">
      <c r="A20" t="s">
        <v>155</v>
      </c>
      <c r="B20" t="s">
        <v>145</v>
      </c>
      <c r="C20" s="25" t="s">
        <v>82</v>
      </c>
      <c r="D20" s="13">
        <v>135</v>
      </c>
      <c r="E20" s="3">
        <v>1</v>
      </c>
      <c r="F20" s="3">
        <f t="shared" si="0"/>
        <v>135</v>
      </c>
      <c r="G20" s="3">
        <f>F20*1.12</f>
        <v>151.20000000000002</v>
      </c>
      <c r="H20" t="s">
        <v>156</v>
      </c>
      <c r="I20" s="14">
        <f t="shared" si="1"/>
        <v>2.241</v>
      </c>
      <c r="J20" s="23">
        <v>175</v>
      </c>
    </row>
    <row r="21" spans="1:10" ht="12.75">
      <c r="A21" t="s">
        <v>155</v>
      </c>
      <c r="B21" t="s">
        <v>145</v>
      </c>
      <c r="C21" s="25" t="s">
        <v>49</v>
      </c>
      <c r="D21" s="13">
        <v>135</v>
      </c>
      <c r="E21" s="3">
        <v>1</v>
      </c>
      <c r="F21" s="3">
        <f t="shared" si="0"/>
        <v>135</v>
      </c>
      <c r="G21" s="3">
        <f>F21*1.12</f>
        <v>151.20000000000002</v>
      </c>
      <c r="H21" t="s">
        <v>146</v>
      </c>
      <c r="I21" s="14">
        <f t="shared" si="1"/>
        <v>2.241</v>
      </c>
      <c r="J21" s="23">
        <v>175</v>
      </c>
    </row>
    <row r="22" spans="1:10" ht="12.75">
      <c r="A22" t="s">
        <v>155</v>
      </c>
      <c r="B22" t="s">
        <v>145</v>
      </c>
      <c r="C22" s="25" t="s">
        <v>27</v>
      </c>
      <c r="D22" s="13">
        <v>135</v>
      </c>
      <c r="E22" s="3">
        <v>1</v>
      </c>
      <c r="F22" s="3">
        <f t="shared" si="0"/>
        <v>135</v>
      </c>
      <c r="G22" s="3">
        <f>F22*1.12</f>
        <v>151.20000000000002</v>
      </c>
      <c r="H22" t="s">
        <v>150</v>
      </c>
      <c r="I22" s="14">
        <f t="shared" si="1"/>
        <v>2.241</v>
      </c>
      <c r="J22" s="23">
        <v>175</v>
      </c>
    </row>
    <row r="23" spans="1:10" ht="12.75">
      <c r="A23" t="s">
        <v>155</v>
      </c>
      <c r="B23" t="s">
        <v>145</v>
      </c>
      <c r="C23" s="34" t="s">
        <v>27</v>
      </c>
      <c r="D23">
        <v>144</v>
      </c>
      <c r="E23">
        <v>1</v>
      </c>
      <c r="F23" s="3">
        <f>D23*E23</f>
        <v>144</v>
      </c>
      <c r="G23" s="3">
        <f>F23*1.15</f>
        <v>165.6</v>
      </c>
      <c r="H23" t="s">
        <v>259</v>
      </c>
      <c r="I23" s="14">
        <f t="shared" si="1"/>
        <v>2.3904</v>
      </c>
      <c r="J23" s="23">
        <v>175</v>
      </c>
    </row>
    <row r="24" spans="1:10" ht="12.75">
      <c r="A24" t="s">
        <v>155</v>
      </c>
      <c r="B24" t="s">
        <v>145</v>
      </c>
      <c r="C24" s="34" t="s">
        <v>27</v>
      </c>
      <c r="D24">
        <v>144</v>
      </c>
      <c r="E24">
        <v>1</v>
      </c>
      <c r="F24" s="3">
        <f>D24*E24</f>
        <v>144</v>
      </c>
      <c r="G24" s="14">
        <f>F24*1.12</f>
        <v>161.28000000000003</v>
      </c>
      <c r="H24" t="s">
        <v>30</v>
      </c>
      <c r="I24" s="14">
        <f t="shared" si="1"/>
        <v>2.3904</v>
      </c>
      <c r="J24" s="23">
        <v>175</v>
      </c>
    </row>
    <row r="25" spans="1:10" ht="12.75">
      <c r="A25" t="s">
        <v>387</v>
      </c>
      <c r="B25" t="s">
        <v>145</v>
      </c>
      <c r="C25" s="34" t="s">
        <v>195</v>
      </c>
      <c r="D25">
        <v>369</v>
      </c>
      <c r="E25">
        <v>1</v>
      </c>
      <c r="F25" s="14">
        <f>D25*E25</f>
        <v>369</v>
      </c>
      <c r="G25" s="14">
        <f aca="true" t="shared" si="3" ref="G25:G31">F25*1.15</f>
        <v>424.34999999999997</v>
      </c>
      <c r="H25" s="13" t="s">
        <v>306</v>
      </c>
      <c r="I25" s="14">
        <f t="shared" si="1"/>
        <v>6.1254</v>
      </c>
      <c r="J25" s="23">
        <v>450</v>
      </c>
    </row>
    <row r="26" spans="1:10" ht="12.75">
      <c r="A26" t="s">
        <v>388</v>
      </c>
      <c r="B26" t="s">
        <v>158</v>
      </c>
      <c r="C26" s="34" t="s">
        <v>164</v>
      </c>
      <c r="D26">
        <v>160</v>
      </c>
      <c r="E26">
        <v>1</v>
      </c>
      <c r="F26" s="3">
        <f>D26*E26</f>
        <v>160</v>
      </c>
      <c r="G26" s="3">
        <f t="shared" si="3"/>
        <v>184</v>
      </c>
      <c r="H26" t="s">
        <v>389</v>
      </c>
      <c r="I26" s="14">
        <f t="shared" si="1"/>
        <v>2.656</v>
      </c>
      <c r="J26" s="23">
        <v>195</v>
      </c>
    </row>
    <row r="27" spans="1:10" ht="12.75">
      <c r="A27" t="s">
        <v>157</v>
      </c>
      <c r="B27" t="s">
        <v>158</v>
      </c>
      <c r="C27" s="25" t="s">
        <v>159</v>
      </c>
      <c r="D27" s="13">
        <v>212</v>
      </c>
      <c r="E27" s="3">
        <v>1</v>
      </c>
      <c r="F27" s="3">
        <f t="shared" si="0"/>
        <v>212</v>
      </c>
      <c r="G27" s="3">
        <f t="shared" si="3"/>
        <v>243.79999999999998</v>
      </c>
      <c r="H27" t="s">
        <v>160</v>
      </c>
      <c r="I27" s="14">
        <f t="shared" si="1"/>
        <v>3.5192</v>
      </c>
      <c r="J27" s="23">
        <v>275</v>
      </c>
    </row>
    <row r="28" spans="1:10" ht="12.75">
      <c r="A28" t="s">
        <v>157</v>
      </c>
      <c r="B28" t="s">
        <v>158</v>
      </c>
      <c r="C28" s="25" t="s">
        <v>159</v>
      </c>
      <c r="D28" s="13">
        <v>212</v>
      </c>
      <c r="E28" s="3">
        <v>1</v>
      </c>
      <c r="F28" s="3">
        <f t="shared" si="0"/>
        <v>212</v>
      </c>
      <c r="G28" s="3">
        <f t="shared" si="3"/>
        <v>243.79999999999998</v>
      </c>
      <c r="H28" t="s">
        <v>161</v>
      </c>
      <c r="I28" s="14">
        <f t="shared" si="1"/>
        <v>3.5192</v>
      </c>
      <c r="J28" s="23">
        <v>275</v>
      </c>
    </row>
    <row r="29" spans="1:10" ht="12.75">
      <c r="A29" t="s">
        <v>157</v>
      </c>
      <c r="B29" t="s">
        <v>158</v>
      </c>
      <c r="C29" s="25" t="s">
        <v>159</v>
      </c>
      <c r="D29" s="13">
        <v>212</v>
      </c>
      <c r="E29" s="3">
        <v>1</v>
      </c>
      <c r="F29" s="3">
        <f t="shared" si="0"/>
        <v>212</v>
      </c>
      <c r="G29" s="3">
        <f t="shared" si="3"/>
        <v>243.79999999999998</v>
      </c>
      <c r="H29" t="s">
        <v>162</v>
      </c>
      <c r="I29" s="14">
        <f t="shared" si="1"/>
        <v>3.5192</v>
      </c>
      <c r="J29" s="23">
        <v>275</v>
      </c>
    </row>
    <row r="30" spans="1:10" ht="12.75">
      <c r="A30" t="s">
        <v>163</v>
      </c>
      <c r="B30" t="s">
        <v>158</v>
      </c>
      <c r="C30" s="25" t="s">
        <v>164</v>
      </c>
      <c r="D30" s="13">
        <v>112</v>
      </c>
      <c r="E30" s="3">
        <v>1</v>
      </c>
      <c r="F30" s="3">
        <f t="shared" si="0"/>
        <v>112</v>
      </c>
      <c r="G30" s="3">
        <f t="shared" si="3"/>
        <v>128.79999999999998</v>
      </c>
      <c r="H30" t="s">
        <v>165</v>
      </c>
      <c r="I30" s="14">
        <f t="shared" si="1"/>
        <v>1.8592</v>
      </c>
      <c r="J30" s="23">
        <v>145</v>
      </c>
    </row>
    <row r="31" spans="1:10" ht="12.75">
      <c r="A31" t="s">
        <v>163</v>
      </c>
      <c r="B31" t="s">
        <v>158</v>
      </c>
      <c r="C31" s="34" t="s">
        <v>164</v>
      </c>
      <c r="D31" s="13">
        <v>119</v>
      </c>
      <c r="E31" s="3">
        <v>1</v>
      </c>
      <c r="F31" s="3">
        <f>D31*E31</f>
        <v>119</v>
      </c>
      <c r="G31" s="3">
        <f t="shared" si="3"/>
        <v>136.85</v>
      </c>
      <c r="H31" t="s">
        <v>389</v>
      </c>
      <c r="I31" s="14">
        <f t="shared" si="1"/>
        <v>1.9754</v>
      </c>
      <c r="J31" s="23">
        <v>145</v>
      </c>
    </row>
    <row r="32" spans="1:10" ht="12.75">
      <c r="A32" t="s">
        <v>166</v>
      </c>
      <c r="B32" t="s">
        <v>167</v>
      </c>
      <c r="C32" s="25" t="s">
        <v>87</v>
      </c>
      <c r="D32" s="13">
        <v>168</v>
      </c>
      <c r="E32" s="3">
        <v>1</v>
      </c>
      <c r="F32" s="3">
        <f t="shared" si="0"/>
        <v>168</v>
      </c>
      <c r="G32" s="14">
        <f>F32*1.12</f>
        <v>188.16000000000003</v>
      </c>
      <c r="H32" t="s">
        <v>88</v>
      </c>
      <c r="I32" s="14">
        <f t="shared" si="1"/>
        <v>2.7888</v>
      </c>
      <c r="J32" s="23">
        <v>218</v>
      </c>
    </row>
    <row r="33" spans="1:10" ht="12.75">
      <c r="A33" t="s">
        <v>166</v>
      </c>
      <c r="B33" t="s">
        <v>167</v>
      </c>
      <c r="C33" s="25" t="s">
        <v>116</v>
      </c>
      <c r="D33" s="13">
        <v>168</v>
      </c>
      <c r="E33" s="3">
        <v>2</v>
      </c>
      <c r="F33" s="3">
        <f t="shared" si="0"/>
        <v>336</v>
      </c>
      <c r="G33" s="3">
        <f>F33*1.12</f>
        <v>376.32000000000005</v>
      </c>
      <c r="H33" t="s">
        <v>168</v>
      </c>
      <c r="I33" s="14">
        <f t="shared" si="1"/>
        <v>5.5776</v>
      </c>
      <c r="J33" s="23">
        <v>436</v>
      </c>
    </row>
    <row r="34" spans="1:10" ht="12.75">
      <c r="A34" t="s">
        <v>166</v>
      </c>
      <c r="B34" t="s">
        <v>167</v>
      </c>
      <c r="C34" s="25" t="s">
        <v>104</v>
      </c>
      <c r="D34" s="13">
        <v>168</v>
      </c>
      <c r="E34" s="3">
        <v>1</v>
      </c>
      <c r="F34" s="3">
        <f t="shared" si="0"/>
        <v>168</v>
      </c>
      <c r="G34" s="3">
        <f>F34*1</f>
        <v>168</v>
      </c>
      <c r="H34" t="s">
        <v>105</v>
      </c>
      <c r="I34" s="14">
        <f t="shared" si="1"/>
        <v>2.7888</v>
      </c>
      <c r="J34" s="23">
        <v>218</v>
      </c>
    </row>
    <row r="35" spans="1:10" ht="12.75">
      <c r="A35" t="s">
        <v>169</v>
      </c>
      <c r="B35" t="s">
        <v>167</v>
      </c>
      <c r="C35" s="28" t="s">
        <v>27</v>
      </c>
      <c r="D35">
        <v>262</v>
      </c>
      <c r="E35">
        <v>1</v>
      </c>
      <c r="F35" s="3">
        <f>D35*E35</f>
        <v>262</v>
      </c>
      <c r="G35" s="3">
        <f>F35*1.15</f>
        <v>301.29999999999995</v>
      </c>
      <c r="H35" t="s">
        <v>435</v>
      </c>
      <c r="I35" s="14">
        <f t="shared" si="1"/>
        <v>4.3492</v>
      </c>
      <c r="J35" s="23">
        <v>320</v>
      </c>
    </row>
    <row r="36" spans="1:10" ht="12.75">
      <c r="A36" t="s">
        <v>169</v>
      </c>
      <c r="B36" t="s">
        <v>167</v>
      </c>
      <c r="C36" s="25" t="s">
        <v>170</v>
      </c>
      <c r="D36" s="13">
        <v>246</v>
      </c>
      <c r="E36" s="3">
        <v>1</v>
      </c>
      <c r="F36" s="3">
        <f t="shared" si="0"/>
        <v>246</v>
      </c>
      <c r="G36" s="3">
        <f>F36*1.05</f>
        <v>258.3</v>
      </c>
      <c r="H36" t="s">
        <v>171</v>
      </c>
      <c r="I36" s="14">
        <f t="shared" si="1"/>
        <v>4.0836</v>
      </c>
      <c r="J36" s="23">
        <v>320</v>
      </c>
    </row>
    <row r="37" spans="1:10" ht="12.75">
      <c r="A37" t="s">
        <v>169</v>
      </c>
      <c r="B37" t="s">
        <v>167</v>
      </c>
      <c r="C37" s="25" t="s">
        <v>53</v>
      </c>
      <c r="D37" s="13">
        <v>246</v>
      </c>
      <c r="E37" s="3">
        <v>1</v>
      </c>
      <c r="F37" s="3">
        <f t="shared" si="0"/>
        <v>246</v>
      </c>
      <c r="G37" s="3">
        <f>F37*1.12</f>
        <v>275.52000000000004</v>
      </c>
      <c r="H37" t="s">
        <v>172</v>
      </c>
      <c r="I37" s="14">
        <f t="shared" si="1"/>
        <v>4.0836</v>
      </c>
      <c r="J37" s="23">
        <v>320</v>
      </c>
    </row>
    <row r="38" spans="1:10" ht="12.75">
      <c r="A38" t="s">
        <v>169</v>
      </c>
      <c r="B38" t="s">
        <v>167</v>
      </c>
      <c r="C38" s="25" t="s">
        <v>53</v>
      </c>
      <c r="D38" s="13">
        <v>246</v>
      </c>
      <c r="E38" s="3">
        <v>1</v>
      </c>
      <c r="F38" s="3">
        <f t="shared" si="0"/>
        <v>246</v>
      </c>
      <c r="G38" s="3">
        <f>F38*1.15</f>
        <v>282.9</v>
      </c>
      <c r="H38" t="s">
        <v>173</v>
      </c>
      <c r="I38" s="14">
        <f t="shared" si="1"/>
        <v>4.0836</v>
      </c>
      <c r="J38" s="23">
        <v>320</v>
      </c>
    </row>
    <row r="39" spans="1:10" ht="12.75">
      <c r="A39" t="s">
        <v>169</v>
      </c>
      <c r="B39" t="s">
        <v>167</v>
      </c>
      <c r="C39" s="25" t="s">
        <v>116</v>
      </c>
      <c r="D39" s="13">
        <v>258</v>
      </c>
      <c r="E39" s="3">
        <v>1</v>
      </c>
      <c r="F39" s="3">
        <f t="shared" si="0"/>
        <v>258</v>
      </c>
      <c r="G39" s="3">
        <f>F39*1.15</f>
        <v>296.7</v>
      </c>
      <c r="H39" t="s">
        <v>174</v>
      </c>
      <c r="I39" s="14">
        <f t="shared" si="1"/>
        <v>4.2828</v>
      </c>
      <c r="J39" s="23">
        <v>335</v>
      </c>
    </row>
    <row r="40" spans="1:10" ht="12.75">
      <c r="A40" t="s">
        <v>175</v>
      </c>
      <c r="B40" t="s">
        <v>167</v>
      </c>
      <c r="C40" s="25" t="s">
        <v>116</v>
      </c>
      <c r="D40" s="13">
        <v>152</v>
      </c>
      <c r="E40" s="3">
        <v>1</v>
      </c>
      <c r="F40" s="3">
        <f t="shared" si="0"/>
        <v>152</v>
      </c>
      <c r="G40" s="3">
        <f>F40*1.12</f>
        <v>170.24</v>
      </c>
      <c r="H40" t="s">
        <v>168</v>
      </c>
      <c r="I40" s="14">
        <f t="shared" si="1"/>
        <v>2.5232</v>
      </c>
      <c r="J40" s="23">
        <v>198</v>
      </c>
    </row>
    <row r="41" spans="1:10" ht="12.75">
      <c r="A41" t="s">
        <v>175</v>
      </c>
      <c r="B41" t="s">
        <v>167</v>
      </c>
      <c r="C41" s="25" t="s">
        <v>116</v>
      </c>
      <c r="D41" s="13">
        <v>152</v>
      </c>
      <c r="E41" s="3">
        <v>1</v>
      </c>
      <c r="F41" s="3">
        <f t="shared" si="0"/>
        <v>152</v>
      </c>
      <c r="G41" s="3">
        <f>F41*1.12</f>
        <v>170.24</v>
      </c>
      <c r="H41" t="s">
        <v>128</v>
      </c>
      <c r="I41" s="14">
        <f t="shared" si="1"/>
        <v>2.5232</v>
      </c>
      <c r="J41" s="23">
        <v>198</v>
      </c>
    </row>
    <row r="42" spans="1:10" ht="12.75">
      <c r="A42" t="s">
        <v>176</v>
      </c>
      <c r="B42" t="s">
        <v>167</v>
      </c>
      <c r="C42" s="25" t="s">
        <v>116</v>
      </c>
      <c r="D42" s="13">
        <v>152</v>
      </c>
      <c r="E42" s="3">
        <v>1</v>
      </c>
      <c r="F42" s="3">
        <f t="shared" si="0"/>
        <v>152</v>
      </c>
      <c r="G42" s="3">
        <f>F42*1.12</f>
        <v>170.24</v>
      </c>
      <c r="H42" t="s">
        <v>168</v>
      </c>
      <c r="I42" s="14">
        <f t="shared" si="1"/>
        <v>2.5232</v>
      </c>
      <c r="J42" s="23">
        <v>198</v>
      </c>
    </row>
    <row r="43" spans="1:10" ht="12.75">
      <c r="A43" t="s">
        <v>176</v>
      </c>
      <c r="B43" t="s">
        <v>167</v>
      </c>
      <c r="C43" s="25" t="s">
        <v>104</v>
      </c>
      <c r="D43" s="13">
        <v>152</v>
      </c>
      <c r="E43" s="3">
        <v>1</v>
      </c>
      <c r="F43" s="3">
        <f>D43*E43</f>
        <v>152</v>
      </c>
      <c r="G43" s="3">
        <f>F43*1</f>
        <v>152</v>
      </c>
      <c r="H43" t="s">
        <v>105</v>
      </c>
      <c r="I43" s="14">
        <f t="shared" si="1"/>
        <v>2.5232</v>
      </c>
      <c r="J43" s="23">
        <v>198</v>
      </c>
    </row>
    <row r="44" spans="1:10" ht="12.75">
      <c r="A44" t="s">
        <v>177</v>
      </c>
      <c r="B44" t="s">
        <v>167</v>
      </c>
      <c r="C44" s="25" t="s">
        <v>53</v>
      </c>
      <c r="D44" s="13">
        <v>169</v>
      </c>
      <c r="E44" s="3">
        <v>1</v>
      </c>
      <c r="F44" s="3">
        <f>D44*E44</f>
        <v>169</v>
      </c>
      <c r="G44" s="3">
        <f>F44*1.15</f>
        <v>194.35</v>
      </c>
      <c r="H44" t="s">
        <v>173</v>
      </c>
      <c r="I44" s="14">
        <f t="shared" si="1"/>
        <v>2.8054</v>
      </c>
      <c r="J44" s="23">
        <v>220</v>
      </c>
    </row>
    <row r="45" spans="1:10" ht="12.75">
      <c r="A45" t="s">
        <v>178</v>
      </c>
      <c r="B45" t="s">
        <v>167</v>
      </c>
      <c r="C45" s="28" t="s">
        <v>27</v>
      </c>
      <c r="D45">
        <v>180</v>
      </c>
      <c r="E45">
        <v>1</v>
      </c>
      <c r="F45" s="3">
        <f>D45*E45</f>
        <v>180</v>
      </c>
      <c r="G45" s="3">
        <f>F45*1.15</f>
        <v>206.99999999999997</v>
      </c>
      <c r="H45" t="s">
        <v>435</v>
      </c>
      <c r="I45" s="14">
        <f t="shared" si="1"/>
        <v>2.988</v>
      </c>
      <c r="J45" s="23">
        <v>220</v>
      </c>
    </row>
    <row r="46" spans="1:10" ht="12.75">
      <c r="A46" t="s">
        <v>178</v>
      </c>
      <c r="B46" t="s">
        <v>167</v>
      </c>
      <c r="C46" s="25" t="s">
        <v>87</v>
      </c>
      <c r="D46" s="13">
        <v>169</v>
      </c>
      <c r="E46" s="3">
        <v>1</v>
      </c>
      <c r="F46" s="3">
        <f t="shared" si="0"/>
        <v>169</v>
      </c>
      <c r="G46" s="3">
        <f>F46*1.15</f>
        <v>194.35</v>
      </c>
      <c r="H46" t="s">
        <v>179</v>
      </c>
      <c r="I46" s="14">
        <f t="shared" si="1"/>
        <v>2.8054</v>
      </c>
      <c r="J46" s="23">
        <v>220</v>
      </c>
    </row>
    <row r="47" spans="1:10" ht="12.75">
      <c r="A47" t="s">
        <v>178</v>
      </c>
      <c r="B47" t="s">
        <v>167</v>
      </c>
      <c r="C47" s="25" t="s">
        <v>87</v>
      </c>
      <c r="D47" s="13">
        <v>169</v>
      </c>
      <c r="E47" s="3">
        <v>1</v>
      </c>
      <c r="F47" s="3">
        <f t="shared" si="0"/>
        <v>169</v>
      </c>
      <c r="G47" s="3">
        <f>F47*1.05</f>
        <v>177.45000000000002</v>
      </c>
      <c r="H47" t="s">
        <v>171</v>
      </c>
      <c r="I47" s="14">
        <f t="shared" si="1"/>
        <v>2.8054</v>
      </c>
      <c r="J47" s="23">
        <v>220</v>
      </c>
    </row>
    <row r="48" spans="1:10" ht="12.75">
      <c r="A48" t="s">
        <v>178</v>
      </c>
      <c r="B48" t="s">
        <v>167</v>
      </c>
      <c r="C48" s="25" t="s">
        <v>87</v>
      </c>
      <c r="D48" s="13">
        <v>169</v>
      </c>
      <c r="E48" s="3">
        <v>1</v>
      </c>
      <c r="F48" s="3">
        <f t="shared" si="0"/>
        <v>169</v>
      </c>
      <c r="G48" s="3">
        <f>F48*1.15</f>
        <v>194.35</v>
      </c>
      <c r="H48" t="s">
        <v>153</v>
      </c>
      <c r="I48" s="14">
        <f t="shared" si="1"/>
        <v>2.8054</v>
      </c>
      <c r="J48" s="23">
        <v>220</v>
      </c>
    </row>
    <row r="49" spans="1:10" ht="12.75">
      <c r="A49" t="s">
        <v>180</v>
      </c>
      <c r="B49" t="s">
        <v>167</v>
      </c>
      <c r="C49" s="25" t="s">
        <v>116</v>
      </c>
      <c r="D49" s="13">
        <v>185</v>
      </c>
      <c r="E49" s="3">
        <v>1</v>
      </c>
      <c r="F49" s="3">
        <f aca="true" t="shared" si="4" ref="F49:F58">D49*E49</f>
        <v>185</v>
      </c>
      <c r="G49" s="3">
        <f>F49*1.15</f>
        <v>212.74999999999997</v>
      </c>
      <c r="H49" t="s">
        <v>174</v>
      </c>
      <c r="I49" s="14">
        <f t="shared" si="1"/>
        <v>3.071</v>
      </c>
      <c r="J49" s="23">
        <v>240</v>
      </c>
    </row>
    <row r="50" spans="1:10" ht="12.75">
      <c r="A50" t="s">
        <v>436</v>
      </c>
      <c r="B50" t="s">
        <v>167</v>
      </c>
      <c r="C50" s="34" t="s">
        <v>27</v>
      </c>
      <c r="D50">
        <v>230</v>
      </c>
      <c r="E50">
        <v>1</v>
      </c>
      <c r="F50" s="3">
        <f>D50*E50</f>
        <v>230</v>
      </c>
      <c r="G50" s="3">
        <f>F50*1.15</f>
        <v>264.5</v>
      </c>
      <c r="H50" t="s">
        <v>435</v>
      </c>
      <c r="I50" s="14">
        <f t="shared" si="1"/>
        <v>3.818</v>
      </c>
      <c r="J50" s="23">
        <v>280</v>
      </c>
    </row>
    <row r="51" spans="1:10" ht="12.75">
      <c r="A51" t="s">
        <v>181</v>
      </c>
      <c r="B51" t="s">
        <v>167</v>
      </c>
      <c r="C51" s="25" t="s">
        <v>53</v>
      </c>
      <c r="D51" s="13">
        <v>152</v>
      </c>
      <c r="E51" s="3">
        <v>1</v>
      </c>
      <c r="F51" s="3">
        <f t="shared" si="4"/>
        <v>152</v>
      </c>
      <c r="G51" s="3">
        <f aca="true" t="shared" si="5" ref="G51:G56">F51*1.12</f>
        <v>170.24</v>
      </c>
      <c r="H51" t="s">
        <v>182</v>
      </c>
      <c r="I51" s="14">
        <f t="shared" si="1"/>
        <v>2.5232</v>
      </c>
      <c r="J51" s="23">
        <v>198</v>
      </c>
    </row>
    <row r="52" spans="1:10" ht="12.75">
      <c r="A52" t="s">
        <v>181</v>
      </c>
      <c r="B52" t="s">
        <v>167</v>
      </c>
      <c r="C52" s="25" t="s">
        <v>116</v>
      </c>
      <c r="D52" s="13">
        <v>152</v>
      </c>
      <c r="E52" s="3">
        <v>1</v>
      </c>
      <c r="F52" s="3">
        <f t="shared" si="4"/>
        <v>152</v>
      </c>
      <c r="G52" s="3">
        <f t="shared" si="5"/>
        <v>170.24</v>
      </c>
      <c r="H52" t="s">
        <v>128</v>
      </c>
      <c r="I52" s="14">
        <f t="shared" si="1"/>
        <v>2.5232</v>
      </c>
      <c r="J52" s="23">
        <v>198</v>
      </c>
    </row>
    <row r="53" spans="1:10" ht="12.75">
      <c r="A53" t="s">
        <v>183</v>
      </c>
      <c r="B53" t="s">
        <v>167</v>
      </c>
      <c r="C53" s="25" t="s">
        <v>87</v>
      </c>
      <c r="D53" s="13">
        <v>152</v>
      </c>
      <c r="E53" s="3">
        <v>1</v>
      </c>
      <c r="F53" s="3">
        <f t="shared" si="4"/>
        <v>152</v>
      </c>
      <c r="G53" s="14">
        <f t="shared" si="5"/>
        <v>170.24</v>
      </c>
      <c r="H53" t="s">
        <v>88</v>
      </c>
      <c r="I53" s="14">
        <f t="shared" si="1"/>
        <v>2.5232</v>
      </c>
      <c r="J53" s="23">
        <v>198</v>
      </c>
    </row>
    <row r="54" spans="1:10" ht="12.75">
      <c r="A54" t="s">
        <v>183</v>
      </c>
      <c r="B54" t="s">
        <v>167</v>
      </c>
      <c r="C54" s="25" t="s">
        <v>116</v>
      </c>
      <c r="D54" s="13">
        <v>152</v>
      </c>
      <c r="E54" s="3">
        <v>1</v>
      </c>
      <c r="F54" s="3">
        <f t="shared" si="4"/>
        <v>152</v>
      </c>
      <c r="G54" s="3">
        <f t="shared" si="5"/>
        <v>170.24</v>
      </c>
      <c r="H54" t="s">
        <v>128</v>
      </c>
      <c r="I54" s="14">
        <f t="shared" si="1"/>
        <v>2.5232</v>
      </c>
      <c r="J54" s="23">
        <v>198</v>
      </c>
    </row>
    <row r="55" spans="1:10" ht="12.75">
      <c r="A55" t="s">
        <v>184</v>
      </c>
      <c r="B55" t="s">
        <v>167</v>
      </c>
      <c r="C55" s="25" t="s">
        <v>53</v>
      </c>
      <c r="D55" s="13">
        <v>477</v>
      </c>
      <c r="E55" s="3">
        <v>1</v>
      </c>
      <c r="F55" s="3">
        <f t="shared" si="4"/>
        <v>477</v>
      </c>
      <c r="G55" s="3">
        <f t="shared" si="5"/>
        <v>534.24</v>
      </c>
      <c r="H55" t="s">
        <v>182</v>
      </c>
      <c r="I55" s="14">
        <f t="shared" si="1"/>
        <v>7.9182</v>
      </c>
      <c r="J55" s="23">
        <v>620</v>
      </c>
    </row>
    <row r="56" spans="1:10" ht="12.75">
      <c r="A56" t="s">
        <v>184</v>
      </c>
      <c r="B56" t="s">
        <v>167</v>
      </c>
      <c r="C56" s="25" t="s">
        <v>53</v>
      </c>
      <c r="D56" s="13">
        <v>477</v>
      </c>
      <c r="E56" s="3">
        <v>1</v>
      </c>
      <c r="F56" s="3">
        <f t="shared" si="4"/>
        <v>477</v>
      </c>
      <c r="G56" s="3">
        <f t="shared" si="5"/>
        <v>534.24</v>
      </c>
      <c r="H56" t="s">
        <v>172</v>
      </c>
      <c r="I56" s="14">
        <f t="shared" si="1"/>
        <v>7.9182</v>
      </c>
      <c r="J56" s="23">
        <v>620</v>
      </c>
    </row>
    <row r="57" spans="1:10" ht="12.75">
      <c r="A57" t="s">
        <v>184</v>
      </c>
      <c r="B57" t="s">
        <v>167</v>
      </c>
      <c r="C57" s="25" t="s">
        <v>53</v>
      </c>
      <c r="D57" s="13">
        <v>477</v>
      </c>
      <c r="E57" s="3">
        <v>1</v>
      </c>
      <c r="F57" s="3">
        <f t="shared" si="4"/>
        <v>477</v>
      </c>
      <c r="G57" s="3">
        <f>F57*1.15</f>
        <v>548.55</v>
      </c>
      <c r="H57" t="s">
        <v>173</v>
      </c>
      <c r="I57" s="14">
        <f t="shared" si="1"/>
        <v>7.9182</v>
      </c>
      <c r="J57" s="23">
        <v>620</v>
      </c>
    </row>
    <row r="58" spans="1:10" ht="12.75">
      <c r="A58" t="s">
        <v>184</v>
      </c>
      <c r="B58" t="s">
        <v>167</v>
      </c>
      <c r="C58" s="25" t="s">
        <v>116</v>
      </c>
      <c r="D58" s="13">
        <v>501</v>
      </c>
      <c r="E58" s="3">
        <v>1</v>
      </c>
      <c r="F58" s="3">
        <f t="shared" si="4"/>
        <v>501</v>
      </c>
      <c r="G58" s="3">
        <f>F58*1.15</f>
        <v>576.15</v>
      </c>
      <c r="H58" t="s">
        <v>174</v>
      </c>
      <c r="I58" s="14">
        <f t="shared" si="1"/>
        <v>8.3166</v>
      </c>
      <c r="J58" s="23">
        <v>650</v>
      </c>
    </row>
    <row r="59" spans="1:10" ht="12.75">
      <c r="A59" t="s">
        <v>383</v>
      </c>
      <c r="B59" t="s">
        <v>185</v>
      </c>
      <c r="C59" s="25">
        <v>48</v>
      </c>
      <c r="D59" s="13">
        <v>75</v>
      </c>
      <c r="E59" s="3">
        <v>1</v>
      </c>
      <c r="F59" s="3">
        <f aca="true" t="shared" si="6" ref="F59:F83">D59*E59</f>
        <v>75</v>
      </c>
      <c r="G59" s="3">
        <f>F59*1.15</f>
        <v>86.25</v>
      </c>
      <c r="H59" t="s">
        <v>174</v>
      </c>
      <c r="I59" s="14">
        <f t="shared" si="1"/>
        <v>1.245</v>
      </c>
      <c r="J59" s="23">
        <v>98</v>
      </c>
    </row>
    <row r="60" spans="1:10" ht="12.75">
      <c r="A60" t="s">
        <v>383</v>
      </c>
      <c r="B60" t="s">
        <v>185</v>
      </c>
      <c r="C60" s="25">
        <v>50</v>
      </c>
      <c r="D60" s="13">
        <v>75</v>
      </c>
      <c r="E60" s="3">
        <v>1</v>
      </c>
      <c r="F60" s="3">
        <f t="shared" si="6"/>
        <v>75</v>
      </c>
      <c r="G60" s="3">
        <f>F60*1.12</f>
        <v>84.00000000000001</v>
      </c>
      <c r="H60" t="s">
        <v>186</v>
      </c>
      <c r="I60" s="14">
        <f t="shared" si="1"/>
        <v>1.245</v>
      </c>
      <c r="J60" s="23">
        <v>98</v>
      </c>
    </row>
    <row r="61" spans="1:10" ht="12.75">
      <c r="A61" t="s">
        <v>383</v>
      </c>
      <c r="B61" t="s">
        <v>185</v>
      </c>
      <c r="C61" s="25">
        <v>52</v>
      </c>
      <c r="D61" s="13">
        <v>75</v>
      </c>
      <c r="E61" s="3">
        <v>1</v>
      </c>
      <c r="F61" s="3">
        <f>D61*E61</f>
        <v>75</v>
      </c>
      <c r="G61" s="3">
        <f>F61*1.12</f>
        <v>84.00000000000001</v>
      </c>
      <c r="H61" t="s">
        <v>187</v>
      </c>
      <c r="I61" s="14">
        <f t="shared" si="1"/>
        <v>1.245</v>
      </c>
      <c r="J61" s="23">
        <v>98</v>
      </c>
    </row>
    <row r="62" spans="1:10" ht="12.75">
      <c r="A62" t="s">
        <v>445</v>
      </c>
      <c r="B62" t="s">
        <v>185</v>
      </c>
      <c r="C62" s="34">
        <v>50</v>
      </c>
      <c r="D62">
        <v>80</v>
      </c>
      <c r="E62">
        <v>1</v>
      </c>
      <c r="F62" s="14">
        <f>D62*E62</f>
        <v>80</v>
      </c>
      <c r="G62" s="14">
        <f>F62*1.15</f>
        <v>92</v>
      </c>
      <c r="H62" s="13" t="s">
        <v>424</v>
      </c>
      <c r="I62" s="14">
        <f t="shared" si="1"/>
        <v>1.328</v>
      </c>
      <c r="J62" s="23">
        <v>98</v>
      </c>
    </row>
    <row r="63" spans="1:10" ht="12.75">
      <c r="A63" t="s">
        <v>188</v>
      </c>
      <c r="B63" t="s">
        <v>185</v>
      </c>
      <c r="C63" s="25" t="s">
        <v>100</v>
      </c>
      <c r="D63" s="13">
        <v>116</v>
      </c>
      <c r="E63" s="3">
        <v>1</v>
      </c>
      <c r="F63" s="3">
        <f t="shared" si="6"/>
        <v>116</v>
      </c>
      <c r="G63" s="14">
        <f>F63*1.12</f>
        <v>129.92000000000002</v>
      </c>
      <c r="H63" t="s">
        <v>88</v>
      </c>
      <c r="I63" s="14">
        <f t="shared" si="1"/>
        <v>1.9256</v>
      </c>
      <c r="J63" s="23">
        <v>150</v>
      </c>
    </row>
    <row r="64" spans="1:10" ht="12.75">
      <c r="A64" t="s">
        <v>189</v>
      </c>
      <c r="B64" t="s">
        <v>185</v>
      </c>
      <c r="C64" s="25" t="s">
        <v>82</v>
      </c>
      <c r="D64" s="13">
        <v>116</v>
      </c>
      <c r="E64" s="3">
        <v>1</v>
      </c>
      <c r="F64" s="3">
        <f t="shared" si="6"/>
        <v>116</v>
      </c>
      <c r="G64" s="3">
        <f>F64*1.15</f>
        <v>133.39999999999998</v>
      </c>
      <c r="H64" t="s">
        <v>160</v>
      </c>
      <c r="I64" s="14">
        <f t="shared" si="1"/>
        <v>1.9256</v>
      </c>
      <c r="J64" s="23">
        <v>150</v>
      </c>
    </row>
    <row r="65" spans="1:10" ht="12.75">
      <c r="A65" t="s">
        <v>189</v>
      </c>
      <c r="B65" t="s">
        <v>185</v>
      </c>
      <c r="C65" s="25" t="s">
        <v>49</v>
      </c>
      <c r="D65" s="13">
        <v>116</v>
      </c>
      <c r="E65" s="3">
        <v>1</v>
      </c>
      <c r="F65" s="3">
        <f t="shared" si="6"/>
        <v>116</v>
      </c>
      <c r="G65" s="3">
        <f>F65*1.12</f>
        <v>129.92000000000002</v>
      </c>
      <c r="H65" t="s">
        <v>187</v>
      </c>
      <c r="I65" s="14">
        <f t="shared" si="1"/>
        <v>1.9256</v>
      </c>
      <c r="J65" s="23">
        <v>150</v>
      </c>
    </row>
    <row r="66" spans="1:10" ht="12.75">
      <c r="A66" s="13" t="s">
        <v>189</v>
      </c>
      <c r="B66" s="13" t="s">
        <v>185</v>
      </c>
      <c r="C66" s="25" t="s">
        <v>190</v>
      </c>
      <c r="D66" s="13">
        <v>116</v>
      </c>
      <c r="E66" s="3">
        <v>1</v>
      </c>
      <c r="F66" s="3">
        <f t="shared" si="6"/>
        <v>116</v>
      </c>
      <c r="G66" s="3">
        <f>F66*1.12</f>
        <v>129.92000000000002</v>
      </c>
      <c r="H66" t="s">
        <v>191</v>
      </c>
      <c r="I66" s="14">
        <f aca="true" t="shared" si="7" ref="I66:I129">F66*0.0166</f>
        <v>1.9256</v>
      </c>
      <c r="J66" s="23">
        <v>150</v>
      </c>
    </row>
    <row r="67" spans="1:10" s="13" customFormat="1" ht="12.75">
      <c r="A67" s="13" t="s">
        <v>192</v>
      </c>
      <c r="B67" s="13" t="s">
        <v>185</v>
      </c>
      <c r="C67" s="34" t="s">
        <v>195</v>
      </c>
      <c r="D67" s="13">
        <v>226</v>
      </c>
      <c r="E67" s="14">
        <v>1</v>
      </c>
      <c r="F67" s="14">
        <f>D67*E67</f>
        <v>226</v>
      </c>
      <c r="G67" s="14">
        <f>F67*1.15</f>
        <v>259.9</v>
      </c>
      <c r="H67" t="s">
        <v>389</v>
      </c>
      <c r="I67" s="14">
        <f t="shared" si="7"/>
        <v>3.7516</v>
      </c>
      <c r="J67" s="29">
        <v>275</v>
      </c>
    </row>
    <row r="68" spans="1:10" ht="12.75">
      <c r="A68" t="s">
        <v>192</v>
      </c>
      <c r="B68" t="s">
        <v>185</v>
      </c>
      <c r="C68" s="25" t="s">
        <v>100</v>
      </c>
      <c r="D68" s="13">
        <v>212</v>
      </c>
      <c r="E68" s="3">
        <v>1</v>
      </c>
      <c r="F68" s="3">
        <f t="shared" si="6"/>
        <v>212</v>
      </c>
      <c r="G68" s="14">
        <f>F68*1.12</f>
        <v>237.44000000000003</v>
      </c>
      <c r="H68" t="s">
        <v>88</v>
      </c>
      <c r="I68" s="14">
        <f t="shared" si="7"/>
        <v>3.5192</v>
      </c>
      <c r="J68" s="23">
        <v>275</v>
      </c>
    </row>
    <row r="69" spans="1:10" ht="12.75">
      <c r="A69" t="s">
        <v>193</v>
      </c>
      <c r="B69" t="s">
        <v>185</v>
      </c>
      <c r="C69" s="25" t="s">
        <v>100</v>
      </c>
      <c r="D69" s="13">
        <v>212</v>
      </c>
      <c r="E69" s="3">
        <v>1</v>
      </c>
      <c r="F69" s="3">
        <f>D69*E69</f>
        <v>212</v>
      </c>
      <c r="G69" s="3">
        <f>F69*1.15</f>
        <v>243.79999999999998</v>
      </c>
      <c r="H69" t="s">
        <v>161</v>
      </c>
      <c r="I69" s="14">
        <f t="shared" si="7"/>
        <v>3.5192</v>
      </c>
      <c r="J69" s="23">
        <v>275</v>
      </c>
    </row>
    <row r="70" spans="1:10" ht="12.75">
      <c r="A70" t="s">
        <v>193</v>
      </c>
      <c r="B70" t="s">
        <v>185</v>
      </c>
      <c r="C70" s="25" t="s">
        <v>100</v>
      </c>
      <c r="D70" s="13">
        <v>212</v>
      </c>
      <c r="E70" s="3">
        <v>1</v>
      </c>
      <c r="F70" s="3">
        <f>D70*E70</f>
        <v>212</v>
      </c>
      <c r="G70" s="3">
        <f>F70*1.15</f>
        <v>243.79999999999998</v>
      </c>
      <c r="H70" t="s">
        <v>173</v>
      </c>
      <c r="I70" s="14">
        <f t="shared" si="7"/>
        <v>3.5192</v>
      </c>
      <c r="J70" s="23">
        <v>275</v>
      </c>
    </row>
    <row r="71" spans="1:10" ht="12.75">
      <c r="A71" t="s">
        <v>193</v>
      </c>
      <c r="B71" t="s">
        <v>185</v>
      </c>
      <c r="C71" s="25" t="s">
        <v>82</v>
      </c>
      <c r="D71" s="13">
        <v>212</v>
      </c>
      <c r="E71" s="3">
        <v>1</v>
      </c>
      <c r="F71" s="3">
        <f t="shared" si="6"/>
        <v>212</v>
      </c>
      <c r="G71" s="3">
        <f>F71*1.15</f>
        <v>243.79999999999998</v>
      </c>
      <c r="H71" t="s">
        <v>160</v>
      </c>
      <c r="I71" s="14">
        <f t="shared" si="7"/>
        <v>3.5192</v>
      </c>
      <c r="J71" s="23">
        <v>275</v>
      </c>
    </row>
    <row r="72" spans="1:10" ht="12.75">
      <c r="A72" t="s">
        <v>193</v>
      </c>
      <c r="B72" t="s">
        <v>185</v>
      </c>
      <c r="C72" s="25" t="s">
        <v>27</v>
      </c>
      <c r="D72" s="13">
        <v>212</v>
      </c>
      <c r="E72" s="3">
        <v>1</v>
      </c>
      <c r="F72" s="3">
        <f>D72*E72</f>
        <v>212</v>
      </c>
      <c r="G72" s="3">
        <f>F72*1.12</f>
        <v>237.44000000000003</v>
      </c>
      <c r="H72" t="s">
        <v>187</v>
      </c>
      <c r="I72" s="14">
        <f t="shared" si="7"/>
        <v>3.5192</v>
      </c>
      <c r="J72" s="23">
        <v>275</v>
      </c>
    </row>
    <row r="73" spans="1:10" ht="12.75">
      <c r="A73" t="s">
        <v>194</v>
      </c>
      <c r="B73" t="s">
        <v>185</v>
      </c>
      <c r="C73" s="25" t="s">
        <v>195</v>
      </c>
      <c r="D73" s="13">
        <v>212</v>
      </c>
      <c r="E73" s="3">
        <v>1</v>
      </c>
      <c r="F73" s="3">
        <f t="shared" si="6"/>
        <v>212</v>
      </c>
      <c r="G73" s="3">
        <f>F73*1.15</f>
        <v>243.79999999999998</v>
      </c>
      <c r="H73" t="s">
        <v>174</v>
      </c>
      <c r="I73" s="14">
        <f t="shared" si="7"/>
        <v>3.5192</v>
      </c>
      <c r="J73" s="23">
        <v>275</v>
      </c>
    </row>
    <row r="74" spans="1:10" ht="12.75">
      <c r="A74" t="s">
        <v>196</v>
      </c>
      <c r="B74" t="s">
        <v>185</v>
      </c>
      <c r="C74" s="25" t="s">
        <v>100</v>
      </c>
      <c r="D74" s="13">
        <v>212</v>
      </c>
      <c r="E74" s="3">
        <v>1</v>
      </c>
      <c r="F74" s="3">
        <f t="shared" si="6"/>
        <v>212</v>
      </c>
      <c r="G74" s="3">
        <f>F74*1.12</f>
        <v>237.44000000000003</v>
      </c>
      <c r="H74" t="s">
        <v>186</v>
      </c>
      <c r="I74" s="14">
        <f t="shared" si="7"/>
        <v>3.5192</v>
      </c>
      <c r="J74" s="23">
        <v>275</v>
      </c>
    </row>
    <row r="75" spans="1:10" ht="12.75">
      <c r="A75" t="s">
        <v>196</v>
      </c>
      <c r="B75" t="s">
        <v>185</v>
      </c>
      <c r="C75" s="34" t="s">
        <v>100</v>
      </c>
      <c r="D75">
        <v>226</v>
      </c>
      <c r="E75">
        <v>1</v>
      </c>
      <c r="F75" s="14">
        <f>D75*E75</f>
        <v>226</v>
      </c>
      <c r="G75" s="14">
        <f>F75*1.15</f>
        <v>259.9</v>
      </c>
      <c r="H75" s="13" t="s">
        <v>424</v>
      </c>
      <c r="I75" s="14">
        <f t="shared" si="7"/>
        <v>3.7516</v>
      </c>
      <c r="J75" s="23">
        <v>275</v>
      </c>
    </row>
    <row r="76" spans="1:10" ht="12.75">
      <c r="A76" t="s">
        <v>196</v>
      </c>
      <c r="B76" t="s">
        <v>185</v>
      </c>
      <c r="C76" s="25" t="s">
        <v>82</v>
      </c>
      <c r="D76" s="13">
        <v>212</v>
      </c>
      <c r="E76" s="3">
        <v>1</v>
      </c>
      <c r="F76" s="3">
        <f>D76*E76</f>
        <v>212</v>
      </c>
      <c r="G76" s="3">
        <f>F76*1.12</f>
        <v>237.44000000000003</v>
      </c>
      <c r="H76" t="s">
        <v>197</v>
      </c>
      <c r="I76" s="14">
        <f t="shared" si="7"/>
        <v>3.5192</v>
      </c>
      <c r="J76" s="23">
        <v>275</v>
      </c>
    </row>
    <row r="77" spans="1:10" ht="12.75">
      <c r="A77" t="s">
        <v>196</v>
      </c>
      <c r="B77" t="s">
        <v>185</v>
      </c>
      <c r="C77" s="25" t="s">
        <v>49</v>
      </c>
      <c r="D77" s="13">
        <v>212</v>
      </c>
      <c r="E77" s="3">
        <v>1</v>
      </c>
      <c r="F77" s="3">
        <f>D77*E77</f>
        <v>212</v>
      </c>
      <c r="G77" s="3">
        <f>F77*1.12</f>
        <v>237.44000000000003</v>
      </c>
      <c r="H77" t="s">
        <v>168</v>
      </c>
      <c r="I77" s="14">
        <f t="shared" si="7"/>
        <v>3.5192</v>
      </c>
      <c r="J77" s="23">
        <v>275</v>
      </c>
    </row>
    <row r="78" spans="1:10" ht="12.75">
      <c r="A78" t="s">
        <v>196</v>
      </c>
      <c r="B78" t="s">
        <v>185</v>
      </c>
      <c r="C78" s="25" t="s">
        <v>49</v>
      </c>
      <c r="D78" s="13">
        <v>212</v>
      </c>
      <c r="E78" s="3">
        <v>1</v>
      </c>
      <c r="F78" s="3">
        <f>D78*E78</f>
        <v>212</v>
      </c>
      <c r="G78" s="3">
        <f>F78*1.12</f>
        <v>237.44000000000003</v>
      </c>
      <c r="H78" t="s">
        <v>187</v>
      </c>
      <c r="I78" s="14">
        <f t="shared" si="7"/>
        <v>3.5192</v>
      </c>
      <c r="J78" s="23">
        <v>275</v>
      </c>
    </row>
    <row r="79" spans="1:10" ht="12.75">
      <c r="A79" t="s">
        <v>196</v>
      </c>
      <c r="B79" t="s">
        <v>185</v>
      </c>
      <c r="C79" s="25" t="s">
        <v>49</v>
      </c>
      <c r="D79" s="13">
        <v>212</v>
      </c>
      <c r="E79" s="3">
        <v>1</v>
      </c>
      <c r="F79" s="3">
        <f>D79*E79</f>
        <v>212</v>
      </c>
      <c r="G79" s="3">
        <f>F79*1.12</f>
        <v>237.44000000000003</v>
      </c>
      <c r="H79" t="s">
        <v>172</v>
      </c>
      <c r="I79" s="14">
        <f t="shared" si="7"/>
        <v>3.5192</v>
      </c>
      <c r="J79" s="23">
        <v>275</v>
      </c>
    </row>
    <row r="80" spans="1:10" ht="12.75">
      <c r="A80" t="s">
        <v>198</v>
      </c>
      <c r="B80" t="s">
        <v>185</v>
      </c>
      <c r="C80" s="25" t="s">
        <v>195</v>
      </c>
      <c r="D80" s="13">
        <v>116</v>
      </c>
      <c r="E80" s="3">
        <v>1</v>
      </c>
      <c r="F80" s="3">
        <f t="shared" si="6"/>
        <v>116</v>
      </c>
      <c r="G80" s="3">
        <f>F80*1.15</f>
        <v>133.39999999999998</v>
      </c>
      <c r="H80" t="s">
        <v>174</v>
      </c>
      <c r="I80" s="14">
        <f t="shared" si="7"/>
        <v>1.9256</v>
      </c>
      <c r="J80" s="23">
        <v>150</v>
      </c>
    </row>
    <row r="81" spans="1:10" ht="12.75">
      <c r="A81" t="s">
        <v>198</v>
      </c>
      <c r="B81" t="s">
        <v>185</v>
      </c>
      <c r="C81" s="25" t="s">
        <v>100</v>
      </c>
      <c r="D81" s="13">
        <v>116</v>
      </c>
      <c r="E81" s="3">
        <v>1</v>
      </c>
      <c r="F81" s="3">
        <f t="shared" si="6"/>
        <v>116</v>
      </c>
      <c r="G81" s="3">
        <f>F81*1.15</f>
        <v>133.39999999999998</v>
      </c>
      <c r="H81" t="s">
        <v>174</v>
      </c>
      <c r="I81" s="14">
        <f t="shared" si="7"/>
        <v>1.9256</v>
      </c>
      <c r="J81" s="23">
        <v>150</v>
      </c>
    </row>
    <row r="82" spans="1:10" ht="12.75">
      <c r="A82" t="s">
        <v>198</v>
      </c>
      <c r="B82" t="s">
        <v>185</v>
      </c>
      <c r="C82" s="25" t="s">
        <v>82</v>
      </c>
      <c r="D82" s="13">
        <v>116</v>
      </c>
      <c r="E82" s="3">
        <v>1</v>
      </c>
      <c r="F82" s="3">
        <f t="shared" si="6"/>
        <v>116</v>
      </c>
      <c r="G82" s="3">
        <f>F82*1.15</f>
        <v>133.39999999999998</v>
      </c>
      <c r="H82" t="s">
        <v>160</v>
      </c>
      <c r="I82" s="14">
        <f t="shared" si="7"/>
        <v>1.9256</v>
      </c>
      <c r="J82" s="23">
        <v>150</v>
      </c>
    </row>
    <row r="83" spans="1:10" ht="12.75">
      <c r="A83" t="s">
        <v>198</v>
      </c>
      <c r="B83" t="s">
        <v>185</v>
      </c>
      <c r="C83" s="25" t="s">
        <v>49</v>
      </c>
      <c r="D83" s="13">
        <v>116</v>
      </c>
      <c r="E83" s="3">
        <v>1</v>
      </c>
      <c r="F83" s="3">
        <f t="shared" si="6"/>
        <v>116</v>
      </c>
      <c r="G83" s="3">
        <f>F83*1.15</f>
        <v>133.39999999999998</v>
      </c>
      <c r="H83" t="s">
        <v>165</v>
      </c>
      <c r="I83" s="14">
        <f t="shared" si="7"/>
        <v>1.9256</v>
      </c>
      <c r="J83" s="23">
        <v>150</v>
      </c>
    </row>
    <row r="84" spans="1:10" ht="12.75">
      <c r="A84" t="s">
        <v>198</v>
      </c>
      <c r="B84" t="s">
        <v>185</v>
      </c>
      <c r="C84" s="25" t="s">
        <v>49</v>
      </c>
      <c r="D84" s="13">
        <v>116</v>
      </c>
      <c r="E84" s="3">
        <v>1</v>
      </c>
      <c r="F84" s="3">
        <f>D84*E84</f>
        <v>116</v>
      </c>
      <c r="G84" s="3">
        <f>F84*1.1</f>
        <v>127.60000000000001</v>
      </c>
      <c r="H84" t="s">
        <v>199</v>
      </c>
      <c r="I84" s="14">
        <f t="shared" si="7"/>
        <v>1.9256</v>
      </c>
      <c r="J84" s="23">
        <v>150</v>
      </c>
    </row>
    <row r="85" spans="1:10" ht="12.75">
      <c r="A85" t="s">
        <v>198</v>
      </c>
      <c r="B85" t="s">
        <v>185</v>
      </c>
      <c r="C85" s="25" t="s">
        <v>190</v>
      </c>
      <c r="D85" s="13">
        <v>116</v>
      </c>
      <c r="E85" s="3">
        <v>1</v>
      </c>
      <c r="F85" s="3">
        <f>D85*E85</f>
        <v>116</v>
      </c>
      <c r="G85" s="3">
        <f aca="true" t="shared" si="8" ref="G85:G93">F85*1.12</f>
        <v>129.92000000000002</v>
      </c>
      <c r="H85" t="s">
        <v>191</v>
      </c>
      <c r="I85" s="14">
        <f t="shared" si="7"/>
        <v>1.9256</v>
      </c>
      <c r="J85" s="23">
        <v>150</v>
      </c>
    </row>
    <row r="86" spans="1:10" ht="12.75">
      <c r="A86" t="s">
        <v>200</v>
      </c>
      <c r="B86" t="s">
        <v>201</v>
      </c>
      <c r="C86" s="25" t="s">
        <v>49</v>
      </c>
      <c r="D86" s="13">
        <v>177</v>
      </c>
      <c r="E86" s="3">
        <v>1</v>
      </c>
      <c r="F86" s="3">
        <f aca="true" t="shared" si="9" ref="F86:F161">D86*E86</f>
        <v>177</v>
      </c>
      <c r="G86" s="3">
        <f t="shared" si="8"/>
        <v>198.24</v>
      </c>
      <c r="H86" t="s">
        <v>146</v>
      </c>
      <c r="I86" s="14">
        <f t="shared" si="7"/>
        <v>2.9382</v>
      </c>
      <c r="J86" s="23">
        <v>230</v>
      </c>
    </row>
    <row r="87" spans="1:10" ht="12.75">
      <c r="A87" t="s">
        <v>200</v>
      </c>
      <c r="B87" t="s">
        <v>201</v>
      </c>
      <c r="C87" s="25" t="s">
        <v>27</v>
      </c>
      <c r="D87" s="13">
        <v>177</v>
      </c>
      <c r="E87" s="3">
        <v>1</v>
      </c>
      <c r="F87" s="3">
        <f>D87*E87</f>
        <v>177</v>
      </c>
      <c r="G87" s="3">
        <f t="shared" si="8"/>
        <v>198.24</v>
      </c>
      <c r="H87" t="s">
        <v>150</v>
      </c>
      <c r="I87" s="14">
        <f t="shared" si="7"/>
        <v>2.9382</v>
      </c>
      <c r="J87" s="23">
        <v>230</v>
      </c>
    </row>
    <row r="88" spans="1:10" ht="12.75">
      <c r="A88" t="s">
        <v>200</v>
      </c>
      <c r="B88" t="s">
        <v>201</v>
      </c>
      <c r="C88" s="25" t="s">
        <v>87</v>
      </c>
      <c r="D88" s="13">
        <v>177</v>
      </c>
      <c r="E88" s="3">
        <v>1</v>
      </c>
      <c r="F88" s="3">
        <f t="shared" si="9"/>
        <v>177</v>
      </c>
      <c r="G88" s="14">
        <f t="shared" si="8"/>
        <v>198.24</v>
      </c>
      <c r="H88" t="s">
        <v>88</v>
      </c>
      <c r="I88" s="14">
        <f t="shared" si="7"/>
        <v>2.9382</v>
      </c>
      <c r="J88" s="23">
        <v>230</v>
      </c>
    </row>
    <row r="89" spans="1:15" ht="12.75">
      <c r="A89" t="s">
        <v>200</v>
      </c>
      <c r="B89" t="s">
        <v>201</v>
      </c>
      <c r="C89" s="25" t="s">
        <v>87</v>
      </c>
      <c r="D89" s="13">
        <v>177</v>
      </c>
      <c r="E89" s="3">
        <v>1</v>
      </c>
      <c r="F89" s="3">
        <f>D89*E89</f>
        <v>177</v>
      </c>
      <c r="G89" s="3">
        <f t="shared" si="8"/>
        <v>198.24</v>
      </c>
      <c r="H89" t="s">
        <v>148</v>
      </c>
      <c r="I89" s="14">
        <f t="shared" si="7"/>
        <v>2.9382</v>
      </c>
      <c r="J89" s="23">
        <v>230</v>
      </c>
      <c r="O89" s="13"/>
    </row>
    <row r="90" spans="1:10" ht="12.75">
      <c r="A90" t="s">
        <v>200</v>
      </c>
      <c r="B90" t="s">
        <v>201</v>
      </c>
      <c r="C90" s="25" t="s">
        <v>87</v>
      </c>
      <c r="D90" s="13">
        <v>177</v>
      </c>
      <c r="E90" s="3">
        <v>1</v>
      </c>
      <c r="F90" s="3">
        <f>D90*E90</f>
        <v>177</v>
      </c>
      <c r="G90" s="3">
        <f t="shared" si="8"/>
        <v>198.24</v>
      </c>
      <c r="H90" t="s">
        <v>202</v>
      </c>
      <c r="I90" s="14">
        <f t="shared" si="7"/>
        <v>2.9382</v>
      </c>
      <c r="J90" s="23">
        <v>230</v>
      </c>
    </row>
    <row r="91" spans="1:10" ht="12.75">
      <c r="A91" t="s">
        <v>200</v>
      </c>
      <c r="B91" t="s">
        <v>201</v>
      </c>
      <c r="C91" s="25" t="s">
        <v>19</v>
      </c>
      <c r="D91" s="13">
        <v>177</v>
      </c>
      <c r="E91" s="3">
        <v>1</v>
      </c>
      <c r="F91" s="3">
        <f t="shared" si="9"/>
        <v>177</v>
      </c>
      <c r="G91" s="3">
        <f t="shared" si="8"/>
        <v>198.24</v>
      </c>
      <c r="H91" t="s">
        <v>203</v>
      </c>
      <c r="I91" s="14">
        <f t="shared" si="7"/>
        <v>2.9382</v>
      </c>
      <c r="J91" s="23">
        <v>230</v>
      </c>
    </row>
    <row r="92" spans="1:10" ht="12.75">
      <c r="A92" t="s">
        <v>200</v>
      </c>
      <c r="B92" t="s">
        <v>201</v>
      </c>
      <c r="C92" s="25" t="s">
        <v>19</v>
      </c>
      <c r="D92" s="13">
        <v>177</v>
      </c>
      <c r="E92" s="3">
        <v>1</v>
      </c>
      <c r="F92" s="3">
        <f t="shared" si="9"/>
        <v>177</v>
      </c>
      <c r="G92" s="3">
        <f t="shared" si="8"/>
        <v>198.24</v>
      </c>
      <c r="H92" t="s">
        <v>182</v>
      </c>
      <c r="I92" s="14">
        <f t="shared" si="7"/>
        <v>2.9382</v>
      </c>
      <c r="J92" s="23">
        <v>230</v>
      </c>
    </row>
    <row r="93" spans="1:10" ht="12.75">
      <c r="A93" t="s">
        <v>200</v>
      </c>
      <c r="B93" t="s">
        <v>201</v>
      </c>
      <c r="C93" s="25" t="s">
        <v>19</v>
      </c>
      <c r="D93" s="13">
        <v>177</v>
      </c>
      <c r="E93" s="3">
        <v>1</v>
      </c>
      <c r="F93" s="3">
        <f t="shared" si="9"/>
        <v>177</v>
      </c>
      <c r="G93" s="3">
        <f t="shared" si="8"/>
        <v>198.24</v>
      </c>
      <c r="H93" t="s">
        <v>186</v>
      </c>
      <c r="I93" s="14">
        <f t="shared" si="7"/>
        <v>2.9382</v>
      </c>
      <c r="J93" s="23">
        <v>230</v>
      </c>
    </row>
    <row r="94" spans="1:10" ht="12.75">
      <c r="A94" t="s">
        <v>200</v>
      </c>
      <c r="B94" t="s">
        <v>201</v>
      </c>
      <c r="C94" s="25" t="s">
        <v>19</v>
      </c>
      <c r="D94" s="13">
        <v>177</v>
      </c>
      <c r="E94" s="3">
        <v>1</v>
      </c>
      <c r="F94" s="3">
        <f t="shared" si="9"/>
        <v>177</v>
      </c>
      <c r="G94" s="3">
        <f>F94*1.15</f>
        <v>203.54999999999998</v>
      </c>
      <c r="H94" t="s">
        <v>173</v>
      </c>
      <c r="I94" s="14">
        <f t="shared" si="7"/>
        <v>2.9382</v>
      </c>
      <c r="J94" s="23">
        <v>230</v>
      </c>
    </row>
    <row r="95" spans="1:10" ht="12.75">
      <c r="A95" t="s">
        <v>204</v>
      </c>
      <c r="B95" t="s">
        <v>201</v>
      </c>
      <c r="C95" s="25" t="s">
        <v>49</v>
      </c>
      <c r="D95" s="13">
        <v>177</v>
      </c>
      <c r="E95" s="3">
        <v>1</v>
      </c>
      <c r="F95" s="3">
        <f t="shared" si="9"/>
        <v>177</v>
      </c>
      <c r="G95" s="3">
        <f>F95*1.12</f>
        <v>198.24</v>
      </c>
      <c r="H95" t="s">
        <v>146</v>
      </c>
      <c r="I95" s="14">
        <f t="shared" si="7"/>
        <v>2.9382</v>
      </c>
      <c r="J95" s="23">
        <v>230</v>
      </c>
    </row>
    <row r="96" spans="1:10" ht="12.75">
      <c r="A96" t="s">
        <v>205</v>
      </c>
      <c r="B96" t="s">
        <v>201</v>
      </c>
      <c r="C96" s="25" t="s">
        <v>27</v>
      </c>
      <c r="D96" s="13">
        <v>177</v>
      </c>
      <c r="E96" s="3">
        <v>1</v>
      </c>
      <c r="F96" s="3">
        <f t="shared" si="9"/>
        <v>177</v>
      </c>
      <c r="G96" s="3">
        <f>F96*1.15</f>
        <v>203.54999999999998</v>
      </c>
      <c r="H96" t="s">
        <v>153</v>
      </c>
      <c r="I96" s="14">
        <f t="shared" si="7"/>
        <v>2.9382</v>
      </c>
      <c r="J96" s="23">
        <v>230</v>
      </c>
    </row>
    <row r="97" spans="1:10" ht="12.75">
      <c r="A97" t="s">
        <v>204</v>
      </c>
      <c r="B97" t="s">
        <v>201</v>
      </c>
      <c r="C97" s="25" t="s">
        <v>87</v>
      </c>
      <c r="D97" s="13">
        <v>177</v>
      </c>
      <c r="E97" s="3">
        <v>1</v>
      </c>
      <c r="F97" s="3">
        <f t="shared" si="9"/>
        <v>177</v>
      </c>
      <c r="G97" s="3">
        <f>F97*1.12</f>
        <v>198.24</v>
      </c>
      <c r="H97" t="s">
        <v>202</v>
      </c>
      <c r="I97" s="14">
        <f t="shared" si="7"/>
        <v>2.9382</v>
      </c>
      <c r="J97" s="23">
        <v>230</v>
      </c>
    </row>
    <row r="98" spans="1:10" ht="12.75">
      <c r="A98" t="s">
        <v>204</v>
      </c>
      <c r="B98" t="s">
        <v>201</v>
      </c>
      <c r="C98" s="25" t="s">
        <v>87</v>
      </c>
      <c r="D98" s="13">
        <v>177</v>
      </c>
      <c r="E98" s="3">
        <v>1</v>
      </c>
      <c r="F98" s="3">
        <f t="shared" si="9"/>
        <v>177</v>
      </c>
      <c r="G98" s="3">
        <f>F98*1.05</f>
        <v>185.85</v>
      </c>
      <c r="H98" t="s">
        <v>171</v>
      </c>
      <c r="I98" s="14">
        <f t="shared" si="7"/>
        <v>2.9382</v>
      </c>
      <c r="J98" s="23">
        <v>230</v>
      </c>
    </row>
    <row r="99" spans="1:10" ht="12.75">
      <c r="A99" t="s">
        <v>204</v>
      </c>
      <c r="B99" t="s">
        <v>201</v>
      </c>
      <c r="C99" s="25" t="s">
        <v>53</v>
      </c>
      <c r="D99" s="13">
        <v>177</v>
      </c>
      <c r="E99" s="3">
        <v>1</v>
      </c>
      <c r="F99" s="3">
        <f t="shared" si="9"/>
        <v>177</v>
      </c>
      <c r="G99" s="3">
        <f>F99*1.15</f>
        <v>203.54999999999998</v>
      </c>
      <c r="H99" t="s">
        <v>173</v>
      </c>
      <c r="I99" s="14">
        <f t="shared" si="7"/>
        <v>2.9382</v>
      </c>
      <c r="J99" s="23">
        <v>230</v>
      </c>
    </row>
    <row r="100" spans="1:10" ht="12.75">
      <c r="A100" t="s">
        <v>204</v>
      </c>
      <c r="B100" t="s">
        <v>201</v>
      </c>
      <c r="C100" s="25" t="s">
        <v>19</v>
      </c>
      <c r="D100" s="13">
        <v>177</v>
      </c>
      <c r="E100" s="3">
        <v>1</v>
      </c>
      <c r="F100" s="3">
        <f t="shared" si="9"/>
        <v>177</v>
      </c>
      <c r="G100" s="3">
        <f>F100*1.15</f>
        <v>203.54999999999998</v>
      </c>
      <c r="H100" t="s">
        <v>173</v>
      </c>
      <c r="I100" s="14">
        <f t="shared" si="7"/>
        <v>2.9382</v>
      </c>
      <c r="J100" s="23">
        <v>230</v>
      </c>
    </row>
    <row r="101" spans="1:10" ht="12.75">
      <c r="A101" t="s">
        <v>206</v>
      </c>
      <c r="B101" t="s">
        <v>201</v>
      </c>
      <c r="C101" s="25" t="s">
        <v>207</v>
      </c>
      <c r="D101" s="13">
        <v>65</v>
      </c>
      <c r="E101" s="3">
        <v>1</v>
      </c>
      <c r="F101" s="3">
        <f t="shared" si="9"/>
        <v>65</v>
      </c>
      <c r="G101" s="3">
        <f>F101*1.12</f>
        <v>72.80000000000001</v>
      </c>
      <c r="H101" t="s">
        <v>203</v>
      </c>
      <c r="I101" s="14">
        <f t="shared" si="7"/>
        <v>1.079</v>
      </c>
      <c r="J101" s="23">
        <v>85</v>
      </c>
    </row>
    <row r="102" spans="1:10" ht="12.75">
      <c r="A102" t="s">
        <v>206</v>
      </c>
      <c r="B102" t="s">
        <v>201</v>
      </c>
      <c r="C102" s="25" t="s">
        <v>207</v>
      </c>
      <c r="D102" s="13">
        <v>65</v>
      </c>
      <c r="E102" s="3">
        <v>1</v>
      </c>
      <c r="F102" s="3">
        <f t="shared" si="9"/>
        <v>65</v>
      </c>
      <c r="G102" s="3">
        <f>F102*1.12</f>
        <v>72.80000000000001</v>
      </c>
      <c r="H102" t="s">
        <v>150</v>
      </c>
      <c r="I102" s="14">
        <f t="shared" si="7"/>
        <v>1.079</v>
      </c>
      <c r="J102" s="23">
        <v>85</v>
      </c>
    </row>
    <row r="103" spans="1:10" ht="12.75">
      <c r="A103" t="s">
        <v>206</v>
      </c>
      <c r="B103" t="s">
        <v>201</v>
      </c>
      <c r="C103" s="25" t="s">
        <v>207</v>
      </c>
      <c r="D103" s="13">
        <v>65</v>
      </c>
      <c r="E103" s="3">
        <v>2</v>
      </c>
      <c r="F103" s="3">
        <f t="shared" si="9"/>
        <v>130</v>
      </c>
      <c r="G103" s="3">
        <f>F103*1.15</f>
        <v>149.5</v>
      </c>
      <c r="H103" t="s">
        <v>173</v>
      </c>
      <c r="I103" s="14">
        <f t="shared" si="7"/>
        <v>2.158</v>
      </c>
      <c r="J103" s="23">
        <v>85</v>
      </c>
    </row>
    <row r="104" spans="1:10" s="13" customFormat="1" ht="12.75">
      <c r="A104" s="13" t="s">
        <v>206</v>
      </c>
      <c r="B104" s="13" t="s">
        <v>201</v>
      </c>
      <c r="C104" s="34" t="s">
        <v>207</v>
      </c>
      <c r="D104" s="13">
        <v>70</v>
      </c>
      <c r="E104" s="14">
        <v>1</v>
      </c>
      <c r="F104" s="3">
        <f>D104*E104</f>
        <v>70</v>
      </c>
      <c r="G104" s="3">
        <f>F104*1.15</f>
        <v>80.5</v>
      </c>
      <c r="H104" s="13" t="s">
        <v>282</v>
      </c>
      <c r="I104" s="14">
        <f t="shared" si="7"/>
        <v>1.162</v>
      </c>
      <c r="J104" s="29">
        <v>85</v>
      </c>
    </row>
    <row r="105" spans="1:10" ht="12.75">
      <c r="A105" t="s">
        <v>208</v>
      </c>
      <c r="B105" t="s">
        <v>201</v>
      </c>
      <c r="C105" s="25" t="s">
        <v>207</v>
      </c>
      <c r="D105" s="13">
        <v>65</v>
      </c>
      <c r="E105" s="3">
        <v>1</v>
      </c>
      <c r="F105" s="3">
        <f t="shared" si="9"/>
        <v>65</v>
      </c>
      <c r="G105" s="3">
        <f>F105*1.15</f>
        <v>74.75</v>
      </c>
      <c r="H105" t="s">
        <v>173</v>
      </c>
      <c r="I105" s="14">
        <f t="shared" si="7"/>
        <v>1.079</v>
      </c>
      <c r="J105" s="23">
        <v>85</v>
      </c>
    </row>
    <row r="106" spans="1:10" s="13" customFormat="1" ht="12.75">
      <c r="A106" s="13" t="s">
        <v>208</v>
      </c>
      <c r="B106" s="13" t="s">
        <v>201</v>
      </c>
      <c r="C106" s="34" t="s">
        <v>207</v>
      </c>
      <c r="D106" s="13">
        <v>70</v>
      </c>
      <c r="E106" s="14">
        <v>1</v>
      </c>
      <c r="F106" s="3">
        <f>D106*E106</f>
        <v>70</v>
      </c>
      <c r="G106" s="3">
        <f>F106*1.15</f>
        <v>80.5</v>
      </c>
      <c r="H106" s="13" t="s">
        <v>282</v>
      </c>
      <c r="I106" s="14">
        <f t="shared" si="7"/>
        <v>1.162</v>
      </c>
      <c r="J106" s="29">
        <v>85</v>
      </c>
    </row>
    <row r="107" spans="1:10" ht="12.75">
      <c r="A107" t="s">
        <v>209</v>
      </c>
      <c r="B107" t="s">
        <v>201</v>
      </c>
      <c r="C107" s="25" t="s">
        <v>49</v>
      </c>
      <c r="D107" s="13">
        <v>139</v>
      </c>
      <c r="E107" s="3">
        <v>1</v>
      </c>
      <c r="F107" s="3">
        <f t="shared" si="9"/>
        <v>139</v>
      </c>
      <c r="G107" s="3">
        <f>F107*1.12</f>
        <v>155.68</v>
      </c>
      <c r="H107" t="s">
        <v>146</v>
      </c>
      <c r="I107" s="14">
        <f t="shared" si="7"/>
        <v>2.3074</v>
      </c>
      <c r="J107" s="23">
        <v>180</v>
      </c>
    </row>
    <row r="108" spans="1:10" ht="12.75">
      <c r="A108" t="s">
        <v>209</v>
      </c>
      <c r="B108" t="s">
        <v>201</v>
      </c>
      <c r="C108" s="25" t="s">
        <v>27</v>
      </c>
      <c r="D108" s="13">
        <v>139</v>
      </c>
      <c r="E108" s="3">
        <v>1</v>
      </c>
      <c r="F108" s="3">
        <f t="shared" si="9"/>
        <v>139</v>
      </c>
      <c r="G108" s="3">
        <f>F108*1.12</f>
        <v>155.68</v>
      </c>
      <c r="H108" t="s">
        <v>150</v>
      </c>
      <c r="I108" s="14">
        <f t="shared" si="7"/>
        <v>2.3074</v>
      </c>
      <c r="J108" s="23">
        <v>180</v>
      </c>
    </row>
    <row r="109" spans="1:10" ht="12.75">
      <c r="A109" t="s">
        <v>209</v>
      </c>
      <c r="B109" t="s">
        <v>201</v>
      </c>
      <c r="C109" s="25" t="s">
        <v>87</v>
      </c>
      <c r="D109" s="13">
        <v>139</v>
      </c>
      <c r="E109" s="3">
        <v>1</v>
      </c>
      <c r="F109" s="3">
        <f t="shared" si="9"/>
        <v>139</v>
      </c>
      <c r="G109" s="3">
        <f>F109*1.12</f>
        <v>155.68</v>
      </c>
      <c r="H109" t="s">
        <v>148</v>
      </c>
      <c r="I109" s="14">
        <f t="shared" si="7"/>
        <v>2.3074</v>
      </c>
      <c r="J109" s="23">
        <v>180</v>
      </c>
    </row>
    <row r="110" spans="1:10" s="13" customFormat="1" ht="12.75">
      <c r="A110" s="13" t="s">
        <v>209</v>
      </c>
      <c r="B110" s="13" t="s">
        <v>201</v>
      </c>
      <c r="C110" s="34" t="s">
        <v>87</v>
      </c>
      <c r="D110" s="13">
        <v>148</v>
      </c>
      <c r="E110" s="14">
        <v>1</v>
      </c>
      <c r="F110" s="3">
        <f>D110*E110</f>
        <v>148</v>
      </c>
      <c r="G110" s="3">
        <f>F110*1.15</f>
        <v>170.2</v>
      </c>
      <c r="H110" s="13" t="s">
        <v>282</v>
      </c>
      <c r="I110" s="14">
        <f t="shared" si="7"/>
        <v>2.4568</v>
      </c>
      <c r="J110" s="29">
        <v>180</v>
      </c>
    </row>
    <row r="111" spans="1:10" ht="12.75">
      <c r="A111" t="s">
        <v>209</v>
      </c>
      <c r="B111" t="s">
        <v>201</v>
      </c>
      <c r="C111" s="25" t="s">
        <v>53</v>
      </c>
      <c r="D111" s="13">
        <v>139</v>
      </c>
      <c r="E111" s="3">
        <v>1</v>
      </c>
      <c r="F111" s="3">
        <f t="shared" si="9"/>
        <v>139</v>
      </c>
      <c r="G111" s="3">
        <f>F111*1.15</f>
        <v>159.85</v>
      </c>
      <c r="H111" t="s">
        <v>173</v>
      </c>
      <c r="I111" s="14">
        <f t="shared" si="7"/>
        <v>2.3074</v>
      </c>
      <c r="J111" s="23">
        <v>180</v>
      </c>
    </row>
    <row r="112" spans="1:10" ht="12.75">
      <c r="A112" t="s">
        <v>209</v>
      </c>
      <c r="B112" t="s">
        <v>201</v>
      </c>
      <c r="C112" s="25" t="s">
        <v>19</v>
      </c>
      <c r="D112" s="13">
        <v>139</v>
      </c>
      <c r="E112" s="3">
        <v>1</v>
      </c>
      <c r="F112" s="3">
        <f t="shared" si="9"/>
        <v>139</v>
      </c>
      <c r="G112" s="3">
        <f>F112*1.15</f>
        <v>159.85</v>
      </c>
      <c r="H112" t="s">
        <v>173</v>
      </c>
      <c r="I112" s="14">
        <f t="shared" si="7"/>
        <v>2.3074</v>
      </c>
      <c r="J112" s="23">
        <v>180</v>
      </c>
    </row>
    <row r="113" spans="1:10" ht="12.75">
      <c r="A113" t="s">
        <v>210</v>
      </c>
      <c r="B113" t="s">
        <v>201</v>
      </c>
      <c r="C113" s="25" t="s">
        <v>53</v>
      </c>
      <c r="D113" s="13">
        <v>139</v>
      </c>
      <c r="E113" s="3">
        <v>1</v>
      </c>
      <c r="F113" s="3">
        <f t="shared" si="9"/>
        <v>139</v>
      </c>
      <c r="G113" s="3">
        <f>F113*1.12</f>
        <v>155.68</v>
      </c>
      <c r="H113" t="s">
        <v>202</v>
      </c>
      <c r="I113" s="14">
        <f t="shared" si="7"/>
        <v>2.3074</v>
      </c>
      <c r="J113" s="23">
        <v>180</v>
      </c>
    </row>
    <row r="114" spans="1:10" ht="12.75">
      <c r="A114" t="s">
        <v>210</v>
      </c>
      <c r="B114" t="s">
        <v>201</v>
      </c>
      <c r="C114" s="25" t="s">
        <v>19</v>
      </c>
      <c r="D114" s="13">
        <v>139</v>
      </c>
      <c r="E114" s="3">
        <v>1</v>
      </c>
      <c r="F114" s="3">
        <f t="shared" si="9"/>
        <v>139</v>
      </c>
      <c r="G114" s="3">
        <f>F114*1.12</f>
        <v>155.68</v>
      </c>
      <c r="H114" t="s">
        <v>186</v>
      </c>
      <c r="I114" s="14">
        <f t="shared" si="7"/>
        <v>2.3074</v>
      </c>
      <c r="J114" s="23">
        <v>180</v>
      </c>
    </row>
    <row r="115" spans="1:10" ht="12.75">
      <c r="A115" t="s">
        <v>210</v>
      </c>
      <c r="B115" t="s">
        <v>201</v>
      </c>
      <c r="C115" s="25" t="s">
        <v>19</v>
      </c>
      <c r="D115" s="13">
        <v>139</v>
      </c>
      <c r="E115" s="3">
        <v>1</v>
      </c>
      <c r="F115" s="3">
        <f t="shared" si="9"/>
        <v>139</v>
      </c>
      <c r="G115" s="3">
        <f>F115*1.15</f>
        <v>159.85</v>
      </c>
      <c r="H115" t="s">
        <v>173</v>
      </c>
      <c r="I115" s="14">
        <f t="shared" si="7"/>
        <v>2.3074</v>
      </c>
      <c r="J115" s="23">
        <v>180</v>
      </c>
    </row>
    <row r="116" spans="1:10" ht="12.75">
      <c r="A116" t="s">
        <v>210</v>
      </c>
      <c r="B116" t="s">
        <v>201</v>
      </c>
      <c r="C116" s="25" t="s">
        <v>19</v>
      </c>
      <c r="D116" s="13">
        <v>139</v>
      </c>
      <c r="E116" s="3">
        <v>1</v>
      </c>
      <c r="F116" s="3">
        <f>D116*E116</f>
        <v>139</v>
      </c>
      <c r="G116" s="3">
        <f>F116*1.12</f>
        <v>155.68</v>
      </c>
      <c r="H116" t="s">
        <v>203</v>
      </c>
      <c r="I116" s="14">
        <f t="shared" si="7"/>
        <v>2.3074</v>
      </c>
      <c r="J116" s="23">
        <v>180</v>
      </c>
    </row>
    <row r="117" spans="1:10" ht="12.75">
      <c r="A117" t="s">
        <v>211</v>
      </c>
      <c r="B117" t="s">
        <v>201</v>
      </c>
      <c r="C117" s="25" t="s">
        <v>49</v>
      </c>
      <c r="D117" s="13">
        <v>139</v>
      </c>
      <c r="E117" s="3">
        <v>1</v>
      </c>
      <c r="F117" s="3">
        <f t="shared" si="9"/>
        <v>139</v>
      </c>
      <c r="G117" s="3">
        <f>F117*1.12</f>
        <v>155.68</v>
      </c>
      <c r="H117" t="s">
        <v>146</v>
      </c>
      <c r="I117" s="14">
        <f t="shared" si="7"/>
        <v>2.3074</v>
      </c>
      <c r="J117" s="23">
        <v>180</v>
      </c>
    </row>
    <row r="118" spans="1:10" ht="12.75">
      <c r="A118" t="s">
        <v>212</v>
      </c>
      <c r="B118" t="s">
        <v>201</v>
      </c>
      <c r="C118" s="25" t="s">
        <v>53</v>
      </c>
      <c r="D118" s="13">
        <v>139</v>
      </c>
      <c r="E118" s="3">
        <v>1</v>
      </c>
      <c r="F118" s="3">
        <f t="shared" si="9"/>
        <v>139</v>
      </c>
      <c r="G118" s="3">
        <f>F118*1.12</f>
        <v>155.68</v>
      </c>
      <c r="H118" t="s">
        <v>182</v>
      </c>
      <c r="I118" s="14">
        <f t="shared" si="7"/>
        <v>2.3074</v>
      </c>
      <c r="J118" s="23">
        <v>180</v>
      </c>
    </row>
    <row r="119" spans="1:10" ht="12.75">
      <c r="A119" t="s">
        <v>213</v>
      </c>
      <c r="B119" t="s">
        <v>201</v>
      </c>
      <c r="C119" s="25" t="s">
        <v>87</v>
      </c>
      <c r="D119" s="13">
        <v>169</v>
      </c>
      <c r="E119" s="3">
        <v>1</v>
      </c>
      <c r="F119" s="3">
        <f t="shared" si="9"/>
        <v>169</v>
      </c>
      <c r="G119" s="3">
        <f>F119*1.05</f>
        <v>177.45000000000002</v>
      </c>
      <c r="H119" t="s">
        <v>171</v>
      </c>
      <c r="I119" s="14">
        <f t="shared" si="7"/>
        <v>2.8054</v>
      </c>
      <c r="J119" s="23">
        <v>220</v>
      </c>
    </row>
    <row r="120" spans="1:10" ht="12.75">
      <c r="A120" t="s">
        <v>214</v>
      </c>
      <c r="B120" t="s">
        <v>201</v>
      </c>
      <c r="C120" s="25" t="s">
        <v>19</v>
      </c>
      <c r="D120" s="13">
        <v>169</v>
      </c>
      <c r="E120" s="3">
        <v>1</v>
      </c>
      <c r="F120" s="3">
        <f t="shared" si="9"/>
        <v>169</v>
      </c>
      <c r="G120" s="3">
        <f>F120*1.12</f>
        <v>189.28000000000003</v>
      </c>
      <c r="H120" t="s">
        <v>203</v>
      </c>
      <c r="I120" s="14">
        <f t="shared" si="7"/>
        <v>2.8054</v>
      </c>
      <c r="J120" s="23">
        <v>220</v>
      </c>
    </row>
    <row r="121" spans="1:10" ht="12.75">
      <c r="A121" t="s">
        <v>214</v>
      </c>
      <c r="B121" t="s">
        <v>201</v>
      </c>
      <c r="C121" s="25" t="s">
        <v>19</v>
      </c>
      <c r="D121" s="13">
        <v>169</v>
      </c>
      <c r="E121" s="3">
        <v>1</v>
      </c>
      <c r="F121" s="3">
        <f t="shared" si="9"/>
        <v>169</v>
      </c>
      <c r="G121" s="3">
        <f>F121*1.12</f>
        <v>189.28000000000003</v>
      </c>
      <c r="H121" t="s">
        <v>182</v>
      </c>
      <c r="I121" s="14">
        <f t="shared" si="7"/>
        <v>2.8054</v>
      </c>
      <c r="J121" s="23">
        <v>220</v>
      </c>
    </row>
    <row r="122" spans="1:10" ht="12.75">
      <c r="A122" t="s">
        <v>215</v>
      </c>
      <c r="B122" t="s">
        <v>201</v>
      </c>
      <c r="C122" s="25" t="s">
        <v>27</v>
      </c>
      <c r="D122" s="13">
        <v>169</v>
      </c>
      <c r="E122" s="3">
        <v>1</v>
      </c>
      <c r="F122" s="3">
        <f t="shared" si="9"/>
        <v>169</v>
      </c>
      <c r="G122" s="3">
        <f>F122*1.12</f>
        <v>189.28000000000003</v>
      </c>
      <c r="H122" t="s">
        <v>150</v>
      </c>
      <c r="I122" s="14">
        <f t="shared" si="7"/>
        <v>2.8054</v>
      </c>
      <c r="J122" s="23">
        <v>220</v>
      </c>
    </row>
    <row r="123" spans="1:10" ht="12.75">
      <c r="A123" t="s">
        <v>390</v>
      </c>
      <c r="B123" t="s">
        <v>201</v>
      </c>
      <c r="C123" s="34" t="s">
        <v>27</v>
      </c>
      <c r="D123">
        <v>180</v>
      </c>
      <c r="E123">
        <v>1</v>
      </c>
      <c r="F123" s="3">
        <f>D123*E123</f>
        <v>180</v>
      </c>
      <c r="G123" s="3">
        <f>F123*1.15</f>
        <v>206.99999999999997</v>
      </c>
      <c r="H123" t="s">
        <v>259</v>
      </c>
      <c r="I123" s="14">
        <f t="shared" si="7"/>
        <v>2.988</v>
      </c>
      <c r="J123" s="23">
        <v>220</v>
      </c>
    </row>
    <row r="124" spans="1:10" ht="12.75">
      <c r="A124" t="s">
        <v>215</v>
      </c>
      <c r="B124" t="s">
        <v>201</v>
      </c>
      <c r="C124" s="25" t="s">
        <v>87</v>
      </c>
      <c r="D124" s="13">
        <v>169</v>
      </c>
      <c r="E124" s="3">
        <v>1</v>
      </c>
      <c r="F124" s="3">
        <f>D124*E124</f>
        <v>169</v>
      </c>
      <c r="G124" s="3">
        <f>F124*1.12</f>
        <v>189.28000000000003</v>
      </c>
      <c r="H124" t="s">
        <v>148</v>
      </c>
      <c r="I124" s="14">
        <f t="shared" si="7"/>
        <v>2.8054</v>
      </c>
      <c r="J124" s="23">
        <v>220</v>
      </c>
    </row>
    <row r="125" spans="1:10" ht="12.75">
      <c r="A125" t="s">
        <v>215</v>
      </c>
      <c r="B125" t="s">
        <v>201</v>
      </c>
      <c r="C125" s="25" t="s">
        <v>53</v>
      </c>
      <c r="D125" s="13">
        <v>169</v>
      </c>
      <c r="E125" s="3">
        <v>1</v>
      </c>
      <c r="F125" s="3">
        <f t="shared" si="9"/>
        <v>169</v>
      </c>
      <c r="G125" s="3">
        <f>F125*1.12</f>
        <v>189.28000000000003</v>
      </c>
      <c r="H125" t="s">
        <v>182</v>
      </c>
      <c r="I125" s="14">
        <f t="shared" si="7"/>
        <v>2.8054</v>
      </c>
      <c r="J125" s="23">
        <v>220</v>
      </c>
    </row>
    <row r="126" spans="1:10" ht="12.75">
      <c r="A126" t="s">
        <v>215</v>
      </c>
      <c r="B126" t="s">
        <v>201</v>
      </c>
      <c r="C126" s="25" t="s">
        <v>53</v>
      </c>
      <c r="D126" s="13">
        <v>169</v>
      </c>
      <c r="E126" s="3">
        <v>1</v>
      </c>
      <c r="F126" s="3">
        <f>D126*E126</f>
        <v>169</v>
      </c>
      <c r="G126" s="3">
        <f>F126*1.15</f>
        <v>194.35</v>
      </c>
      <c r="H126" t="s">
        <v>173</v>
      </c>
      <c r="I126" s="14">
        <f t="shared" si="7"/>
        <v>2.8054</v>
      </c>
      <c r="J126" s="23">
        <v>220</v>
      </c>
    </row>
    <row r="127" spans="1:10" ht="12.75">
      <c r="A127" t="s">
        <v>216</v>
      </c>
      <c r="B127" t="s">
        <v>201</v>
      </c>
      <c r="C127" s="25" t="s">
        <v>87</v>
      </c>
      <c r="D127" s="13">
        <v>169</v>
      </c>
      <c r="E127" s="3">
        <v>1</v>
      </c>
      <c r="F127" s="3">
        <f t="shared" si="9"/>
        <v>169</v>
      </c>
      <c r="G127" s="14">
        <f>F127*1.12</f>
        <v>189.28000000000003</v>
      </c>
      <c r="H127" t="s">
        <v>88</v>
      </c>
      <c r="I127" s="14">
        <f t="shared" si="7"/>
        <v>2.8054</v>
      </c>
      <c r="J127" s="23">
        <v>220</v>
      </c>
    </row>
    <row r="128" spans="1:10" ht="12.75">
      <c r="A128" t="s">
        <v>216</v>
      </c>
      <c r="B128" t="s">
        <v>201</v>
      </c>
      <c r="C128" s="25" t="s">
        <v>19</v>
      </c>
      <c r="D128" s="13">
        <v>169</v>
      </c>
      <c r="E128" s="3">
        <v>1</v>
      </c>
      <c r="F128" s="3">
        <f t="shared" si="9"/>
        <v>169</v>
      </c>
      <c r="G128" s="3">
        <f>F128*1.15</f>
        <v>194.35</v>
      </c>
      <c r="H128" t="s">
        <v>173</v>
      </c>
      <c r="I128" s="14">
        <f t="shared" si="7"/>
        <v>2.8054</v>
      </c>
      <c r="J128" s="23">
        <v>220</v>
      </c>
    </row>
    <row r="129" spans="1:10" ht="12.75">
      <c r="A129" t="s">
        <v>217</v>
      </c>
      <c r="B129" t="s">
        <v>201</v>
      </c>
      <c r="C129" s="25" t="s">
        <v>49</v>
      </c>
      <c r="D129" s="13">
        <v>169</v>
      </c>
      <c r="E129" s="3">
        <v>1</v>
      </c>
      <c r="F129" s="3">
        <f t="shared" si="9"/>
        <v>169</v>
      </c>
      <c r="G129" s="3">
        <f>F129*1.12</f>
        <v>189.28000000000003</v>
      </c>
      <c r="H129" t="s">
        <v>146</v>
      </c>
      <c r="I129" s="14">
        <f t="shared" si="7"/>
        <v>2.8054</v>
      </c>
      <c r="J129" s="23">
        <v>220</v>
      </c>
    </row>
    <row r="130" spans="1:10" ht="12.75">
      <c r="A130" t="s">
        <v>217</v>
      </c>
      <c r="B130" t="s">
        <v>201</v>
      </c>
      <c r="C130" s="25" t="s">
        <v>19</v>
      </c>
      <c r="D130" s="13">
        <v>169</v>
      </c>
      <c r="E130" s="3">
        <v>1</v>
      </c>
      <c r="F130" s="3">
        <f>D130*E130</f>
        <v>169</v>
      </c>
      <c r="G130" s="3">
        <f>F130*1.15</f>
        <v>194.35</v>
      </c>
      <c r="H130" t="s">
        <v>173</v>
      </c>
      <c r="I130" s="14">
        <f aca="true" t="shared" si="10" ref="I130:I193">F130*0.0166</f>
        <v>2.8054</v>
      </c>
      <c r="J130" s="23">
        <v>220</v>
      </c>
    </row>
    <row r="131" spans="1:10" ht="12.75">
      <c r="A131" t="s">
        <v>218</v>
      </c>
      <c r="B131" t="s">
        <v>219</v>
      </c>
      <c r="C131" s="25" t="s">
        <v>100</v>
      </c>
      <c r="D131" s="13">
        <v>123</v>
      </c>
      <c r="E131" s="3">
        <v>1</v>
      </c>
      <c r="F131" s="3">
        <f t="shared" si="9"/>
        <v>123</v>
      </c>
      <c r="G131" s="14">
        <f>F131*1.12</f>
        <v>137.76000000000002</v>
      </c>
      <c r="H131" t="s">
        <v>88</v>
      </c>
      <c r="I131" s="14">
        <f t="shared" si="10"/>
        <v>2.0418</v>
      </c>
      <c r="J131" s="23">
        <v>160</v>
      </c>
    </row>
    <row r="132" spans="1:10" ht="12.75">
      <c r="A132" t="s">
        <v>218</v>
      </c>
      <c r="B132" t="s">
        <v>219</v>
      </c>
      <c r="C132" s="25" t="s">
        <v>100</v>
      </c>
      <c r="D132" s="13">
        <v>123</v>
      </c>
      <c r="E132" s="3">
        <v>1</v>
      </c>
      <c r="F132" s="3">
        <f>D132*E132</f>
        <v>123</v>
      </c>
      <c r="G132" s="3">
        <f>F132*1.12</f>
        <v>137.76000000000002</v>
      </c>
      <c r="H132" t="s">
        <v>202</v>
      </c>
      <c r="I132" s="14">
        <f t="shared" si="10"/>
        <v>2.0418</v>
      </c>
      <c r="J132" s="23">
        <v>160</v>
      </c>
    </row>
    <row r="133" spans="1:10" ht="12.75">
      <c r="A133" t="s">
        <v>220</v>
      </c>
      <c r="B133" t="s">
        <v>219</v>
      </c>
      <c r="C133" s="25" t="s">
        <v>82</v>
      </c>
      <c r="D133" s="13">
        <v>123</v>
      </c>
      <c r="E133" s="3">
        <v>1</v>
      </c>
      <c r="F133" s="3">
        <f t="shared" si="9"/>
        <v>123</v>
      </c>
      <c r="G133" s="3">
        <f>F133*1.15</f>
        <v>141.45</v>
      </c>
      <c r="H133" t="s">
        <v>160</v>
      </c>
      <c r="I133" s="14">
        <f t="shared" si="10"/>
        <v>2.0418</v>
      </c>
      <c r="J133" s="23">
        <v>160</v>
      </c>
    </row>
    <row r="134" spans="1:10" ht="12.75">
      <c r="A134" t="s">
        <v>220</v>
      </c>
      <c r="B134" t="s">
        <v>219</v>
      </c>
      <c r="C134" s="25" t="s">
        <v>82</v>
      </c>
      <c r="D134" s="13">
        <v>123</v>
      </c>
      <c r="E134" s="3">
        <v>1</v>
      </c>
      <c r="F134" s="3">
        <f aca="true" t="shared" si="11" ref="F134:F140">D134*E134</f>
        <v>123</v>
      </c>
      <c r="G134" s="3">
        <f>F134*1.12</f>
        <v>137.76000000000002</v>
      </c>
      <c r="H134" t="s">
        <v>221</v>
      </c>
      <c r="I134" s="14">
        <f t="shared" si="10"/>
        <v>2.0418</v>
      </c>
      <c r="J134" s="23">
        <v>160</v>
      </c>
    </row>
    <row r="135" spans="1:10" ht="12.75">
      <c r="A135" t="s">
        <v>220</v>
      </c>
      <c r="B135" t="s">
        <v>219</v>
      </c>
      <c r="C135" s="25" t="s">
        <v>49</v>
      </c>
      <c r="D135" s="13">
        <v>123</v>
      </c>
      <c r="E135" s="3">
        <v>1</v>
      </c>
      <c r="F135" s="3">
        <f t="shared" si="11"/>
        <v>123</v>
      </c>
      <c r="G135" s="3">
        <f>F135*1.1</f>
        <v>135.3</v>
      </c>
      <c r="H135" t="s">
        <v>199</v>
      </c>
      <c r="I135" s="14">
        <f t="shared" si="10"/>
        <v>2.0418</v>
      </c>
      <c r="J135" s="23">
        <v>160</v>
      </c>
    </row>
    <row r="136" spans="1:10" ht="12.75">
      <c r="A136" t="s">
        <v>218</v>
      </c>
      <c r="B136" t="s">
        <v>219</v>
      </c>
      <c r="C136" s="25" t="s">
        <v>190</v>
      </c>
      <c r="D136" s="13">
        <v>123</v>
      </c>
      <c r="E136" s="3">
        <v>1</v>
      </c>
      <c r="F136" s="3">
        <f t="shared" si="11"/>
        <v>123</v>
      </c>
      <c r="G136" s="3">
        <f aca="true" t="shared" si="12" ref="G136:G141">F136*1.12</f>
        <v>137.76000000000002</v>
      </c>
      <c r="H136" t="s">
        <v>191</v>
      </c>
      <c r="I136" s="14">
        <f t="shared" si="10"/>
        <v>2.0418</v>
      </c>
      <c r="J136" s="23">
        <v>160</v>
      </c>
    </row>
    <row r="137" spans="1:10" ht="12.75">
      <c r="A137" t="s">
        <v>218</v>
      </c>
      <c r="B137" t="s">
        <v>219</v>
      </c>
      <c r="C137" s="34" t="s">
        <v>27</v>
      </c>
      <c r="D137">
        <v>131</v>
      </c>
      <c r="E137">
        <v>1</v>
      </c>
      <c r="F137" s="3">
        <f t="shared" si="11"/>
        <v>131</v>
      </c>
      <c r="G137" s="3">
        <f t="shared" si="12"/>
        <v>146.72000000000003</v>
      </c>
      <c r="H137" t="s">
        <v>316</v>
      </c>
      <c r="I137" s="14">
        <f t="shared" si="10"/>
        <v>2.1746</v>
      </c>
      <c r="J137" s="23">
        <v>160</v>
      </c>
    </row>
    <row r="138" spans="1:10" ht="12.75">
      <c r="A138" t="s">
        <v>222</v>
      </c>
      <c r="B138" t="s">
        <v>219</v>
      </c>
      <c r="C138" s="25">
        <v>50</v>
      </c>
      <c r="D138" s="13">
        <v>75</v>
      </c>
      <c r="E138" s="3">
        <v>1</v>
      </c>
      <c r="F138" s="3">
        <f t="shared" si="11"/>
        <v>75</v>
      </c>
      <c r="G138" s="3">
        <f t="shared" si="12"/>
        <v>84.00000000000001</v>
      </c>
      <c r="H138" t="s">
        <v>202</v>
      </c>
      <c r="I138" s="14">
        <f t="shared" si="10"/>
        <v>1.245</v>
      </c>
      <c r="J138" s="23">
        <v>98</v>
      </c>
    </row>
    <row r="139" spans="1:10" ht="12.75">
      <c r="A139" t="s">
        <v>222</v>
      </c>
      <c r="B139" t="s">
        <v>219</v>
      </c>
      <c r="C139" s="25">
        <v>52</v>
      </c>
      <c r="D139" s="13">
        <v>75</v>
      </c>
      <c r="E139" s="3">
        <v>1</v>
      </c>
      <c r="F139" s="3">
        <f t="shared" si="11"/>
        <v>75</v>
      </c>
      <c r="G139" s="3">
        <f t="shared" si="12"/>
        <v>84.00000000000001</v>
      </c>
      <c r="H139" t="s">
        <v>187</v>
      </c>
      <c r="I139" s="14">
        <f t="shared" si="10"/>
        <v>1.245</v>
      </c>
      <c r="J139" s="23">
        <v>98</v>
      </c>
    </row>
    <row r="140" spans="1:10" ht="12.75">
      <c r="A140" t="s">
        <v>222</v>
      </c>
      <c r="B140" t="s">
        <v>219</v>
      </c>
      <c r="C140" s="34">
        <v>52</v>
      </c>
      <c r="D140">
        <v>80</v>
      </c>
      <c r="E140">
        <v>1</v>
      </c>
      <c r="F140" s="3">
        <f t="shared" si="11"/>
        <v>80</v>
      </c>
      <c r="G140" s="3">
        <f t="shared" si="12"/>
        <v>89.60000000000001</v>
      </c>
      <c r="H140" t="s">
        <v>391</v>
      </c>
      <c r="I140" s="14">
        <f t="shared" si="10"/>
        <v>1.328</v>
      </c>
      <c r="J140" s="23">
        <v>98</v>
      </c>
    </row>
    <row r="141" spans="1:10" ht="12.75">
      <c r="A141" t="s">
        <v>223</v>
      </c>
      <c r="B141" t="s">
        <v>219</v>
      </c>
      <c r="C141" s="25" t="s">
        <v>100</v>
      </c>
      <c r="D141" s="13">
        <v>193</v>
      </c>
      <c r="E141" s="3">
        <v>1</v>
      </c>
      <c r="F141" s="3">
        <f t="shared" si="9"/>
        <v>193</v>
      </c>
      <c r="G141" s="14">
        <f t="shared" si="12"/>
        <v>216.16000000000003</v>
      </c>
      <c r="H141" t="s">
        <v>88</v>
      </c>
      <c r="I141" s="14">
        <f t="shared" si="10"/>
        <v>3.2038</v>
      </c>
      <c r="J141" s="23">
        <v>250</v>
      </c>
    </row>
    <row r="142" spans="1:10" ht="12.75">
      <c r="A142" t="s">
        <v>223</v>
      </c>
      <c r="B142" t="s">
        <v>219</v>
      </c>
      <c r="C142" s="25" t="s">
        <v>82</v>
      </c>
      <c r="D142" s="13">
        <v>193</v>
      </c>
      <c r="E142" s="3">
        <v>1</v>
      </c>
      <c r="F142" s="3">
        <f t="shared" si="9"/>
        <v>193</v>
      </c>
      <c r="G142" s="3">
        <f>F142*1.15</f>
        <v>221.95</v>
      </c>
      <c r="H142" t="s">
        <v>160</v>
      </c>
      <c r="I142" s="14">
        <f t="shared" si="10"/>
        <v>3.2038</v>
      </c>
      <c r="J142" s="23">
        <v>250</v>
      </c>
    </row>
    <row r="143" spans="1:10" ht="12.75">
      <c r="A143" s="13" t="s">
        <v>223</v>
      </c>
      <c r="B143" s="13" t="s">
        <v>219</v>
      </c>
      <c r="C143" s="25" t="s">
        <v>190</v>
      </c>
      <c r="D143" s="13">
        <v>193</v>
      </c>
      <c r="E143" s="3">
        <v>1</v>
      </c>
      <c r="F143" s="3">
        <f t="shared" si="9"/>
        <v>193</v>
      </c>
      <c r="G143" s="3">
        <f>F143*1.12</f>
        <v>216.16000000000003</v>
      </c>
      <c r="H143" t="s">
        <v>191</v>
      </c>
      <c r="I143" s="14">
        <f t="shared" si="10"/>
        <v>3.2038</v>
      </c>
      <c r="J143" s="23">
        <v>250</v>
      </c>
    </row>
    <row r="144" spans="1:10" ht="12.75">
      <c r="A144" t="s">
        <v>223</v>
      </c>
      <c r="B144" t="s">
        <v>219</v>
      </c>
      <c r="C144" s="34" t="s">
        <v>27</v>
      </c>
      <c r="D144">
        <v>205</v>
      </c>
      <c r="E144">
        <v>1</v>
      </c>
      <c r="F144" s="3">
        <f>D144*E144</f>
        <v>205</v>
      </c>
      <c r="G144" s="3">
        <f>F144*1.12</f>
        <v>229.60000000000002</v>
      </c>
      <c r="H144" t="s">
        <v>316</v>
      </c>
      <c r="I144" s="14">
        <f t="shared" si="10"/>
        <v>3.403</v>
      </c>
      <c r="J144" s="23">
        <v>250</v>
      </c>
    </row>
    <row r="145" spans="1:10" ht="12.75">
      <c r="A145" t="s">
        <v>224</v>
      </c>
      <c r="B145" t="s">
        <v>219</v>
      </c>
      <c r="C145" s="25" t="s">
        <v>82</v>
      </c>
      <c r="D145" s="13">
        <v>193</v>
      </c>
      <c r="E145" s="3">
        <v>1</v>
      </c>
      <c r="F145" s="3">
        <f t="shared" si="9"/>
        <v>193</v>
      </c>
      <c r="G145" s="3">
        <f>F145*1.15</f>
        <v>221.95</v>
      </c>
      <c r="H145" t="s">
        <v>160</v>
      </c>
      <c r="I145" s="14">
        <f t="shared" si="10"/>
        <v>3.2038</v>
      </c>
      <c r="J145" s="23">
        <v>250</v>
      </c>
    </row>
    <row r="146" spans="1:10" ht="12.75">
      <c r="A146" t="s">
        <v>225</v>
      </c>
      <c r="B146" t="s">
        <v>219</v>
      </c>
      <c r="C146" s="25" t="s">
        <v>82</v>
      </c>
      <c r="D146" s="13">
        <v>193</v>
      </c>
      <c r="E146" s="3">
        <v>1</v>
      </c>
      <c r="F146" s="3">
        <f t="shared" si="9"/>
        <v>193</v>
      </c>
      <c r="G146" s="3">
        <f>F146*1.15</f>
        <v>221.95</v>
      </c>
      <c r="H146" t="s">
        <v>160</v>
      </c>
      <c r="I146" s="14">
        <f t="shared" si="10"/>
        <v>3.2038</v>
      </c>
      <c r="J146" s="23">
        <v>250</v>
      </c>
    </row>
    <row r="147" spans="1:10" ht="12.75">
      <c r="A147" t="s">
        <v>225</v>
      </c>
      <c r="B147" t="s">
        <v>219</v>
      </c>
      <c r="C147" s="25" t="s">
        <v>82</v>
      </c>
      <c r="D147" s="13">
        <v>193</v>
      </c>
      <c r="E147" s="3">
        <v>1</v>
      </c>
      <c r="F147" s="3">
        <f>D147*E147</f>
        <v>193</v>
      </c>
      <c r="G147" s="3">
        <f>F147*1.12</f>
        <v>216.16000000000003</v>
      </c>
      <c r="H147" t="s">
        <v>221</v>
      </c>
      <c r="I147" s="14">
        <f t="shared" si="10"/>
        <v>3.2038</v>
      </c>
      <c r="J147" s="23">
        <v>250</v>
      </c>
    </row>
    <row r="148" spans="1:10" ht="12.75">
      <c r="A148" t="s">
        <v>225</v>
      </c>
      <c r="B148" t="s">
        <v>219</v>
      </c>
      <c r="C148" s="25" t="s">
        <v>82</v>
      </c>
      <c r="D148" s="13">
        <v>193</v>
      </c>
      <c r="E148" s="3">
        <v>1</v>
      </c>
      <c r="F148" s="3">
        <f>D148*E148</f>
        <v>193</v>
      </c>
      <c r="G148" s="3">
        <f>F148*1.12</f>
        <v>216.16000000000003</v>
      </c>
      <c r="H148" t="s">
        <v>202</v>
      </c>
      <c r="I148" s="14">
        <f t="shared" si="10"/>
        <v>3.2038</v>
      </c>
      <c r="J148" s="23">
        <v>250</v>
      </c>
    </row>
    <row r="149" spans="1:10" ht="12.75">
      <c r="A149" t="s">
        <v>225</v>
      </c>
      <c r="B149" t="s">
        <v>219</v>
      </c>
      <c r="C149" s="34" t="s">
        <v>49</v>
      </c>
      <c r="D149">
        <v>205</v>
      </c>
      <c r="E149">
        <v>1</v>
      </c>
      <c r="F149" s="3">
        <f>D149*E149</f>
        <v>205</v>
      </c>
      <c r="G149" s="3">
        <f>F149*1.12</f>
        <v>229.60000000000002</v>
      </c>
      <c r="H149" t="s">
        <v>391</v>
      </c>
      <c r="I149" s="14">
        <f t="shared" si="10"/>
        <v>3.403</v>
      </c>
      <c r="J149" s="23">
        <v>250</v>
      </c>
    </row>
    <row r="150" spans="1:10" ht="12.75">
      <c r="A150" t="s">
        <v>226</v>
      </c>
      <c r="B150" t="s">
        <v>219</v>
      </c>
      <c r="C150" s="25" t="s">
        <v>82</v>
      </c>
      <c r="D150" s="13">
        <v>306</v>
      </c>
      <c r="E150" s="3">
        <v>1</v>
      </c>
      <c r="F150" s="3">
        <f t="shared" si="9"/>
        <v>306</v>
      </c>
      <c r="G150" s="3">
        <f>F150*1.15</f>
        <v>351.9</v>
      </c>
      <c r="H150" t="s">
        <v>160</v>
      </c>
      <c r="I150" s="14">
        <f t="shared" si="10"/>
        <v>5.0796</v>
      </c>
      <c r="J150" s="23">
        <v>398</v>
      </c>
    </row>
    <row r="151" spans="1:10" ht="12.75">
      <c r="A151" t="s">
        <v>227</v>
      </c>
      <c r="B151" t="s">
        <v>219</v>
      </c>
      <c r="C151" s="25" t="s">
        <v>100</v>
      </c>
      <c r="D151" s="13">
        <v>306</v>
      </c>
      <c r="E151" s="3">
        <v>1</v>
      </c>
      <c r="F151" s="3">
        <f t="shared" si="9"/>
        <v>306</v>
      </c>
      <c r="G151" s="14">
        <f>F151*1.12</f>
        <v>342.72</v>
      </c>
      <c r="H151" t="s">
        <v>88</v>
      </c>
      <c r="I151" s="14">
        <f t="shared" si="10"/>
        <v>5.0796</v>
      </c>
      <c r="J151" s="23">
        <v>398</v>
      </c>
    </row>
    <row r="152" spans="1:10" ht="12.75">
      <c r="A152" s="13" t="s">
        <v>228</v>
      </c>
      <c r="B152" s="13" t="s">
        <v>219</v>
      </c>
      <c r="C152" s="25" t="s">
        <v>82</v>
      </c>
      <c r="D152" s="13">
        <v>306</v>
      </c>
      <c r="E152" s="3">
        <v>1</v>
      </c>
      <c r="F152" s="3">
        <f t="shared" si="9"/>
        <v>306</v>
      </c>
      <c r="G152" s="3">
        <f>F152*1.12</f>
        <v>342.72</v>
      </c>
      <c r="H152" t="s">
        <v>202</v>
      </c>
      <c r="I152" s="14">
        <f t="shared" si="10"/>
        <v>5.0796</v>
      </c>
      <c r="J152" s="23">
        <v>398</v>
      </c>
    </row>
    <row r="153" spans="1:10" ht="12.75">
      <c r="A153" t="s">
        <v>227</v>
      </c>
      <c r="B153" t="s">
        <v>219</v>
      </c>
      <c r="C153" s="25" t="s">
        <v>49</v>
      </c>
      <c r="D153" s="13">
        <v>306</v>
      </c>
      <c r="E153" s="3">
        <v>1</v>
      </c>
      <c r="F153" s="3">
        <f t="shared" si="9"/>
        <v>306</v>
      </c>
      <c r="G153" s="3">
        <f>F153*1.12</f>
        <v>342.72</v>
      </c>
      <c r="H153" t="s">
        <v>187</v>
      </c>
      <c r="I153" s="14">
        <f t="shared" si="10"/>
        <v>5.0796</v>
      </c>
      <c r="J153" s="23">
        <v>398</v>
      </c>
    </row>
    <row r="154" spans="1:10" ht="12.75">
      <c r="A154" t="s">
        <v>392</v>
      </c>
      <c r="B154" t="s">
        <v>219</v>
      </c>
      <c r="C154" s="34" t="s">
        <v>27</v>
      </c>
      <c r="D154">
        <v>326</v>
      </c>
      <c r="E154">
        <v>1</v>
      </c>
      <c r="F154" s="3">
        <f>D154*E154</f>
        <v>326</v>
      </c>
      <c r="G154" s="3">
        <f>F154*1.12</f>
        <v>365.12000000000006</v>
      </c>
      <c r="H154" t="s">
        <v>316</v>
      </c>
      <c r="I154" s="14">
        <f t="shared" si="10"/>
        <v>5.4116</v>
      </c>
      <c r="J154" s="23">
        <v>398</v>
      </c>
    </row>
    <row r="155" spans="1:10" ht="12.75">
      <c r="A155" t="s">
        <v>229</v>
      </c>
      <c r="B155" t="s">
        <v>230</v>
      </c>
      <c r="C155" s="34" t="s">
        <v>303</v>
      </c>
      <c r="D155">
        <v>160</v>
      </c>
      <c r="E155">
        <v>1</v>
      </c>
      <c r="F155" s="3">
        <f>D155*E155</f>
        <v>160</v>
      </c>
      <c r="G155" s="3">
        <f>F155*1.15</f>
        <v>184</v>
      </c>
      <c r="H155" t="s">
        <v>385</v>
      </c>
      <c r="I155" s="14">
        <f t="shared" si="10"/>
        <v>2.656</v>
      </c>
      <c r="J155" s="23">
        <v>195</v>
      </c>
    </row>
    <row r="156" spans="1:10" ht="12.75">
      <c r="A156" t="s">
        <v>229</v>
      </c>
      <c r="B156" t="s">
        <v>230</v>
      </c>
      <c r="C156" s="25" t="s">
        <v>231</v>
      </c>
      <c r="D156" s="13">
        <v>150</v>
      </c>
      <c r="E156" s="3">
        <v>1</v>
      </c>
      <c r="F156" s="3">
        <f t="shared" si="9"/>
        <v>150</v>
      </c>
      <c r="G156" s="3">
        <f>F156*1.1</f>
        <v>165</v>
      </c>
      <c r="H156" t="s">
        <v>199</v>
      </c>
      <c r="I156" s="14">
        <f t="shared" si="10"/>
        <v>2.49</v>
      </c>
      <c r="J156" s="23">
        <v>195</v>
      </c>
    </row>
    <row r="157" spans="1:10" ht="12.75">
      <c r="A157" t="s">
        <v>233</v>
      </c>
      <c r="B157" t="s">
        <v>230</v>
      </c>
      <c r="C157" s="34" t="s">
        <v>303</v>
      </c>
      <c r="D157">
        <v>160</v>
      </c>
      <c r="E157">
        <v>1</v>
      </c>
      <c r="F157" s="3">
        <f>D157*E157</f>
        <v>160</v>
      </c>
      <c r="G157" s="3">
        <f>F157*1.15</f>
        <v>184</v>
      </c>
      <c r="H157" t="s">
        <v>385</v>
      </c>
      <c r="I157" s="14">
        <f t="shared" si="10"/>
        <v>2.656</v>
      </c>
      <c r="J157" s="23">
        <v>195</v>
      </c>
    </row>
    <row r="158" spans="1:10" ht="12.75">
      <c r="A158" t="s">
        <v>232</v>
      </c>
      <c r="B158" t="s">
        <v>230</v>
      </c>
      <c r="C158" s="25" t="s">
        <v>66</v>
      </c>
      <c r="D158" s="13">
        <v>150</v>
      </c>
      <c r="E158" s="3">
        <v>1</v>
      </c>
      <c r="F158" s="3">
        <f t="shared" si="9"/>
        <v>150</v>
      </c>
      <c r="G158" s="3">
        <f>F158*1.1</f>
        <v>165</v>
      </c>
      <c r="H158" t="s">
        <v>199</v>
      </c>
      <c r="I158" s="14">
        <f t="shared" si="10"/>
        <v>2.49</v>
      </c>
      <c r="J158" s="23">
        <v>195</v>
      </c>
    </row>
    <row r="159" spans="1:10" ht="12.75">
      <c r="A159" t="s">
        <v>233</v>
      </c>
      <c r="B159" t="s">
        <v>230</v>
      </c>
      <c r="C159" s="34" t="s">
        <v>231</v>
      </c>
      <c r="D159">
        <v>160</v>
      </c>
      <c r="E159">
        <v>1</v>
      </c>
      <c r="F159" s="3">
        <f>D159*E159</f>
        <v>160</v>
      </c>
      <c r="G159" s="3">
        <f>F159*1.15</f>
        <v>184</v>
      </c>
      <c r="H159" t="s">
        <v>282</v>
      </c>
      <c r="I159" s="14">
        <f t="shared" si="10"/>
        <v>2.656</v>
      </c>
      <c r="J159" s="23">
        <v>195</v>
      </c>
    </row>
    <row r="160" spans="1:10" ht="12.75">
      <c r="A160" t="s">
        <v>233</v>
      </c>
      <c r="B160" t="s">
        <v>230</v>
      </c>
      <c r="C160" s="25" t="s">
        <v>164</v>
      </c>
      <c r="D160" s="13">
        <v>150</v>
      </c>
      <c r="E160" s="3">
        <v>1</v>
      </c>
      <c r="F160" s="3">
        <f t="shared" si="9"/>
        <v>150</v>
      </c>
      <c r="G160" s="3">
        <f>F160*1.15</f>
        <v>172.5</v>
      </c>
      <c r="H160" t="s">
        <v>234</v>
      </c>
      <c r="I160" s="14">
        <f t="shared" si="10"/>
        <v>2.49</v>
      </c>
      <c r="J160" s="23">
        <v>195</v>
      </c>
    </row>
    <row r="161" spans="1:10" ht="12.75">
      <c r="A161" t="s">
        <v>233</v>
      </c>
      <c r="B161" t="s">
        <v>230</v>
      </c>
      <c r="C161" s="25" t="s">
        <v>164</v>
      </c>
      <c r="D161" s="13">
        <v>150</v>
      </c>
      <c r="E161" s="3">
        <v>2</v>
      </c>
      <c r="F161" s="3">
        <f t="shared" si="9"/>
        <v>300</v>
      </c>
      <c r="G161" s="3">
        <f>F161*1.12</f>
        <v>336.00000000000006</v>
      </c>
      <c r="H161" t="s">
        <v>168</v>
      </c>
      <c r="I161" s="14">
        <f t="shared" si="10"/>
        <v>4.98</v>
      </c>
      <c r="J161" s="23">
        <v>390</v>
      </c>
    </row>
    <row r="162" spans="1:10" ht="12.75">
      <c r="A162" t="s">
        <v>233</v>
      </c>
      <c r="B162" t="s">
        <v>230</v>
      </c>
      <c r="C162" s="34" t="s">
        <v>164</v>
      </c>
      <c r="D162">
        <v>160</v>
      </c>
      <c r="E162">
        <v>1</v>
      </c>
      <c r="F162" s="3">
        <f>D162*E162</f>
        <v>160</v>
      </c>
      <c r="G162" s="3">
        <f>F162*1.15</f>
        <v>184</v>
      </c>
      <c r="H162" t="s">
        <v>306</v>
      </c>
      <c r="I162" s="14">
        <f t="shared" si="10"/>
        <v>2.656</v>
      </c>
      <c r="J162" s="23">
        <v>195</v>
      </c>
    </row>
    <row r="163" spans="1:10" ht="12.75">
      <c r="A163" t="s">
        <v>233</v>
      </c>
      <c r="B163" t="s">
        <v>230</v>
      </c>
      <c r="C163" s="25" t="s">
        <v>159</v>
      </c>
      <c r="D163" s="13">
        <v>150</v>
      </c>
      <c r="E163" s="3">
        <v>1</v>
      </c>
      <c r="F163" s="3">
        <f aca="true" t="shared" si="13" ref="F163:F205">D163*E163</f>
        <v>150</v>
      </c>
      <c r="G163" s="3">
        <f>F163*1.15</f>
        <v>172.5</v>
      </c>
      <c r="H163" t="s">
        <v>161</v>
      </c>
      <c r="I163" s="14">
        <f t="shared" si="10"/>
        <v>2.49</v>
      </c>
      <c r="J163" s="23">
        <v>195</v>
      </c>
    </row>
    <row r="164" spans="1:10" ht="12.75">
      <c r="A164" t="s">
        <v>233</v>
      </c>
      <c r="B164" t="s">
        <v>230</v>
      </c>
      <c r="C164" s="25" t="s">
        <v>159</v>
      </c>
      <c r="D164" s="13">
        <v>150</v>
      </c>
      <c r="E164" s="3">
        <v>1</v>
      </c>
      <c r="F164" s="3">
        <f t="shared" si="13"/>
        <v>150</v>
      </c>
      <c r="G164" s="3">
        <f>F164*1.15</f>
        <v>172.5</v>
      </c>
      <c r="H164" t="s">
        <v>235</v>
      </c>
      <c r="I164" s="14">
        <f t="shared" si="10"/>
        <v>2.49</v>
      </c>
      <c r="J164" s="23">
        <v>195</v>
      </c>
    </row>
    <row r="165" spans="1:10" ht="12.75">
      <c r="A165" t="s">
        <v>236</v>
      </c>
      <c r="B165" t="s">
        <v>230</v>
      </c>
      <c r="C165" s="25">
        <v>50</v>
      </c>
      <c r="D165" s="13">
        <v>116</v>
      </c>
      <c r="E165" s="3">
        <v>1</v>
      </c>
      <c r="F165" s="3">
        <f t="shared" si="13"/>
        <v>116</v>
      </c>
      <c r="G165" s="3">
        <f>F165*1.15</f>
        <v>133.39999999999998</v>
      </c>
      <c r="H165" t="s">
        <v>161</v>
      </c>
      <c r="I165" s="14">
        <f t="shared" si="10"/>
        <v>1.9256</v>
      </c>
      <c r="J165" s="23">
        <v>150</v>
      </c>
    </row>
    <row r="166" spans="1:10" ht="12.75">
      <c r="A166" t="s">
        <v>236</v>
      </c>
      <c r="B166" t="s">
        <v>230</v>
      </c>
      <c r="C166" s="25">
        <v>50</v>
      </c>
      <c r="D166" s="13">
        <v>116</v>
      </c>
      <c r="E166" s="3">
        <v>1</v>
      </c>
      <c r="F166" s="3">
        <f t="shared" si="13"/>
        <v>116</v>
      </c>
      <c r="G166" s="3">
        <f>F166*1.12</f>
        <v>129.92000000000002</v>
      </c>
      <c r="H166" t="s">
        <v>168</v>
      </c>
      <c r="I166" s="14">
        <f t="shared" si="10"/>
        <v>1.9256</v>
      </c>
      <c r="J166" s="23">
        <v>150</v>
      </c>
    </row>
    <row r="167" spans="1:10" ht="12.75">
      <c r="A167" t="s">
        <v>393</v>
      </c>
      <c r="B167" t="s">
        <v>230</v>
      </c>
      <c r="C167" s="34" t="s">
        <v>231</v>
      </c>
      <c r="D167">
        <v>160</v>
      </c>
      <c r="E167">
        <v>1</v>
      </c>
      <c r="F167" s="3">
        <f>D167*E167</f>
        <v>160</v>
      </c>
      <c r="G167" s="3">
        <f>F167*1.15</f>
        <v>184</v>
      </c>
      <c r="H167" t="s">
        <v>282</v>
      </c>
      <c r="I167" s="14">
        <f t="shared" si="10"/>
        <v>2.656</v>
      </c>
      <c r="J167" s="23">
        <v>195</v>
      </c>
    </row>
    <row r="168" spans="1:10" ht="12.75">
      <c r="A168" t="s">
        <v>237</v>
      </c>
      <c r="B168" t="s">
        <v>230</v>
      </c>
      <c r="C168" s="25" t="s">
        <v>159</v>
      </c>
      <c r="D168" s="13">
        <v>150</v>
      </c>
      <c r="E168" s="3">
        <v>1</v>
      </c>
      <c r="F168" s="3">
        <f t="shared" si="13"/>
        <v>150</v>
      </c>
      <c r="G168" s="3">
        <f>F168*1.01</f>
        <v>151.5</v>
      </c>
      <c r="H168" t="s">
        <v>238</v>
      </c>
      <c r="I168" s="14">
        <f t="shared" si="10"/>
        <v>2.49</v>
      </c>
      <c r="J168" s="23">
        <v>195</v>
      </c>
    </row>
    <row r="169" spans="1:10" ht="12.75">
      <c r="A169" t="s">
        <v>237</v>
      </c>
      <c r="B169" t="s">
        <v>230</v>
      </c>
      <c r="C169" s="25" t="s">
        <v>159</v>
      </c>
      <c r="D169" s="13">
        <v>150</v>
      </c>
      <c r="E169" s="3">
        <v>1</v>
      </c>
      <c r="F169" s="3">
        <f t="shared" si="13"/>
        <v>150</v>
      </c>
      <c r="G169" s="3">
        <f>F169*1.15</f>
        <v>172.5</v>
      </c>
      <c r="H169" t="s">
        <v>235</v>
      </c>
      <c r="I169" s="14">
        <f t="shared" si="10"/>
        <v>2.49</v>
      </c>
      <c r="J169" s="23">
        <v>195</v>
      </c>
    </row>
    <row r="170" spans="1:10" ht="12.75">
      <c r="A170" t="s">
        <v>393</v>
      </c>
      <c r="B170" t="s">
        <v>230</v>
      </c>
      <c r="C170" s="34" t="s">
        <v>159</v>
      </c>
      <c r="D170">
        <v>160</v>
      </c>
      <c r="E170">
        <v>1</v>
      </c>
      <c r="F170" s="3">
        <f>D170*E170</f>
        <v>160</v>
      </c>
      <c r="G170" s="3">
        <f>F170*1.15</f>
        <v>184</v>
      </c>
      <c r="H170" t="s">
        <v>385</v>
      </c>
      <c r="I170" s="14">
        <f t="shared" si="10"/>
        <v>2.656</v>
      </c>
      <c r="J170" s="23">
        <v>195</v>
      </c>
    </row>
    <row r="171" spans="1:10" ht="12.75">
      <c r="A171" t="s">
        <v>239</v>
      </c>
      <c r="B171" t="s">
        <v>230</v>
      </c>
      <c r="C171" s="25" t="s">
        <v>164</v>
      </c>
      <c r="D171" s="13">
        <v>123</v>
      </c>
      <c r="E171" s="3">
        <v>1</v>
      </c>
      <c r="F171" s="3">
        <f t="shared" si="13"/>
        <v>123</v>
      </c>
      <c r="G171" s="3">
        <f>F171*1.15</f>
        <v>141.45</v>
      </c>
      <c r="H171" t="s">
        <v>234</v>
      </c>
      <c r="I171" s="14">
        <f t="shared" si="10"/>
        <v>2.0418</v>
      </c>
      <c r="J171" s="23">
        <v>160</v>
      </c>
    </row>
    <row r="172" spans="1:10" ht="12.75">
      <c r="A172" t="s">
        <v>239</v>
      </c>
      <c r="B172" t="s">
        <v>230</v>
      </c>
      <c r="C172" s="25" t="s">
        <v>164</v>
      </c>
      <c r="D172" s="13">
        <v>123</v>
      </c>
      <c r="E172" s="3">
        <v>1</v>
      </c>
      <c r="F172" s="3">
        <f t="shared" si="13"/>
        <v>123</v>
      </c>
      <c r="G172" s="3">
        <f>F172*1.12</f>
        <v>137.76000000000002</v>
      </c>
      <c r="H172" t="s">
        <v>168</v>
      </c>
      <c r="I172" s="14">
        <f t="shared" si="10"/>
        <v>2.0418</v>
      </c>
      <c r="J172" s="23">
        <v>160</v>
      </c>
    </row>
    <row r="173" spans="1:10" s="13" customFormat="1" ht="12.75">
      <c r="A173" s="13" t="s">
        <v>239</v>
      </c>
      <c r="B173" s="13" t="s">
        <v>230</v>
      </c>
      <c r="C173" s="34" t="s">
        <v>164</v>
      </c>
      <c r="D173" s="13">
        <v>131</v>
      </c>
      <c r="E173" s="14">
        <v>1</v>
      </c>
      <c r="F173" s="3">
        <f>D173*E173</f>
        <v>131</v>
      </c>
      <c r="G173" s="3">
        <f>F173*1.15</f>
        <v>150.64999999999998</v>
      </c>
      <c r="H173" s="13" t="s">
        <v>306</v>
      </c>
      <c r="I173" s="14">
        <f t="shared" si="10"/>
        <v>2.1746</v>
      </c>
      <c r="J173" s="29">
        <v>160</v>
      </c>
    </row>
    <row r="174" spans="1:10" ht="12.75">
      <c r="A174" t="s">
        <v>239</v>
      </c>
      <c r="B174" t="s">
        <v>230</v>
      </c>
      <c r="C174" s="25" t="s">
        <v>159</v>
      </c>
      <c r="D174" s="13">
        <v>123</v>
      </c>
      <c r="E174" s="3">
        <v>1</v>
      </c>
      <c r="F174" s="3">
        <f t="shared" si="13"/>
        <v>123</v>
      </c>
      <c r="G174" s="3">
        <f>F174*1.15</f>
        <v>141.45</v>
      </c>
      <c r="H174" t="s">
        <v>161</v>
      </c>
      <c r="I174" s="14">
        <f t="shared" si="10"/>
        <v>2.0418</v>
      </c>
      <c r="J174" s="23">
        <v>160</v>
      </c>
    </row>
    <row r="175" spans="1:10" ht="12.75">
      <c r="A175" t="s">
        <v>240</v>
      </c>
      <c r="B175" t="s">
        <v>230</v>
      </c>
      <c r="C175" s="25" t="s">
        <v>164</v>
      </c>
      <c r="D175" s="13">
        <v>150</v>
      </c>
      <c r="E175" s="3">
        <v>1</v>
      </c>
      <c r="F175" s="3">
        <f>D175*E175</f>
        <v>150</v>
      </c>
      <c r="G175" s="3">
        <f>F175*1.12</f>
        <v>168.00000000000003</v>
      </c>
      <c r="H175" t="s">
        <v>168</v>
      </c>
      <c r="I175" s="14">
        <f t="shared" si="10"/>
        <v>2.49</v>
      </c>
      <c r="J175" s="23">
        <v>195</v>
      </c>
    </row>
    <row r="176" spans="1:10" ht="12.75">
      <c r="A176" t="s">
        <v>241</v>
      </c>
      <c r="B176" t="s">
        <v>242</v>
      </c>
      <c r="C176" s="25" t="s">
        <v>87</v>
      </c>
      <c r="D176" s="13">
        <v>127</v>
      </c>
      <c r="E176" s="3">
        <v>1</v>
      </c>
      <c r="F176" s="3">
        <f t="shared" si="13"/>
        <v>127</v>
      </c>
      <c r="G176" s="3">
        <f>F176*1.15</f>
        <v>146.04999999999998</v>
      </c>
      <c r="H176" t="s">
        <v>165</v>
      </c>
      <c r="I176" s="14">
        <f t="shared" si="10"/>
        <v>2.1082</v>
      </c>
      <c r="J176" s="23">
        <v>165</v>
      </c>
    </row>
    <row r="177" spans="1:10" ht="12.75">
      <c r="A177" t="s">
        <v>243</v>
      </c>
      <c r="B177" t="s">
        <v>242</v>
      </c>
      <c r="C177" s="25" t="s">
        <v>49</v>
      </c>
      <c r="D177" s="13">
        <v>123</v>
      </c>
      <c r="E177" s="3">
        <v>1</v>
      </c>
      <c r="F177" s="3">
        <f t="shared" si="13"/>
        <v>123</v>
      </c>
      <c r="G177" s="3">
        <f>F177*1.1</f>
        <v>135.3</v>
      </c>
      <c r="H177" t="s">
        <v>199</v>
      </c>
      <c r="I177" s="14">
        <f t="shared" si="10"/>
        <v>2.0418</v>
      </c>
      <c r="J177" s="23">
        <v>160</v>
      </c>
    </row>
    <row r="178" spans="1:10" ht="12.75">
      <c r="A178" t="s">
        <v>244</v>
      </c>
      <c r="B178" t="s">
        <v>242</v>
      </c>
      <c r="C178" s="25" t="s">
        <v>190</v>
      </c>
      <c r="D178" s="13">
        <v>123</v>
      </c>
      <c r="E178" s="3">
        <v>1</v>
      </c>
      <c r="F178" s="3">
        <f t="shared" si="13"/>
        <v>123</v>
      </c>
      <c r="G178" s="3">
        <f>F178*1.12</f>
        <v>137.76000000000002</v>
      </c>
      <c r="H178" t="s">
        <v>191</v>
      </c>
      <c r="I178" s="14">
        <f t="shared" si="10"/>
        <v>2.0418</v>
      </c>
      <c r="J178" s="23">
        <v>160</v>
      </c>
    </row>
    <row r="179" spans="1:10" ht="12.75">
      <c r="A179" t="s">
        <v>243</v>
      </c>
      <c r="B179" t="s">
        <v>242</v>
      </c>
      <c r="C179" s="25" t="s">
        <v>87</v>
      </c>
      <c r="D179" s="13">
        <v>139</v>
      </c>
      <c r="E179" s="3">
        <v>1</v>
      </c>
      <c r="F179" s="3">
        <f t="shared" si="13"/>
        <v>139</v>
      </c>
      <c r="G179" s="3">
        <f>F179*1.15</f>
        <v>159.85</v>
      </c>
      <c r="H179" t="s">
        <v>165</v>
      </c>
      <c r="I179" s="14">
        <f t="shared" si="10"/>
        <v>2.3074</v>
      </c>
      <c r="J179" s="23">
        <v>180</v>
      </c>
    </row>
    <row r="180" spans="1:10" s="13" customFormat="1" ht="12.75">
      <c r="A180" s="13" t="s">
        <v>243</v>
      </c>
      <c r="B180" s="13" t="s">
        <v>242</v>
      </c>
      <c r="C180" s="34" t="s">
        <v>87</v>
      </c>
      <c r="D180" s="13">
        <v>148</v>
      </c>
      <c r="E180" s="14">
        <v>1</v>
      </c>
      <c r="F180" s="3">
        <f>D180*E180</f>
        <v>148</v>
      </c>
      <c r="G180" s="3">
        <f>F180*1.15</f>
        <v>170.2</v>
      </c>
      <c r="H180" s="13" t="s">
        <v>282</v>
      </c>
      <c r="I180" s="14">
        <f t="shared" si="10"/>
        <v>2.4568</v>
      </c>
      <c r="J180" s="29">
        <v>180</v>
      </c>
    </row>
    <row r="181" spans="1:10" s="13" customFormat="1" ht="12.75">
      <c r="A181" s="13" t="s">
        <v>243</v>
      </c>
      <c r="B181" s="13" t="s">
        <v>242</v>
      </c>
      <c r="C181" s="34" t="s">
        <v>19</v>
      </c>
      <c r="D181" s="13">
        <v>148</v>
      </c>
      <c r="E181" s="14">
        <v>1</v>
      </c>
      <c r="F181" s="3">
        <f>D181*E181</f>
        <v>148</v>
      </c>
      <c r="G181" s="3">
        <f>F181*1.15</f>
        <v>170.2</v>
      </c>
      <c r="H181" s="13" t="s">
        <v>344</v>
      </c>
      <c r="I181" s="14">
        <f t="shared" si="10"/>
        <v>2.4568</v>
      </c>
      <c r="J181" s="29">
        <v>180</v>
      </c>
    </row>
    <row r="182" spans="1:10" ht="12.75">
      <c r="A182" t="s">
        <v>245</v>
      </c>
      <c r="B182" t="s">
        <v>242</v>
      </c>
      <c r="C182" s="25" t="s">
        <v>49</v>
      </c>
      <c r="D182" s="13">
        <v>162</v>
      </c>
      <c r="E182" s="3">
        <v>1</v>
      </c>
      <c r="F182" s="3">
        <f>D182*E182</f>
        <v>162</v>
      </c>
      <c r="G182" s="3">
        <f>F182*1.12</f>
        <v>181.44000000000003</v>
      </c>
      <c r="H182" t="s">
        <v>187</v>
      </c>
      <c r="I182" s="14">
        <f t="shared" si="10"/>
        <v>2.6892</v>
      </c>
      <c r="J182" s="23">
        <v>210</v>
      </c>
    </row>
    <row r="183" spans="1:10" ht="12.75">
      <c r="A183" t="s">
        <v>245</v>
      </c>
      <c r="B183" t="s">
        <v>242</v>
      </c>
      <c r="C183" s="25" t="s">
        <v>190</v>
      </c>
      <c r="D183" s="13">
        <v>162</v>
      </c>
      <c r="E183" s="3">
        <v>1</v>
      </c>
      <c r="F183" s="3">
        <f t="shared" si="13"/>
        <v>162</v>
      </c>
      <c r="G183" s="3">
        <f>F183*1.12</f>
        <v>181.44000000000003</v>
      </c>
      <c r="H183" t="s">
        <v>191</v>
      </c>
      <c r="I183" s="14">
        <f t="shared" si="10"/>
        <v>2.6892</v>
      </c>
      <c r="J183" s="23">
        <v>210</v>
      </c>
    </row>
    <row r="184" spans="1:10" ht="12.75">
      <c r="A184" t="s">
        <v>246</v>
      </c>
      <c r="B184" t="s">
        <v>242</v>
      </c>
      <c r="C184" s="25" t="s">
        <v>87</v>
      </c>
      <c r="D184" s="13">
        <v>177</v>
      </c>
      <c r="E184" s="3">
        <v>1</v>
      </c>
      <c r="F184" s="3">
        <f t="shared" si="13"/>
        <v>177</v>
      </c>
      <c r="G184" s="14">
        <f>F184*1.12</f>
        <v>198.24</v>
      </c>
      <c r="H184" t="s">
        <v>88</v>
      </c>
      <c r="I184" s="14">
        <f t="shared" si="10"/>
        <v>2.9382</v>
      </c>
      <c r="J184" s="23">
        <v>230</v>
      </c>
    </row>
    <row r="185" spans="1:10" ht="12.75">
      <c r="A185" s="13" t="s">
        <v>247</v>
      </c>
      <c r="B185" s="13" t="s">
        <v>242</v>
      </c>
      <c r="C185" s="25" t="s">
        <v>190</v>
      </c>
      <c r="D185" s="13">
        <v>123</v>
      </c>
      <c r="E185" s="3">
        <v>1</v>
      </c>
      <c r="F185" s="3">
        <f t="shared" si="13"/>
        <v>123</v>
      </c>
      <c r="G185" s="3">
        <f>F185*1.12</f>
        <v>137.76000000000002</v>
      </c>
      <c r="H185" t="s">
        <v>191</v>
      </c>
      <c r="I185" s="14">
        <f t="shared" si="10"/>
        <v>2.0418</v>
      </c>
      <c r="J185" s="23">
        <v>160</v>
      </c>
    </row>
    <row r="186" spans="1:10" ht="12.75">
      <c r="A186" t="s">
        <v>248</v>
      </c>
      <c r="B186" t="s">
        <v>242</v>
      </c>
      <c r="C186" s="25" t="s">
        <v>87</v>
      </c>
      <c r="D186" s="13">
        <v>185</v>
      </c>
      <c r="E186" s="3">
        <v>1</v>
      </c>
      <c r="F186" s="3">
        <f t="shared" si="13"/>
        <v>185</v>
      </c>
      <c r="G186" s="3">
        <f>F186*1.15</f>
        <v>212.74999999999997</v>
      </c>
      <c r="H186" t="s">
        <v>165</v>
      </c>
      <c r="I186" s="14">
        <f t="shared" si="10"/>
        <v>3.071</v>
      </c>
      <c r="J186" s="23">
        <v>240</v>
      </c>
    </row>
    <row r="187" spans="1:10" s="13" customFormat="1" ht="12.75">
      <c r="A187" s="13" t="s">
        <v>248</v>
      </c>
      <c r="B187" s="13" t="s">
        <v>242</v>
      </c>
      <c r="C187" s="34" t="s">
        <v>87</v>
      </c>
      <c r="D187" s="13">
        <v>197</v>
      </c>
      <c r="E187" s="14">
        <v>1</v>
      </c>
      <c r="F187" s="3">
        <f>D187*E187</f>
        <v>197</v>
      </c>
      <c r="G187" s="3">
        <f>F187*1.15</f>
        <v>226.54999999999998</v>
      </c>
      <c r="H187" s="13" t="s">
        <v>282</v>
      </c>
      <c r="I187" s="14">
        <f t="shared" si="10"/>
        <v>3.2702</v>
      </c>
      <c r="J187" s="29">
        <v>240</v>
      </c>
    </row>
    <row r="188" spans="1:10" ht="12.75">
      <c r="A188" t="s">
        <v>249</v>
      </c>
      <c r="B188" t="s">
        <v>242</v>
      </c>
      <c r="C188" s="25" t="s">
        <v>87</v>
      </c>
      <c r="D188" s="13">
        <v>200</v>
      </c>
      <c r="E188" s="3">
        <v>1</v>
      </c>
      <c r="F188" s="3">
        <f t="shared" si="13"/>
        <v>200</v>
      </c>
      <c r="G188" s="14">
        <f>F188*1.12</f>
        <v>224.00000000000003</v>
      </c>
      <c r="H188" t="s">
        <v>88</v>
      </c>
      <c r="I188" s="14">
        <f t="shared" si="10"/>
        <v>3.32</v>
      </c>
      <c r="J188" s="23">
        <v>260</v>
      </c>
    </row>
    <row r="189" spans="1:10" ht="12.75">
      <c r="A189" t="s">
        <v>249</v>
      </c>
      <c r="B189" t="s">
        <v>242</v>
      </c>
      <c r="C189" s="25" t="s">
        <v>87</v>
      </c>
      <c r="D189" s="13">
        <v>200</v>
      </c>
      <c r="E189" s="3">
        <v>1</v>
      </c>
      <c r="F189" s="3">
        <f t="shared" si="13"/>
        <v>200</v>
      </c>
      <c r="G189" s="3">
        <f>F189*1.15</f>
        <v>229.99999999999997</v>
      </c>
      <c r="H189" t="s">
        <v>165</v>
      </c>
      <c r="I189" s="14">
        <f t="shared" si="10"/>
        <v>3.32</v>
      </c>
      <c r="J189" s="23">
        <v>260</v>
      </c>
    </row>
    <row r="190" spans="1:10" s="13" customFormat="1" ht="12.75">
      <c r="A190" s="13" t="s">
        <v>394</v>
      </c>
      <c r="B190" s="13" t="s">
        <v>242</v>
      </c>
      <c r="C190" s="34" t="s">
        <v>19</v>
      </c>
      <c r="D190" s="13">
        <v>213</v>
      </c>
      <c r="E190" s="14">
        <v>1</v>
      </c>
      <c r="F190" s="3">
        <f>D190*E190</f>
        <v>213</v>
      </c>
      <c r="G190" s="3">
        <f>F190*1.15</f>
        <v>244.95</v>
      </c>
      <c r="H190" s="13" t="s">
        <v>344</v>
      </c>
      <c r="I190" s="14">
        <f t="shared" si="10"/>
        <v>3.5358</v>
      </c>
      <c r="J190" s="29"/>
    </row>
    <row r="191" spans="1:10" s="13" customFormat="1" ht="12.75">
      <c r="A191" s="13" t="s">
        <v>395</v>
      </c>
      <c r="B191" s="13" t="s">
        <v>137</v>
      </c>
      <c r="C191" s="34">
        <v>54</v>
      </c>
      <c r="D191" s="13">
        <v>80</v>
      </c>
      <c r="E191" s="14">
        <v>1</v>
      </c>
      <c r="F191" s="3">
        <f>D191*E191</f>
        <v>80</v>
      </c>
      <c r="G191" s="14">
        <f>F191*1.12</f>
        <v>89.60000000000001</v>
      </c>
      <c r="H191" s="13" t="s">
        <v>30</v>
      </c>
      <c r="I191" s="14">
        <f t="shared" si="10"/>
        <v>1.328</v>
      </c>
      <c r="J191" s="29">
        <v>98</v>
      </c>
    </row>
    <row r="192" spans="1:10" s="13" customFormat="1" ht="12.75">
      <c r="A192" s="13" t="s">
        <v>396</v>
      </c>
      <c r="B192" s="13" t="s">
        <v>137</v>
      </c>
      <c r="C192" s="34" t="s">
        <v>19</v>
      </c>
      <c r="D192" s="13">
        <v>162</v>
      </c>
      <c r="E192" s="14">
        <v>1</v>
      </c>
      <c r="F192" s="3">
        <f>D192*E192</f>
        <v>162</v>
      </c>
      <c r="G192" s="3">
        <f>F192*1.15</f>
        <v>186.29999999999998</v>
      </c>
      <c r="H192" t="s">
        <v>344</v>
      </c>
      <c r="I192" s="14">
        <f t="shared" si="10"/>
        <v>2.6892</v>
      </c>
      <c r="J192" s="23">
        <v>198</v>
      </c>
    </row>
    <row r="193" spans="1:10" ht="12.75">
      <c r="A193" t="s">
        <v>250</v>
      </c>
      <c r="B193" t="s">
        <v>137</v>
      </c>
      <c r="C193" s="25" t="s">
        <v>82</v>
      </c>
      <c r="D193" s="13">
        <v>216</v>
      </c>
      <c r="E193" s="3">
        <v>1</v>
      </c>
      <c r="F193" s="3">
        <f t="shared" si="13"/>
        <v>216</v>
      </c>
      <c r="G193" s="3">
        <f>F193*1.15</f>
        <v>248.39999999999998</v>
      </c>
      <c r="H193" t="s">
        <v>174</v>
      </c>
      <c r="I193" s="14">
        <f t="shared" si="10"/>
        <v>3.5856</v>
      </c>
      <c r="J193" s="23">
        <v>280</v>
      </c>
    </row>
    <row r="194" spans="1:10" ht="12.75">
      <c r="A194" t="s">
        <v>250</v>
      </c>
      <c r="B194" t="s">
        <v>137</v>
      </c>
      <c r="C194" s="25" t="s">
        <v>49</v>
      </c>
      <c r="D194" s="13">
        <v>216</v>
      </c>
      <c r="E194" s="3">
        <v>1</v>
      </c>
      <c r="F194" s="3">
        <f t="shared" si="13"/>
        <v>216</v>
      </c>
      <c r="G194" s="3">
        <f>F194*1.12</f>
        <v>241.92000000000002</v>
      </c>
      <c r="H194" t="s">
        <v>187</v>
      </c>
      <c r="I194" s="14">
        <f aca="true" t="shared" si="14" ref="I194:I207">F194*0.0166</f>
        <v>3.5856</v>
      </c>
      <c r="J194" s="23">
        <v>280</v>
      </c>
    </row>
    <row r="195" spans="1:10" s="13" customFormat="1" ht="12.75">
      <c r="A195" s="13" t="s">
        <v>250</v>
      </c>
      <c r="B195" s="13" t="s">
        <v>137</v>
      </c>
      <c r="C195" s="34" t="s">
        <v>19</v>
      </c>
      <c r="D195" s="13">
        <v>230</v>
      </c>
      <c r="E195" s="14">
        <v>1</v>
      </c>
      <c r="F195" s="3">
        <f>D195*E195</f>
        <v>230</v>
      </c>
      <c r="G195" s="3">
        <f>F195*1.15</f>
        <v>264.5</v>
      </c>
      <c r="H195" t="s">
        <v>344</v>
      </c>
      <c r="I195" s="14">
        <f t="shared" si="14"/>
        <v>3.818</v>
      </c>
      <c r="J195" s="23">
        <v>280</v>
      </c>
    </row>
    <row r="196" spans="1:10" ht="12.75">
      <c r="A196" t="s">
        <v>251</v>
      </c>
      <c r="B196" t="s">
        <v>137</v>
      </c>
      <c r="C196" s="25" t="s">
        <v>49</v>
      </c>
      <c r="D196" s="13">
        <v>169</v>
      </c>
      <c r="E196" s="3">
        <v>1</v>
      </c>
      <c r="F196" s="3">
        <f t="shared" si="13"/>
        <v>169</v>
      </c>
      <c r="G196" s="3">
        <f>F196*1.1</f>
        <v>185.9</v>
      </c>
      <c r="H196" t="s">
        <v>199</v>
      </c>
      <c r="I196" s="14">
        <f t="shared" si="14"/>
        <v>2.8054</v>
      </c>
      <c r="J196" s="23">
        <v>220</v>
      </c>
    </row>
    <row r="197" spans="1:10" ht="12.75">
      <c r="A197" t="s">
        <v>252</v>
      </c>
      <c r="B197" t="s">
        <v>137</v>
      </c>
      <c r="C197" s="25" t="s">
        <v>27</v>
      </c>
      <c r="D197" s="13">
        <v>169</v>
      </c>
      <c r="E197" s="3">
        <v>1</v>
      </c>
      <c r="F197" s="3">
        <f t="shared" si="13"/>
        <v>169</v>
      </c>
      <c r="G197" s="3">
        <f>F197*1.15</f>
        <v>194.35</v>
      </c>
      <c r="H197" t="s">
        <v>165</v>
      </c>
      <c r="I197" s="14">
        <f t="shared" si="14"/>
        <v>2.8054</v>
      </c>
      <c r="J197" s="23">
        <v>220</v>
      </c>
    </row>
    <row r="198" spans="1:10" ht="12.75">
      <c r="A198" t="s">
        <v>251</v>
      </c>
      <c r="B198" t="s">
        <v>137</v>
      </c>
      <c r="C198" s="25" t="s">
        <v>87</v>
      </c>
      <c r="D198" s="13">
        <v>169</v>
      </c>
      <c r="E198" s="3">
        <v>1</v>
      </c>
      <c r="F198" s="3">
        <f t="shared" si="13"/>
        <v>169</v>
      </c>
      <c r="G198" s="3">
        <f>F198*1.12</f>
        <v>189.28000000000003</v>
      </c>
      <c r="H198" t="s">
        <v>253</v>
      </c>
      <c r="I198" s="14">
        <f t="shared" si="14"/>
        <v>2.8054</v>
      </c>
      <c r="J198" s="23">
        <v>220</v>
      </c>
    </row>
    <row r="199" spans="1:10" s="13" customFormat="1" ht="12.75">
      <c r="A199" s="13" t="s">
        <v>251</v>
      </c>
      <c r="B199" s="13" t="s">
        <v>137</v>
      </c>
      <c r="C199" s="34" t="s">
        <v>87</v>
      </c>
      <c r="D199" s="13">
        <v>180</v>
      </c>
      <c r="E199" s="14">
        <v>1</v>
      </c>
      <c r="F199" s="3">
        <f>D199*E199</f>
        <v>180</v>
      </c>
      <c r="G199" s="3">
        <f>F199*1.15</f>
        <v>206.99999999999997</v>
      </c>
      <c r="H199" s="13" t="s">
        <v>282</v>
      </c>
      <c r="I199" s="14">
        <f t="shared" si="14"/>
        <v>2.988</v>
      </c>
      <c r="J199" s="29">
        <v>220</v>
      </c>
    </row>
    <row r="200" spans="1:10" ht="12.75">
      <c r="A200" t="s">
        <v>254</v>
      </c>
      <c r="B200" t="s">
        <v>137</v>
      </c>
      <c r="C200" s="25" t="s">
        <v>82</v>
      </c>
      <c r="D200" s="13">
        <v>254</v>
      </c>
      <c r="E200" s="3">
        <v>1</v>
      </c>
      <c r="F200" s="3">
        <f t="shared" si="13"/>
        <v>254</v>
      </c>
      <c r="G200" s="3">
        <f>F200*1.15</f>
        <v>292.09999999999997</v>
      </c>
      <c r="H200" t="s">
        <v>174</v>
      </c>
      <c r="I200" s="14">
        <f t="shared" si="14"/>
        <v>4.2164</v>
      </c>
      <c r="J200" s="23">
        <v>330</v>
      </c>
    </row>
    <row r="201" spans="1:10" ht="12.75">
      <c r="A201" t="s">
        <v>254</v>
      </c>
      <c r="B201" t="s">
        <v>137</v>
      </c>
      <c r="C201" s="25" t="s">
        <v>82</v>
      </c>
      <c r="D201" s="13">
        <v>254</v>
      </c>
      <c r="E201" s="3">
        <v>1</v>
      </c>
      <c r="F201" s="3">
        <f t="shared" si="13"/>
        <v>254</v>
      </c>
      <c r="G201" s="3">
        <f>F201*1.12</f>
        <v>284.48</v>
      </c>
      <c r="H201" t="s">
        <v>221</v>
      </c>
      <c r="I201" s="14">
        <f t="shared" si="14"/>
        <v>4.2164</v>
      </c>
      <c r="J201" s="23">
        <v>330</v>
      </c>
    </row>
    <row r="202" spans="1:10" ht="12.75">
      <c r="A202" t="s">
        <v>254</v>
      </c>
      <c r="B202" t="s">
        <v>137</v>
      </c>
      <c r="C202" s="28" t="s">
        <v>87</v>
      </c>
      <c r="D202" s="13">
        <v>254</v>
      </c>
      <c r="E202" s="3">
        <v>0</v>
      </c>
      <c r="F202" s="3">
        <f t="shared" si="13"/>
        <v>0</v>
      </c>
      <c r="G202" s="3">
        <f>F202*1.15</f>
        <v>0</v>
      </c>
      <c r="H202" t="s">
        <v>165</v>
      </c>
      <c r="I202" s="14">
        <f t="shared" si="14"/>
        <v>0</v>
      </c>
      <c r="J202" s="23">
        <v>330</v>
      </c>
    </row>
    <row r="203" spans="1:10" s="13" customFormat="1" ht="12.75">
      <c r="A203" s="13" t="s">
        <v>254</v>
      </c>
      <c r="B203" s="13" t="s">
        <v>137</v>
      </c>
      <c r="C203" s="28" t="s">
        <v>87</v>
      </c>
      <c r="D203" s="13">
        <v>271</v>
      </c>
      <c r="E203" s="14">
        <v>0</v>
      </c>
      <c r="F203" s="3">
        <f>D203*E203</f>
        <v>0</v>
      </c>
      <c r="G203" s="3">
        <f>F203*1.15</f>
        <v>0</v>
      </c>
      <c r="H203" s="13" t="s">
        <v>282</v>
      </c>
      <c r="I203" s="14">
        <f t="shared" si="14"/>
        <v>0</v>
      </c>
      <c r="J203" s="29">
        <v>330</v>
      </c>
    </row>
    <row r="204" spans="1:10" ht="12.75">
      <c r="A204" t="s">
        <v>254</v>
      </c>
      <c r="B204" t="s">
        <v>137</v>
      </c>
      <c r="C204" s="25" t="s">
        <v>53</v>
      </c>
      <c r="D204" s="13">
        <v>254</v>
      </c>
      <c r="E204" s="3">
        <v>1</v>
      </c>
      <c r="F204" s="3">
        <f>D204*E204</f>
        <v>254</v>
      </c>
      <c r="G204" s="3">
        <f>F204*1.15</f>
        <v>292.09999999999997</v>
      </c>
      <c r="H204" t="s">
        <v>255</v>
      </c>
      <c r="I204" s="14">
        <f t="shared" si="14"/>
        <v>4.2164</v>
      </c>
      <c r="J204" s="23">
        <v>330</v>
      </c>
    </row>
    <row r="205" spans="1:10" ht="12.75">
      <c r="A205" t="s">
        <v>256</v>
      </c>
      <c r="B205" t="s">
        <v>137</v>
      </c>
      <c r="C205" s="25" t="s">
        <v>87</v>
      </c>
      <c r="D205" s="13">
        <v>135</v>
      </c>
      <c r="E205" s="3">
        <v>1</v>
      </c>
      <c r="F205" s="3">
        <f t="shared" si="13"/>
        <v>135</v>
      </c>
      <c r="G205" s="3">
        <f>F205*1.15</f>
        <v>155.25</v>
      </c>
      <c r="H205" t="s">
        <v>165</v>
      </c>
      <c r="I205" s="14">
        <f t="shared" si="14"/>
        <v>2.241</v>
      </c>
      <c r="J205" s="23">
        <v>175</v>
      </c>
    </row>
    <row r="206" spans="1:10" s="13" customFormat="1" ht="12.75">
      <c r="A206" s="13" t="s">
        <v>256</v>
      </c>
      <c r="B206" s="13" t="s">
        <v>137</v>
      </c>
      <c r="C206" s="34" t="s">
        <v>87</v>
      </c>
      <c r="D206" s="13">
        <v>144</v>
      </c>
      <c r="E206" s="14">
        <v>1</v>
      </c>
      <c r="F206" s="3">
        <f>D206*E206</f>
        <v>144</v>
      </c>
      <c r="G206" s="3">
        <f>F206*1.15</f>
        <v>165.6</v>
      </c>
      <c r="H206" s="13" t="s">
        <v>282</v>
      </c>
      <c r="I206" s="14">
        <f t="shared" si="14"/>
        <v>2.3904</v>
      </c>
      <c r="J206" s="29">
        <v>175</v>
      </c>
    </row>
    <row r="207" spans="1:10" s="13" customFormat="1" ht="12.75">
      <c r="A207" s="13" t="s">
        <v>397</v>
      </c>
      <c r="B207" s="13" t="s">
        <v>137</v>
      </c>
      <c r="C207" s="34" t="s">
        <v>27</v>
      </c>
      <c r="D207" s="13">
        <v>244</v>
      </c>
      <c r="E207" s="14">
        <v>1</v>
      </c>
      <c r="F207" s="3">
        <f>D207*E207</f>
        <v>244</v>
      </c>
      <c r="G207" s="14">
        <f>F207*1.12</f>
        <v>273.28000000000003</v>
      </c>
      <c r="H207" s="13" t="s">
        <v>30</v>
      </c>
      <c r="I207" s="14">
        <f t="shared" si="14"/>
        <v>4.0504</v>
      </c>
      <c r="J207" s="29">
        <v>298</v>
      </c>
    </row>
    <row r="208" ht="12.75">
      <c r="E208">
        <v>0</v>
      </c>
    </row>
    <row r="209" spans="1:2" ht="12.75">
      <c r="A209" s="25" t="s">
        <v>504</v>
      </c>
      <c r="B209" s="13"/>
    </row>
    <row r="210" spans="1:2" ht="12.75">
      <c r="A210" s="34" t="s">
        <v>505</v>
      </c>
      <c r="B210" s="13"/>
    </row>
    <row r="211" spans="1:2" ht="12.75">
      <c r="A211" s="28" t="s">
        <v>506</v>
      </c>
      <c r="B211" s="13"/>
    </row>
  </sheetData>
  <autoFilter ref="A1:J21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9"/>
  <sheetViews>
    <sheetView workbookViewId="0" topLeftCell="A1">
      <pane xSplit="1" ySplit="1" topLeftCell="B14" activePane="bottomRight" state="frozen"/>
      <selection pane="topLeft" activeCell="A1" sqref="A1"/>
      <selection pane="topRight" activeCell="B1" sqref="B1"/>
      <selection pane="bottomLeft" activeCell="A2" sqref="A2"/>
      <selection pane="bottomRight" activeCell="N46" sqref="N46"/>
    </sheetView>
  </sheetViews>
  <sheetFormatPr defaultColWidth="9.00390625" defaultRowHeight="12.75"/>
  <cols>
    <col min="1" max="1" width="21.375" style="0" customWidth="1"/>
    <col min="2" max="3" width="11.25390625" style="0" customWidth="1"/>
    <col min="6" max="6" width="10.375" style="0" customWidth="1"/>
    <col min="8" max="8" width="10.25390625" style="13" customWidth="1"/>
    <col min="9" max="9" width="12.625" style="13" customWidth="1"/>
    <col min="10" max="10" width="9.125" style="13" customWidth="1"/>
    <col min="11" max="11" width="11.375" style="13" customWidth="1"/>
    <col min="12" max="12" width="14.75390625" style="13" customWidth="1"/>
  </cols>
  <sheetData>
    <row r="1" spans="1:12" s="5" customFormat="1" ht="30">
      <c r="A1" s="4"/>
      <c r="B1" s="4" t="s">
        <v>398</v>
      </c>
      <c r="C1" s="4" t="s">
        <v>399</v>
      </c>
      <c r="D1" s="5" t="s">
        <v>7</v>
      </c>
      <c r="E1" s="4" t="s">
        <v>8</v>
      </c>
      <c r="F1" s="5" t="s">
        <v>9</v>
      </c>
      <c r="G1" s="5" t="s">
        <v>10</v>
      </c>
      <c r="H1" s="36" t="s">
        <v>11</v>
      </c>
      <c r="I1" s="36" t="s">
        <v>12</v>
      </c>
      <c r="J1" s="36" t="s">
        <v>13</v>
      </c>
      <c r="K1" s="36" t="s">
        <v>14</v>
      </c>
      <c r="L1" s="36"/>
    </row>
    <row r="2" spans="1:11" ht="12.75">
      <c r="A2" t="s">
        <v>238</v>
      </c>
      <c r="B2">
        <v>0</v>
      </c>
      <c r="C2">
        <v>150</v>
      </c>
      <c r="D2">
        <v>150</v>
      </c>
      <c r="E2">
        <v>152</v>
      </c>
      <c r="F2" s="30">
        <v>165</v>
      </c>
      <c r="G2" s="15">
        <f>SUM(E2,-F2)</f>
        <v>-13</v>
      </c>
      <c r="H2" s="33">
        <v>0</v>
      </c>
      <c r="I2" s="32">
        <v>13</v>
      </c>
      <c r="J2" s="14">
        <f>D2*0.0166</f>
        <v>2.49</v>
      </c>
      <c r="K2" s="13">
        <v>11</v>
      </c>
    </row>
    <row r="3" spans="1:10" ht="12.75">
      <c r="A3" s="13" t="s">
        <v>141</v>
      </c>
      <c r="B3">
        <v>877</v>
      </c>
      <c r="C3">
        <v>0</v>
      </c>
      <c r="D3">
        <v>877</v>
      </c>
      <c r="E3">
        <v>1009</v>
      </c>
      <c r="F3" s="30">
        <v>0</v>
      </c>
      <c r="G3" s="15">
        <f>SUM(E3,-F3)</f>
        <v>1009</v>
      </c>
      <c r="H3" s="33">
        <v>1009</v>
      </c>
      <c r="J3" s="14">
        <f aca="true" t="shared" si="0" ref="J3:J60">D3*0.0166</f>
        <v>14.5582</v>
      </c>
    </row>
    <row r="4" spans="1:10" ht="12.75">
      <c r="A4" s="13" t="s">
        <v>389</v>
      </c>
      <c r="B4">
        <v>0</v>
      </c>
      <c r="C4">
        <v>505</v>
      </c>
      <c r="D4">
        <v>505</v>
      </c>
      <c r="E4">
        <v>581</v>
      </c>
      <c r="F4" s="30">
        <v>0</v>
      </c>
      <c r="G4" s="15">
        <f>SUM(E4,-F4)</f>
        <v>581</v>
      </c>
      <c r="H4" s="33">
        <v>581</v>
      </c>
      <c r="J4" s="14">
        <f t="shared" si="0"/>
        <v>8.383000000000001</v>
      </c>
    </row>
    <row r="5" spans="1:10" ht="12.75">
      <c r="A5" t="s">
        <v>221</v>
      </c>
      <c r="B5">
        <v>0</v>
      </c>
      <c r="C5">
        <v>570</v>
      </c>
      <c r="D5">
        <v>570</v>
      </c>
      <c r="E5">
        <v>638</v>
      </c>
      <c r="F5" s="30">
        <v>241</v>
      </c>
      <c r="G5" s="15">
        <f>SUM(E5,-F5)</f>
        <v>397</v>
      </c>
      <c r="H5" s="33">
        <v>397</v>
      </c>
      <c r="J5" s="14">
        <f t="shared" si="0"/>
        <v>9.462</v>
      </c>
    </row>
    <row r="6" spans="1:10" ht="12.75">
      <c r="A6" t="s">
        <v>179</v>
      </c>
      <c r="B6">
        <v>0</v>
      </c>
      <c r="C6">
        <v>169</v>
      </c>
      <c r="D6">
        <v>169</v>
      </c>
      <c r="E6">
        <v>194</v>
      </c>
      <c r="F6" s="30">
        <v>92</v>
      </c>
      <c r="G6" s="15">
        <f aca="true" t="shared" si="1" ref="G6:G60">SUM(E6,-F6)</f>
        <v>102</v>
      </c>
      <c r="H6" s="33">
        <v>102</v>
      </c>
      <c r="J6" s="14">
        <f t="shared" si="0"/>
        <v>2.8054</v>
      </c>
    </row>
    <row r="7" spans="1:12" ht="12.75">
      <c r="A7" t="s">
        <v>197</v>
      </c>
      <c r="B7">
        <v>0</v>
      </c>
      <c r="C7">
        <v>212</v>
      </c>
      <c r="D7">
        <v>212</v>
      </c>
      <c r="E7">
        <v>237</v>
      </c>
      <c r="F7" s="30">
        <v>42</v>
      </c>
      <c r="G7" s="15">
        <f t="shared" si="1"/>
        <v>195</v>
      </c>
      <c r="H7" s="33">
        <v>195</v>
      </c>
      <c r="J7" s="14">
        <f t="shared" si="0"/>
        <v>3.5192</v>
      </c>
      <c r="L7" s="13" t="s">
        <v>457</v>
      </c>
    </row>
    <row r="8" spans="1:10" ht="12.75">
      <c r="A8" t="s">
        <v>161</v>
      </c>
      <c r="B8">
        <v>0</v>
      </c>
      <c r="C8">
        <v>813</v>
      </c>
      <c r="D8">
        <v>813</v>
      </c>
      <c r="E8">
        <v>935</v>
      </c>
      <c r="F8" s="30">
        <v>411</v>
      </c>
      <c r="G8" s="15">
        <f t="shared" si="1"/>
        <v>524</v>
      </c>
      <c r="H8" s="33">
        <v>524</v>
      </c>
      <c r="J8" s="14">
        <f t="shared" si="0"/>
        <v>13.495800000000001</v>
      </c>
    </row>
    <row r="9" spans="1:10" ht="12.75">
      <c r="A9" s="13" t="s">
        <v>385</v>
      </c>
      <c r="B9">
        <v>0</v>
      </c>
      <c r="C9">
        <v>701</v>
      </c>
      <c r="D9">
        <v>701</v>
      </c>
      <c r="E9">
        <v>806</v>
      </c>
      <c r="F9" s="30">
        <v>0</v>
      </c>
      <c r="G9" s="15">
        <f t="shared" si="1"/>
        <v>806</v>
      </c>
      <c r="H9" s="33">
        <v>806</v>
      </c>
      <c r="J9" s="14">
        <f t="shared" si="0"/>
        <v>11.6366</v>
      </c>
    </row>
    <row r="10" spans="1:10" s="13" customFormat="1" ht="12.75">
      <c r="A10" s="13" t="s">
        <v>417</v>
      </c>
      <c r="B10" s="13">
        <v>1448</v>
      </c>
      <c r="C10" s="13">
        <v>0</v>
      </c>
      <c r="D10" s="13">
        <v>1448</v>
      </c>
      <c r="E10" s="13">
        <v>1622</v>
      </c>
      <c r="F10" s="32">
        <v>0</v>
      </c>
      <c r="G10" s="15">
        <f t="shared" si="1"/>
        <v>1622</v>
      </c>
      <c r="H10" s="33">
        <v>1622</v>
      </c>
      <c r="J10" s="14">
        <f t="shared" si="0"/>
        <v>24.0368</v>
      </c>
    </row>
    <row r="11" spans="1:10" ht="12.75">
      <c r="A11" t="s">
        <v>153</v>
      </c>
      <c r="B11">
        <v>0</v>
      </c>
      <c r="C11">
        <v>481</v>
      </c>
      <c r="D11" s="13">
        <v>481</v>
      </c>
      <c r="E11" s="13">
        <v>553</v>
      </c>
      <c r="F11" s="30">
        <v>194</v>
      </c>
      <c r="G11" s="15">
        <f t="shared" si="1"/>
        <v>359</v>
      </c>
      <c r="H11" s="33">
        <v>359</v>
      </c>
      <c r="J11" s="14">
        <f t="shared" si="0"/>
        <v>7.9846</v>
      </c>
    </row>
    <row r="12" spans="1:12" ht="12.75">
      <c r="A12" t="s">
        <v>202</v>
      </c>
      <c r="B12">
        <v>468</v>
      </c>
      <c r="C12">
        <v>1190</v>
      </c>
      <c r="D12" s="13">
        <v>1658</v>
      </c>
      <c r="E12" s="13">
        <v>1857</v>
      </c>
      <c r="F12" s="30">
        <v>300</v>
      </c>
      <c r="G12" s="15">
        <f t="shared" si="1"/>
        <v>1557</v>
      </c>
      <c r="H12" s="33">
        <v>1557</v>
      </c>
      <c r="I12" s="32"/>
      <c r="J12" s="14">
        <f t="shared" si="0"/>
        <v>27.5228</v>
      </c>
      <c r="L12" s="13" t="s">
        <v>463</v>
      </c>
    </row>
    <row r="13" spans="1:10" ht="12.75">
      <c r="A13" s="13" t="s">
        <v>316</v>
      </c>
      <c r="B13">
        <v>4536</v>
      </c>
      <c r="C13">
        <v>662</v>
      </c>
      <c r="D13">
        <v>5198</v>
      </c>
      <c r="E13">
        <v>5822</v>
      </c>
      <c r="F13" s="30">
        <v>0</v>
      </c>
      <c r="G13" s="15">
        <f t="shared" si="1"/>
        <v>5822</v>
      </c>
      <c r="H13" s="33">
        <v>5822</v>
      </c>
      <c r="J13" s="14">
        <f t="shared" si="0"/>
        <v>86.2868</v>
      </c>
    </row>
    <row r="14" spans="1:10" ht="12.75">
      <c r="A14" s="13" t="s">
        <v>282</v>
      </c>
      <c r="B14">
        <v>2799</v>
      </c>
      <c r="C14">
        <v>1277</v>
      </c>
      <c r="D14">
        <v>4076</v>
      </c>
      <c r="E14">
        <v>4687</v>
      </c>
      <c r="F14" s="30">
        <v>0</v>
      </c>
      <c r="G14" s="15">
        <f t="shared" si="1"/>
        <v>4687</v>
      </c>
      <c r="H14" s="33">
        <v>4687</v>
      </c>
      <c r="J14" s="14">
        <f t="shared" si="0"/>
        <v>67.6616</v>
      </c>
    </row>
    <row r="15" spans="1:10" ht="12.75">
      <c r="A15" t="s">
        <v>148</v>
      </c>
      <c r="B15">
        <v>0</v>
      </c>
      <c r="C15">
        <v>693</v>
      </c>
      <c r="D15">
        <v>693</v>
      </c>
      <c r="E15">
        <v>776</v>
      </c>
      <c r="F15" s="30">
        <v>313</v>
      </c>
      <c r="G15" s="15">
        <f t="shared" si="1"/>
        <v>463</v>
      </c>
      <c r="H15" s="33">
        <v>463</v>
      </c>
      <c r="J15" s="14">
        <f t="shared" si="0"/>
        <v>11.5038</v>
      </c>
    </row>
    <row r="16" spans="1:10" ht="12.75">
      <c r="A16" t="s">
        <v>23</v>
      </c>
      <c r="B16">
        <v>708</v>
      </c>
      <c r="C16">
        <v>0</v>
      </c>
      <c r="D16">
        <v>708</v>
      </c>
      <c r="E16">
        <v>814</v>
      </c>
      <c r="F16" s="30">
        <v>814</v>
      </c>
      <c r="G16" s="15">
        <f t="shared" si="1"/>
        <v>0</v>
      </c>
      <c r="H16" s="33">
        <v>0</v>
      </c>
      <c r="J16" s="14">
        <f t="shared" si="0"/>
        <v>11.7528</v>
      </c>
    </row>
    <row r="17" spans="1:10" ht="12.75">
      <c r="A17" t="s">
        <v>150</v>
      </c>
      <c r="B17">
        <v>0</v>
      </c>
      <c r="C17">
        <v>936</v>
      </c>
      <c r="D17">
        <v>936</v>
      </c>
      <c r="E17">
        <v>1048</v>
      </c>
      <c r="F17" s="30">
        <v>268</v>
      </c>
      <c r="G17" s="15">
        <f t="shared" si="1"/>
        <v>780</v>
      </c>
      <c r="H17" s="33">
        <v>780</v>
      </c>
      <c r="J17" s="14">
        <f t="shared" si="0"/>
        <v>15.5376</v>
      </c>
    </row>
    <row r="18" spans="1:10" ht="12.75">
      <c r="A18" t="s">
        <v>408</v>
      </c>
      <c r="B18">
        <v>821</v>
      </c>
      <c r="C18">
        <v>0</v>
      </c>
      <c r="D18">
        <v>821</v>
      </c>
      <c r="E18">
        <v>920</v>
      </c>
      <c r="F18" s="30">
        <v>0</v>
      </c>
      <c r="G18" s="15">
        <f t="shared" si="1"/>
        <v>920</v>
      </c>
      <c r="H18" s="33">
        <v>920</v>
      </c>
      <c r="J18" s="14">
        <f t="shared" si="0"/>
        <v>13.6286</v>
      </c>
    </row>
    <row r="19" spans="1:10" ht="12.75">
      <c r="A19" t="s">
        <v>172</v>
      </c>
      <c r="B19">
        <v>0</v>
      </c>
      <c r="C19">
        <v>935</v>
      </c>
      <c r="D19">
        <v>935</v>
      </c>
      <c r="E19">
        <v>1047</v>
      </c>
      <c r="F19" s="30">
        <v>300</v>
      </c>
      <c r="G19" s="15">
        <f t="shared" si="1"/>
        <v>747</v>
      </c>
      <c r="H19" s="33">
        <v>747</v>
      </c>
      <c r="J19" s="14">
        <f t="shared" si="0"/>
        <v>15.521</v>
      </c>
    </row>
    <row r="20" spans="1:12" ht="12.75">
      <c r="A20" s="13" t="s">
        <v>441</v>
      </c>
      <c r="B20">
        <v>445</v>
      </c>
      <c r="C20">
        <v>0</v>
      </c>
      <c r="D20">
        <v>445</v>
      </c>
      <c r="E20">
        <v>512</v>
      </c>
      <c r="F20" s="30">
        <v>0</v>
      </c>
      <c r="G20" s="15">
        <f t="shared" si="1"/>
        <v>512</v>
      </c>
      <c r="H20" s="33">
        <v>512</v>
      </c>
      <c r="I20" s="32"/>
      <c r="J20" s="14">
        <f t="shared" si="0"/>
        <v>7.3870000000000005</v>
      </c>
      <c r="L20" s="32" t="s">
        <v>465</v>
      </c>
    </row>
    <row r="21" spans="1:12" ht="12.75">
      <c r="A21" t="s">
        <v>30</v>
      </c>
      <c r="B21">
        <v>1382</v>
      </c>
      <c r="C21">
        <v>624</v>
      </c>
      <c r="D21">
        <v>2006</v>
      </c>
      <c r="E21">
        <v>2247</v>
      </c>
      <c r="F21" s="30">
        <v>1281</v>
      </c>
      <c r="G21" s="15">
        <f t="shared" si="1"/>
        <v>966</v>
      </c>
      <c r="H21" s="33">
        <v>805</v>
      </c>
      <c r="I21" s="32">
        <v>-161</v>
      </c>
      <c r="J21" s="14">
        <f t="shared" si="0"/>
        <v>33.2996</v>
      </c>
      <c r="K21" s="13">
        <v>-194</v>
      </c>
      <c r="L21" s="13" t="s">
        <v>109</v>
      </c>
    </row>
    <row r="22" spans="1:11" ht="12.75">
      <c r="A22" t="s">
        <v>203</v>
      </c>
      <c r="B22">
        <v>0</v>
      </c>
      <c r="C22">
        <v>550</v>
      </c>
      <c r="D22">
        <v>550</v>
      </c>
      <c r="E22">
        <v>616</v>
      </c>
      <c r="F22" s="30">
        <v>500</v>
      </c>
      <c r="G22" s="15">
        <f t="shared" si="1"/>
        <v>116</v>
      </c>
      <c r="H22" s="33">
        <v>200</v>
      </c>
      <c r="I22" s="32">
        <v>84</v>
      </c>
      <c r="J22" s="14">
        <f t="shared" si="0"/>
        <v>9.13</v>
      </c>
      <c r="K22" s="13">
        <v>75</v>
      </c>
    </row>
    <row r="23" spans="1:10" ht="12.75">
      <c r="A23" t="s">
        <v>128</v>
      </c>
      <c r="B23">
        <v>458</v>
      </c>
      <c r="C23">
        <v>456</v>
      </c>
      <c r="D23">
        <v>914</v>
      </c>
      <c r="E23">
        <v>1024</v>
      </c>
      <c r="F23" s="30">
        <v>164</v>
      </c>
      <c r="G23" s="15">
        <f t="shared" si="1"/>
        <v>860</v>
      </c>
      <c r="H23" s="33">
        <v>860</v>
      </c>
      <c r="J23" s="14">
        <f t="shared" si="0"/>
        <v>15.1724</v>
      </c>
    </row>
    <row r="24" spans="1:12" ht="12.75">
      <c r="A24" t="s">
        <v>160</v>
      </c>
      <c r="B24">
        <v>0</v>
      </c>
      <c r="C24">
        <v>1664</v>
      </c>
      <c r="D24">
        <v>1664</v>
      </c>
      <c r="E24">
        <v>1914</v>
      </c>
      <c r="F24" s="30">
        <v>473</v>
      </c>
      <c r="G24" s="15">
        <f t="shared" si="1"/>
        <v>1441</v>
      </c>
      <c r="H24" s="33">
        <v>1441</v>
      </c>
      <c r="J24" s="14">
        <f t="shared" si="0"/>
        <v>27.6224</v>
      </c>
      <c r="L24" s="13" t="s">
        <v>402</v>
      </c>
    </row>
    <row r="25" spans="1:13" ht="12.75">
      <c r="A25" t="s">
        <v>50</v>
      </c>
      <c r="B25">
        <v>639</v>
      </c>
      <c r="C25">
        <v>0</v>
      </c>
      <c r="D25">
        <v>639</v>
      </c>
      <c r="E25">
        <v>716</v>
      </c>
      <c r="F25" s="30">
        <v>716</v>
      </c>
      <c r="G25" s="15">
        <f t="shared" si="1"/>
        <v>0</v>
      </c>
      <c r="H25" s="33">
        <v>0</v>
      </c>
      <c r="I25" s="32">
        <v>-6</v>
      </c>
      <c r="J25" s="14">
        <f t="shared" si="0"/>
        <v>10.6074</v>
      </c>
      <c r="M25" t="s">
        <v>477</v>
      </c>
    </row>
    <row r="26" spans="1:11" ht="12.75">
      <c r="A26" s="13" t="s">
        <v>384</v>
      </c>
      <c r="B26">
        <v>0</v>
      </c>
      <c r="C26">
        <v>444</v>
      </c>
      <c r="D26">
        <v>444</v>
      </c>
      <c r="E26">
        <v>511</v>
      </c>
      <c r="F26" s="30">
        <v>0</v>
      </c>
      <c r="G26" s="15">
        <f t="shared" si="1"/>
        <v>511</v>
      </c>
      <c r="H26" s="33">
        <v>550</v>
      </c>
      <c r="I26" s="32">
        <v>39</v>
      </c>
      <c r="J26" s="14">
        <f t="shared" si="0"/>
        <v>7.3704</v>
      </c>
      <c r="K26" s="13">
        <v>32</v>
      </c>
    </row>
    <row r="27" spans="1:10" ht="12.75">
      <c r="A27" s="13" t="s">
        <v>156</v>
      </c>
      <c r="B27">
        <v>0</v>
      </c>
      <c r="C27">
        <v>135</v>
      </c>
      <c r="D27">
        <v>135</v>
      </c>
      <c r="E27">
        <v>151</v>
      </c>
      <c r="F27" s="30">
        <v>100</v>
      </c>
      <c r="G27" s="15">
        <f t="shared" si="1"/>
        <v>51</v>
      </c>
      <c r="H27" s="33">
        <v>51</v>
      </c>
      <c r="J27" s="14">
        <f t="shared" si="0"/>
        <v>2.241</v>
      </c>
    </row>
    <row r="28" spans="1:10" ht="12.75">
      <c r="A28" s="13" t="s">
        <v>106</v>
      </c>
      <c r="B28">
        <v>155</v>
      </c>
      <c r="C28">
        <v>0</v>
      </c>
      <c r="D28">
        <v>155</v>
      </c>
      <c r="E28">
        <v>157</v>
      </c>
      <c r="F28" s="30">
        <v>157</v>
      </c>
      <c r="G28" s="15">
        <f t="shared" si="1"/>
        <v>0</v>
      </c>
      <c r="H28" s="33">
        <v>0</v>
      </c>
      <c r="J28" s="14">
        <f t="shared" si="0"/>
        <v>2.573</v>
      </c>
    </row>
    <row r="29" spans="1:10" ht="12.75">
      <c r="A29" s="13" t="s">
        <v>114</v>
      </c>
      <c r="B29">
        <v>401</v>
      </c>
      <c r="C29">
        <v>0</v>
      </c>
      <c r="D29">
        <v>401</v>
      </c>
      <c r="E29">
        <v>461</v>
      </c>
      <c r="F29" s="30">
        <v>0</v>
      </c>
      <c r="G29" s="15">
        <f t="shared" si="1"/>
        <v>461</v>
      </c>
      <c r="H29" s="33">
        <v>461</v>
      </c>
      <c r="J29" s="14">
        <f t="shared" si="0"/>
        <v>6.6566</v>
      </c>
    </row>
    <row r="30" spans="1:10" ht="12.75">
      <c r="A30" s="13" t="s">
        <v>306</v>
      </c>
      <c r="B30">
        <v>484</v>
      </c>
      <c r="C30">
        <v>1148</v>
      </c>
      <c r="D30">
        <v>1632</v>
      </c>
      <c r="E30">
        <v>1877</v>
      </c>
      <c r="F30" s="30">
        <v>0</v>
      </c>
      <c r="G30" s="15">
        <f t="shared" si="1"/>
        <v>1877</v>
      </c>
      <c r="H30" s="33">
        <v>1877</v>
      </c>
      <c r="J30" s="14">
        <f t="shared" si="0"/>
        <v>27.0912</v>
      </c>
    </row>
    <row r="31" spans="1:10" ht="12.75">
      <c r="A31" t="s">
        <v>105</v>
      </c>
      <c r="B31">
        <v>790</v>
      </c>
      <c r="C31">
        <v>601</v>
      </c>
      <c r="D31">
        <v>1391</v>
      </c>
      <c r="E31">
        <v>1391</v>
      </c>
      <c r="F31" s="30">
        <v>1013</v>
      </c>
      <c r="G31" s="15">
        <f t="shared" si="1"/>
        <v>378</v>
      </c>
      <c r="H31" s="33">
        <v>378</v>
      </c>
      <c r="J31" s="14">
        <f t="shared" si="0"/>
        <v>23.090600000000002</v>
      </c>
    </row>
    <row r="32" spans="1:10" ht="12.75">
      <c r="A32" t="s">
        <v>174</v>
      </c>
      <c r="B32">
        <v>0</v>
      </c>
      <c r="C32">
        <v>1933</v>
      </c>
      <c r="D32">
        <v>1933</v>
      </c>
      <c r="E32">
        <v>2223</v>
      </c>
      <c r="F32" s="30">
        <v>387</v>
      </c>
      <c r="G32" s="15">
        <f t="shared" si="1"/>
        <v>1836</v>
      </c>
      <c r="H32" s="33">
        <v>1836</v>
      </c>
      <c r="J32" s="14">
        <f t="shared" si="0"/>
        <v>32.0878</v>
      </c>
    </row>
    <row r="33" spans="1:11" ht="12.75">
      <c r="A33" t="s">
        <v>162</v>
      </c>
      <c r="B33">
        <v>0</v>
      </c>
      <c r="C33">
        <v>212</v>
      </c>
      <c r="D33">
        <v>212</v>
      </c>
      <c r="E33">
        <v>244</v>
      </c>
      <c r="F33" s="30">
        <v>151</v>
      </c>
      <c r="G33" s="15">
        <f t="shared" si="1"/>
        <v>93</v>
      </c>
      <c r="H33" s="33">
        <v>100</v>
      </c>
      <c r="I33" s="32">
        <v>7</v>
      </c>
      <c r="J33" s="14">
        <f t="shared" si="0"/>
        <v>3.5192</v>
      </c>
      <c r="K33" s="13">
        <v>4</v>
      </c>
    </row>
    <row r="34" spans="1:10" ht="12.75">
      <c r="A34" t="s">
        <v>234</v>
      </c>
      <c r="B34">
        <v>0</v>
      </c>
      <c r="C34">
        <v>273</v>
      </c>
      <c r="D34">
        <v>273</v>
      </c>
      <c r="E34">
        <v>314</v>
      </c>
      <c r="F34" s="30">
        <v>308</v>
      </c>
      <c r="G34" s="15">
        <f t="shared" si="1"/>
        <v>6</v>
      </c>
      <c r="H34" s="33"/>
      <c r="J34" s="14">
        <f t="shared" si="0"/>
        <v>4.5318</v>
      </c>
    </row>
    <row r="35" spans="1:12" ht="12.75">
      <c r="A35" t="s">
        <v>182</v>
      </c>
      <c r="B35">
        <v>385</v>
      </c>
      <c r="C35">
        <v>1283</v>
      </c>
      <c r="D35">
        <v>1668</v>
      </c>
      <c r="E35">
        <v>1868</v>
      </c>
      <c r="F35" s="30">
        <v>500</v>
      </c>
      <c r="G35" s="15">
        <f t="shared" si="1"/>
        <v>1368</v>
      </c>
      <c r="H35" s="33">
        <v>1368</v>
      </c>
      <c r="I35" s="32"/>
      <c r="J35" s="14">
        <f t="shared" si="0"/>
        <v>27.6888</v>
      </c>
      <c r="L35" s="13" t="s">
        <v>461</v>
      </c>
    </row>
    <row r="36" spans="1:10" ht="12.75">
      <c r="A36" s="13" t="s">
        <v>117</v>
      </c>
      <c r="B36">
        <v>1510</v>
      </c>
      <c r="C36">
        <v>0</v>
      </c>
      <c r="D36">
        <v>1510</v>
      </c>
      <c r="E36">
        <v>1737</v>
      </c>
      <c r="F36" s="30">
        <v>0</v>
      </c>
      <c r="G36" s="15">
        <f t="shared" si="1"/>
        <v>1737</v>
      </c>
      <c r="H36" s="33">
        <v>1737</v>
      </c>
      <c r="J36" s="14">
        <f t="shared" si="0"/>
        <v>25.066</v>
      </c>
    </row>
    <row r="37" spans="1:10" ht="12.75">
      <c r="A37" t="s">
        <v>67</v>
      </c>
      <c r="B37">
        <v>970</v>
      </c>
      <c r="C37">
        <v>0</v>
      </c>
      <c r="D37">
        <v>970</v>
      </c>
      <c r="E37">
        <v>1086</v>
      </c>
      <c r="F37" s="30">
        <v>1086</v>
      </c>
      <c r="G37" s="15">
        <f t="shared" si="1"/>
        <v>0</v>
      </c>
      <c r="H37" s="33">
        <v>0</v>
      </c>
      <c r="J37" s="14">
        <f t="shared" si="0"/>
        <v>16.102</v>
      </c>
    </row>
    <row r="38" spans="1:12" ht="12.75">
      <c r="A38" t="s">
        <v>165</v>
      </c>
      <c r="B38">
        <v>0</v>
      </c>
      <c r="C38">
        <v>1183</v>
      </c>
      <c r="D38">
        <v>1183</v>
      </c>
      <c r="E38">
        <v>1360</v>
      </c>
      <c r="F38" s="30">
        <v>447</v>
      </c>
      <c r="G38" s="15">
        <f t="shared" si="1"/>
        <v>913</v>
      </c>
      <c r="H38" s="33">
        <v>913</v>
      </c>
      <c r="J38" s="14">
        <f t="shared" si="0"/>
        <v>19.6378</v>
      </c>
      <c r="L38" s="13" t="s">
        <v>403</v>
      </c>
    </row>
    <row r="39" spans="1:12" ht="12.75">
      <c r="A39" t="s">
        <v>186</v>
      </c>
      <c r="B39">
        <v>0</v>
      </c>
      <c r="C39">
        <v>603</v>
      </c>
      <c r="D39">
        <v>603</v>
      </c>
      <c r="E39">
        <v>675</v>
      </c>
      <c r="F39" s="30">
        <v>200</v>
      </c>
      <c r="G39" s="15">
        <f t="shared" si="1"/>
        <v>475</v>
      </c>
      <c r="H39" s="33">
        <v>475</v>
      </c>
      <c r="J39" s="14">
        <f t="shared" si="0"/>
        <v>10.0098</v>
      </c>
      <c r="L39" s="13" t="s">
        <v>456</v>
      </c>
    </row>
    <row r="40" spans="1:10" ht="12.75">
      <c r="A40" t="s">
        <v>255</v>
      </c>
      <c r="B40">
        <v>0</v>
      </c>
      <c r="C40">
        <v>254</v>
      </c>
      <c r="D40">
        <v>254</v>
      </c>
      <c r="E40">
        <v>292</v>
      </c>
      <c r="F40" s="30">
        <v>100</v>
      </c>
      <c r="G40" s="15">
        <f t="shared" si="1"/>
        <v>192</v>
      </c>
      <c r="H40" s="33">
        <v>192</v>
      </c>
      <c r="J40" s="14">
        <f t="shared" si="0"/>
        <v>4.2164</v>
      </c>
    </row>
    <row r="41" spans="1:10" ht="12.75">
      <c r="A41" t="s">
        <v>168</v>
      </c>
      <c r="B41">
        <v>0</v>
      </c>
      <c r="C41">
        <v>1541</v>
      </c>
      <c r="D41">
        <v>1541</v>
      </c>
      <c r="E41">
        <v>1726</v>
      </c>
      <c r="F41" s="30">
        <v>400</v>
      </c>
      <c r="G41" s="15">
        <f t="shared" si="1"/>
        <v>1326</v>
      </c>
      <c r="H41" s="33">
        <v>1326</v>
      </c>
      <c r="J41" s="14">
        <f t="shared" si="0"/>
        <v>25.5806</v>
      </c>
    </row>
    <row r="42" spans="1:10" ht="12.75">
      <c r="A42" t="s">
        <v>235</v>
      </c>
      <c r="B42">
        <v>291</v>
      </c>
      <c r="C42">
        <v>300</v>
      </c>
      <c r="D42">
        <v>591</v>
      </c>
      <c r="E42">
        <v>680</v>
      </c>
      <c r="F42" s="30">
        <v>203</v>
      </c>
      <c r="G42" s="15">
        <f t="shared" si="1"/>
        <v>477</v>
      </c>
      <c r="H42" s="33">
        <v>477</v>
      </c>
      <c r="J42" s="14">
        <f t="shared" si="0"/>
        <v>9.8106</v>
      </c>
    </row>
    <row r="43" spans="1:10" ht="12.75">
      <c r="A43" t="s">
        <v>187</v>
      </c>
      <c r="B43">
        <v>0</v>
      </c>
      <c r="C43">
        <v>1374</v>
      </c>
      <c r="D43">
        <v>1374</v>
      </c>
      <c r="E43">
        <v>1539</v>
      </c>
      <c r="F43" s="30">
        <v>313</v>
      </c>
      <c r="G43" s="15">
        <f t="shared" si="1"/>
        <v>1226</v>
      </c>
      <c r="H43" s="33">
        <v>1226</v>
      </c>
      <c r="J43" s="14">
        <f t="shared" si="0"/>
        <v>22.8084</v>
      </c>
    </row>
    <row r="44" spans="1:12" ht="12.75">
      <c r="A44" t="s">
        <v>88</v>
      </c>
      <c r="B44">
        <v>1113</v>
      </c>
      <c r="C44">
        <v>2293</v>
      </c>
      <c r="D44">
        <v>3406</v>
      </c>
      <c r="E44">
        <v>3815</v>
      </c>
      <c r="F44" s="30">
        <v>1753</v>
      </c>
      <c r="G44" s="15">
        <f t="shared" si="1"/>
        <v>2062</v>
      </c>
      <c r="H44" s="33">
        <v>2062</v>
      </c>
      <c r="J44" s="14">
        <f t="shared" si="0"/>
        <v>56.5396</v>
      </c>
      <c r="L44" s="13" t="s">
        <v>404</v>
      </c>
    </row>
    <row r="45" spans="1:10" ht="12.75">
      <c r="A45" s="13" t="s">
        <v>370</v>
      </c>
      <c r="B45">
        <v>2530</v>
      </c>
      <c r="C45">
        <v>0</v>
      </c>
      <c r="D45">
        <v>2530</v>
      </c>
      <c r="E45">
        <v>2910</v>
      </c>
      <c r="F45" s="30">
        <v>0</v>
      </c>
      <c r="G45" s="15">
        <f t="shared" si="1"/>
        <v>2910</v>
      </c>
      <c r="H45" s="33">
        <v>2910</v>
      </c>
      <c r="J45" s="14">
        <f t="shared" si="0"/>
        <v>41.998</v>
      </c>
    </row>
    <row r="46" spans="1:12" ht="12.75">
      <c r="A46" t="s">
        <v>173</v>
      </c>
      <c r="B46">
        <v>1873</v>
      </c>
      <c r="C46">
        <v>2754</v>
      </c>
      <c r="D46">
        <v>4627</v>
      </c>
      <c r="E46">
        <v>5321</v>
      </c>
      <c r="F46" s="30">
        <v>836</v>
      </c>
      <c r="G46" s="35">
        <f t="shared" si="1"/>
        <v>4485</v>
      </c>
      <c r="H46" s="33">
        <v>4485</v>
      </c>
      <c r="I46" s="32"/>
      <c r="J46" s="14">
        <f t="shared" si="0"/>
        <v>76.8082</v>
      </c>
      <c r="L46" s="13" t="s">
        <v>462</v>
      </c>
    </row>
    <row r="47" spans="1:10" ht="12.75">
      <c r="A47" t="s">
        <v>146</v>
      </c>
      <c r="B47">
        <v>0</v>
      </c>
      <c r="C47">
        <v>1217</v>
      </c>
      <c r="D47">
        <v>1217</v>
      </c>
      <c r="E47">
        <v>1363</v>
      </c>
      <c r="F47" s="30">
        <v>600</v>
      </c>
      <c r="G47" s="15">
        <f t="shared" si="1"/>
        <v>763</v>
      </c>
      <c r="H47" s="33">
        <v>763</v>
      </c>
      <c r="J47" s="14">
        <f t="shared" si="0"/>
        <v>20.2022</v>
      </c>
    </row>
    <row r="48" spans="1:10" ht="12.75">
      <c r="A48" t="s">
        <v>77</v>
      </c>
      <c r="B48">
        <v>1087</v>
      </c>
      <c r="C48">
        <v>0</v>
      </c>
      <c r="D48">
        <v>1087</v>
      </c>
      <c r="E48">
        <v>1250</v>
      </c>
      <c r="F48" s="30">
        <v>1250</v>
      </c>
      <c r="G48" s="15">
        <f t="shared" si="1"/>
        <v>0</v>
      </c>
      <c r="H48" s="33">
        <v>0</v>
      </c>
      <c r="J48" s="14">
        <f t="shared" si="0"/>
        <v>18.0442</v>
      </c>
    </row>
    <row r="49" spans="1:10" ht="12.75">
      <c r="A49" t="s">
        <v>199</v>
      </c>
      <c r="B49">
        <v>0</v>
      </c>
      <c r="C49">
        <v>831</v>
      </c>
      <c r="D49">
        <v>831</v>
      </c>
      <c r="E49">
        <v>914</v>
      </c>
      <c r="F49" s="30">
        <v>452</v>
      </c>
      <c r="G49" s="15">
        <f t="shared" si="1"/>
        <v>462</v>
      </c>
      <c r="H49" s="33">
        <v>462</v>
      </c>
      <c r="J49" s="14">
        <f t="shared" si="0"/>
        <v>13.7946</v>
      </c>
    </row>
    <row r="50" spans="1:10" ht="12.75">
      <c r="A50" t="s">
        <v>435</v>
      </c>
      <c r="B50">
        <v>0</v>
      </c>
      <c r="C50">
        <v>230</v>
      </c>
      <c r="D50">
        <v>230</v>
      </c>
      <c r="E50">
        <v>265</v>
      </c>
      <c r="F50" s="30">
        <v>0</v>
      </c>
      <c r="G50" s="15">
        <f t="shared" si="1"/>
        <v>265</v>
      </c>
      <c r="H50" s="33">
        <v>265</v>
      </c>
      <c r="J50" s="14">
        <f t="shared" si="0"/>
        <v>3.818</v>
      </c>
    </row>
    <row r="51" spans="1:10" ht="12.75">
      <c r="A51" t="s">
        <v>38</v>
      </c>
      <c r="B51">
        <v>1289</v>
      </c>
      <c r="C51">
        <v>0</v>
      </c>
      <c r="D51">
        <v>1289</v>
      </c>
      <c r="E51">
        <v>1482</v>
      </c>
      <c r="F51" s="30">
        <v>849</v>
      </c>
      <c r="G51" s="15">
        <f t="shared" si="1"/>
        <v>633</v>
      </c>
      <c r="H51" s="33">
        <v>633</v>
      </c>
      <c r="J51" s="14">
        <f t="shared" si="0"/>
        <v>21.3974</v>
      </c>
    </row>
    <row r="52" spans="1:10" ht="12.75">
      <c r="A52" t="s">
        <v>191</v>
      </c>
      <c r="B52">
        <v>0</v>
      </c>
      <c r="C52">
        <v>956</v>
      </c>
      <c r="D52">
        <v>956</v>
      </c>
      <c r="E52">
        <v>1071</v>
      </c>
      <c r="F52" s="30">
        <v>289</v>
      </c>
      <c r="G52" s="15">
        <f t="shared" si="1"/>
        <v>782</v>
      </c>
      <c r="H52" s="33">
        <v>782</v>
      </c>
      <c r="J52" s="14">
        <f t="shared" si="0"/>
        <v>15.8696</v>
      </c>
    </row>
    <row r="53" spans="1:10" ht="12.75">
      <c r="A53" s="13" t="s">
        <v>130</v>
      </c>
      <c r="B53">
        <v>1521</v>
      </c>
      <c r="C53">
        <v>0</v>
      </c>
      <c r="D53">
        <v>1521</v>
      </c>
      <c r="E53">
        <v>1749</v>
      </c>
      <c r="F53" s="30">
        <v>0</v>
      </c>
      <c r="G53" s="15">
        <f t="shared" si="1"/>
        <v>1749</v>
      </c>
      <c r="H53" s="33">
        <v>1749</v>
      </c>
      <c r="J53" s="14">
        <f t="shared" si="0"/>
        <v>25.2486</v>
      </c>
    </row>
    <row r="54" spans="1:10" ht="12.75">
      <c r="A54" s="13" t="s">
        <v>344</v>
      </c>
      <c r="B54">
        <v>1276</v>
      </c>
      <c r="C54">
        <v>753</v>
      </c>
      <c r="D54">
        <v>2029</v>
      </c>
      <c r="E54">
        <v>2272</v>
      </c>
      <c r="F54" s="30">
        <v>0</v>
      </c>
      <c r="G54" s="15">
        <f t="shared" si="1"/>
        <v>2272</v>
      </c>
      <c r="H54" s="33">
        <v>2272</v>
      </c>
      <c r="J54" s="14">
        <f t="shared" si="0"/>
        <v>33.681400000000004</v>
      </c>
    </row>
    <row r="55" spans="1:10" ht="12.75">
      <c r="A55" s="13" t="s">
        <v>391</v>
      </c>
      <c r="B55">
        <v>0</v>
      </c>
      <c r="C55">
        <v>285</v>
      </c>
      <c r="D55">
        <v>285</v>
      </c>
      <c r="E55">
        <v>319</v>
      </c>
      <c r="F55" s="30">
        <v>0</v>
      </c>
      <c r="G55" s="15">
        <f t="shared" si="1"/>
        <v>319</v>
      </c>
      <c r="H55" s="33"/>
      <c r="J55" s="14">
        <f t="shared" si="0"/>
        <v>4.731</v>
      </c>
    </row>
    <row r="56" spans="1:10" ht="12.75">
      <c r="A56" s="13" t="s">
        <v>112</v>
      </c>
      <c r="B56" s="13">
        <v>114</v>
      </c>
      <c r="C56" s="13">
        <v>0</v>
      </c>
      <c r="D56">
        <v>114</v>
      </c>
      <c r="E56">
        <v>131</v>
      </c>
      <c r="F56" s="30">
        <v>109.25</v>
      </c>
      <c r="G56" s="15">
        <f t="shared" si="1"/>
        <v>21.75</v>
      </c>
      <c r="H56" s="33"/>
      <c r="J56" s="14">
        <f t="shared" si="0"/>
        <v>1.8924</v>
      </c>
    </row>
    <row r="57" spans="1:10" ht="12.75">
      <c r="A57" s="13" t="s">
        <v>259</v>
      </c>
      <c r="B57" s="13">
        <v>2216</v>
      </c>
      <c r="C57" s="13">
        <v>324</v>
      </c>
      <c r="D57">
        <v>2540</v>
      </c>
      <c r="E57">
        <v>2921</v>
      </c>
      <c r="F57" s="30">
        <v>0</v>
      </c>
      <c r="G57" s="15">
        <f t="shared" si="1"/>
        <v>2921</v>
      </c>
      <c r="H57" s="33">
        <v>2921</v>
      </c>
      <c r="J57" s="14">
        <f t="shared" si="0"/>
        <v>42.164</v>
      </c>
    </row>
    <row r="58" spans="1:12" ht="12.75">
      <c r="A58" s="13" t="s">
        <v>424</v>
      </c>
      <c r="B58" s="13">
        <v>550</v>
      </c>
      <c r="C58" s="13">
        <v>306</v>
      </c>
      <c r="D58">
        <v>856</v>
      </c>
      <c r="E58">
        <v>984</v>
      </c>
      <c r="F58" s="30">
        <v>0</v>
      </c>
      <c r="G58" s="15">
        <f t="shared" si="1"/>
        <v>984</v>
      </c>
      <c r="H58" s="33">
        <v>1373</v>
      </c>
      <c r="I58" s="32">
        <v>389</v>
      </c>
      <c r="J58" s="14">
        <f t="shared" si="0"/>
        <v>14.2096</v>
      </c>
      <c r="K58" s="13">
        <v>389</v>
      </c>
      <c r="L58" s="13" t="s">
        <v>455</v>
      </c>
    </row>
    <row r="59" spans="1:12" ht="12.75">
      <c r="A59" t="s">
        <v>253</v>
      </c>
      <c r="B59" s="13">
        <v>0</v>
      </c>
      <c r="C59">
        <v>169</v>
      </c>
      <c r="D59">
        <v>169</v>
      </c>
      <c r="E59">
        <v>189</v>
      </c>
      <c r="F59" s="30">
        <v>64</v>
      </c>
      <c r="G59" s="15">
        <f t="shared" si="1"/>
        <v>125</v>
      </c>
      <c r="H59" s="33">
        <v>125</v>
      </c>
      <c r="J59" s="14">
        <f t="shared" si="0"/>
        <v>2.8054</v>
      </c>
      <c r="L59" s="13" t="s">
        <v>405</v>
      </c>
    </row>
    <row r="60" spans="1:10" ht="12.75">
      <c r="A60" s="30" t="s">
        <v>171</v>
      </c>
      <c r="B60" s="13">
        <v>460</v>
      </c>
      <c r="C60">
        <v>761</v>
      </c>
      <c r="D60">
        <v>1221</v>
      </c>
      <c r="E60">
        <v>1282</v>
      </c>
      <c r="F60" s="30">
        <v>254</v>
      </c>
      <c r="G60" s="15">
        <f t="shared" si="1"/>
        <v>1028</v>
      </c>
      <c r="H60" s="33">
        <v>1028</v>
      </c>
      <c r="J60" s="14">
        <f t="shared" si="0"/>
        <v>20.2686</v>
      </c>
    </row>
    <row r="61" ht="12.75">
      <c r="D61" s="38">
        <v>68347</v>
      </c>
    </row>
    <row r="62" ht="15">
      <c r="A62" s="37" t="s">
        <v>469</v>
      </c>
    </row>
    <row r="63" ht="15">
      <c r="A63" s="37" t="s">
        <v>470</v>
      </c>
    </row>
    <row r="65" spans="1:2" ht="12.75">
      <c r="A65" t="s">
        <v>10</v>
      </c>
      <c r="B65">
        <v>50817</v>
      </c>
    </row>
    <row r="66" spans="1:2" ht="12.75">
      <c r="A66" t="s">
        <v>460</v>
      </c>
      <c r="B66">
        <v>51325.17</v>
      </c>
    </row>
    <row r="67" spans="7:10" ht="12.75">
      <c r="G67" t="s">
        <v>466</v>
      </c>
      <c r="H67" s="13">
        <v>8100</v>
      </c>
      <c r="I67" s="13" t="s">
        <v>467</v>
      </c>
      <c r="J67" s="13" t="s">
        <v>468</v>
      </c>
    </row>
    <row r="69" ht="12.75">
      <c r="A69" t="s">
        <v>471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9"/>
  <sheetViews>
    <sheetView tabSelected="1" workbookViewId="0" topLeftCell="A1">
      <pane ySplit="1" topLeftCell="BM23" activePane="bottomLeft" state="frozen"/>
      <selection pane="topLeft" activeCell="A1" sqref="A1"/>
      <selection pane="bottomLeft" activeCell="E12" sqref="E12"/>
    </sheetView>
  </sheetViews>
  <sheetFormatPr defaultColWidth="9.00390625" defaultRowHeight="12.75"/>
  <cols>
    <col min="1" max="1" width="20.125" style="12" customWidth="1"/>
    <col min="2" max="2" width="26.25390625" style="12" customWidth="1"/>
    <col min="3" max="3" width="10.375" style="12" customWidth="1"/>
    <col min="4" max="4" width="11.75390625" style="12" customWidth="1"/>
    <col min="5" max="5" width="10.375" style="12" customWidth="1"/>
    <col min="6" max="8" width="9.125" style="12" customWidth="1"/>
  </cols>
  <sheetData>
    <row r="1" spans="1:8" s="10" customFormat="1" ht="25.5">
      <c r="A1" s="6" t="s">
        <v>6</v>
      </c>
      <c r="B1" s="7" t="s">
        <v>15</v>
      </c>
      <c r="C1" s="7" t="s">
        <v>13</v>
      </c>
      <c r="D1" s="8" t="s">
        <v>16</v>
      </c>
      <c r="E1" s="9" t="s">
        <v>17</v>
      </c>
      <c r="F1" s="11"/>
      <c r="G1" s="11"/>
      <c r="H1" s="11"/>
    </row>
    <row r="2" spans="1:3" ht="12.75">
      <c r="A2" t="s">
        <v>238</v>
      </c>
      <c r="B2" s="12" t="s">
        <v>478</v>
      </c>
      <c r="C2" s="30">
        <v>0</v>
      </c>
    </row>
    <row r="3" spans="1:3" ht="12.75">
      <c r="A3" s="13" t="s">
        <v>141</v>
      </c>
      <c r="C3" s="12">
        <v>15</v>
      </c>
    </row>
    <row r="4" spans="1:3" ht="12.75">
      <c r="A4" s="13" t="s">
        <v>389</v>
      </c>
      <c r="C4" s="12">
        <v>8</v>
      </c>
    </row>
    <row r="5" spans="1:4" ht="12.75">
      <c r="A5" t="s">
        <v>221</v>
      </c>
      <c r="B5" s="12" t="s">
        <v>464</v>
      </c>
      <c r="C5" s="12">
        <v>9</v>
      </c>
      <c r="D5" s="12" t="s">
        <v>464</v>
      </c>
    </row>
    <row r="6" spans="1:3" ht="12.75">
      <c r="A6" t="s">
        <v>179</v>
      </c>
      <c r="B6" s="39" t="s">
        <v>488</v>
      </c>
      <c r="C6" s="39">
        <v>3</v>
      </c>
    </row>
    <row r="7" spans="1:3" ht="12.75">
      <c r="A7" t="s">
        <v>197</v>
      </c>
      <c r="C7" s="39">
        <v>3</v>
      </c>
    </row>
    <row r="8" spans="1:3" ht="12.75">
      <c r="A8" t="s">
        <v>161</v>
      </c>
      <c r="B8" s="12" t="s">
        <v>485</v>
      </c>
      <c r="C8" s="41">
        <v>13</v>
      </c>
    </row>
    <row r="9" spans="1:3" ht="12.75">
      <c r="A9" s="13" t="s">
        <v>385</v>
      </c>
      <c r="B9" s="12" t="s">
        <v>487</v>
      </c>
      <c r="C9" s="39">
        <v>12</v>
      </c>
    </row>
    <row r="10" spans="1:3" ht="12.75">
      <c r="A10" s="13" t="s">
        <v>417</v>
      </c>
      <c r="B10" s="12" t="s">
        <v>478</v>
      </c>
      <c r="C10" s="39">
        <v>24</v>
      </c>
    </row>
    <row r="11" spans="1:6" ht="12.75">
      <c r="A11" t="s">
        <v>153</v>
      </c>
      <c r="B11" s="12" t="s">
        <v>499</v>
      </c>
      <c r="C11" s="39">
        <v>8</v>
      </c>
      <c r="F11" s="40"/>
    </row>
    <row r="12" spans="1:3" ht="12.75">
      <c r="A12" t="s">
        <v>202</v>
      </c>
      <c r="B12" s="12" t="s">
        <v>484</v>
      </c>
      <c r="C12" s="39">
        <v>28</v>
      </c>
    </row>
    <row r="13" spans="1:3" ht="12.75">
      <c r="A13" s="13" t="s">
        <v>316</v>
      </c>
      <c r="C13" s="39">
        <v>86</v>
      </c>
    </row>
    <row r="14" spans="1:6" ht="12.75">
      <c r="A14" s="13" t="s">
        <v>282</v>
      </c>
      <c r="B14" s="12" t="s">
        <v>483</v>
      </c>
      <c r="C14" s="39">
        <v>68</v>
      </c>
      <c r="F14" s="38" t="s">
        <v>494</v>
      </c>
    </row>
    <row r="15" spans="1:3" ht="12.75">
      <c r="A15" t="s">
        <v>148</v>
      </c>
      <c r="B15" s="12" t="s">
        <v>480</v>
      </c>
      <c r="C15" s="39">
        <v>11</v>
      </c>
    </row>
    <row r="16" spans="1:3" ht="12.75">
      <c r="A16" t="s">
        <v>23</v>
      </c>
      <c r="C16" s="39">
        <v>12</v>
      </c>
    </row>
    <row r="17" spans="1:3" ht="12.75">
      <c r="A17" t="s">
        <v>150</v>
      </c>
      <c r="B17" s="12" t="s">
        <v>491</v>
      </c>
      <c r="C17" s="39">
        <v>16</v>
      </c>
    </row>
    <row r="18" spans="1:3" ht="12.75">
      <c r="A18" t="s">
        <v>408</v>
      </c>
      <c r="C18" s="39">
        <v>14</v>
      </c>
    </row>
    <row r="19" spans="1:3" ht="12.75">
      <c r="A19" t="s">
        <v>172</v>
      </c>
      <c r="C19" s="39">
        <v>16</v>
      </c>
    </row>
    <row r="20" spans="1:3" ht="12.75">
      <c r="A20" s="13" t="s">
        <v>441</v>
      </c>
      <c r="B20" s="12" t="s">
        <v>485</v>
      </c>
      <c r="C20" s="39">
        <v>7</v>
      </c>
    </row>
    <row r="21" spans="1:6" ht="12.75">
      <c r="A21" t="s">
        <v>30</v>
      </c>
      <c r="C21" s="39">
        <v>33</v>
      </c>
      <c r="F21" s="40" t="s">
        <v>472</v>
      </c>
    </row>
    <row r="22" spans="1:3" ht="12.75">
      <c r="A22" t="s">
        <v>203</v>
      </c>
      <c r="B22" s="12" t="s">
        <v>490</v>
      </c>
      <c r="C22" s="39">
        <v>0</v>
      </c>
    </row>
    <row r="23" spans="1:5" ht="12.75">
      <c r="A23" t="s">
        <v>128</v>
      </c>
      <c r="B23" s="12" t="s">
        <v>464</v>
      </c>
      <c r="C23" s="39">
        <v>0</v>
      </c>
      <c r="D23" s="12" t="s">
        <v>464</v>
      </c>
      <c r="E23" s="12" t="s">
        <v>502</v>
      </c>
    </row>
    <row r="24" spans="1:3" ht="12.75">
      <c r="A24" t="s">
        <v>160</v>
      </c>
      <c r="B24" s="12" t="s">
        <v>486</v>
      </c>
      <c r="C24" s="39">
        <v>28</v>
      </c>
    </row>
    <row r="25" spans="1:3" ht="12.75">
      <c r="A25" t="s">
        <v>50</v>
      </c>
      <c r="B25" s="12" t="s">
        <v>492</v>
      </c>
      <c r="C25" s="39">
        <v>17</v>
      </c>
    </row>
    <row r="26" spans="1:3" ht="12.75">
      <c r="A26" s="13" t="s">
        <v>384</v>
      </c>
      <c r="B26" s="12" t="s">
        <v>478</v>
      </c>
      <c r="C26" s="39">
        <v>0</v>
      </c>
    </row>
    <row r="27" spans="1:3" ht="12.75">
      <c r="A27" s="13" t="s">
        <v>156</v>
      </c>
      <c r="B27" s="12" t="s">
        <v>488</v>
      </c>
      <c r="C27" s="39">
        <v>2</v>
      </c>
    </row>
    <row r="28" spans="1:3" ht="12.75">
      <c r="A28" s="13" t="s">
        <v>106</v>
      </c>
      <c r="B28" s="12" t="s">
        <v>478</v>
      </c>
      <c r="C28" s="39">
        <v>3</v>
      </c>
    </row>
    <row r="29" spans="1:3" ht="12.75">
      <c r="A29" s="13" t="s">
        <v>114</v>
      </c>
      <c r="B29" s="12" t="s">
        <v>493</v>
      </c>
      <c r="C29" s="39">
        <v>7</v>
      </c>
    </row>
    <row r="30" spans="1:3" ht="12.75">
      <c r="A30" s="13" t="s">
        <v>306</v>
      </c>
      <c r="B30" s="12" t="s">
        <v>483</v>
      </c>
      <c r="C30" s="39">
        <v>27</v>
      </c>
    </row>
    <row r="31" spans="1:3" ht="12.75">
      <c r="A31" t="s">
        <v>174</v>
      </c>
      <c r="B31" s="12" t="s">
        <v>492</v>
      </c>
      <c r="C31" s="39">
        <v>32</v>
      </c>
    </row>
    <row r="32" spans="1:6" ht="12.75">
      <c r="A32" t="s">
        <v>162</v>
      </c>
      <c r="B32" s="12" t="s">
        <v>480</v>
      </c>
      <c r="C32" s="39">
        <v>0</v>
      </c>
      <c r="F32" s="12" t="s">
        <v>476</v>
      </c>
    </row>
    <row r="33" spans="1:6" ht="12.75">
      <c r="A33" t="s">
        <v>234</v>
      </c>
      <c r="B33" s="12" t="s">
        <v>464</v>
      </c>
      <c r="C33" s="39">
        <v>5</v>
      </c>
      <c r="D33" s="12" t="s">
        <v>464</v>
      </c>
      <c r="F33" s="40" t="s">
        <v>473</v>
      </c>
    </row>
    <row r="34" spans="1:3" ht="12.75">
      <c r="A34" t="s">
        <v>182</v>
      </c>
      <c r="B34" s="12" t="s">
        <v>482</v>
      </c>
      <c r="C34" s="39">
        <v>28</v>
      </c>
    </row>
    <row r="35" spans="1:3" ht="12.75">
      <c r="A35" s="13" t="s">
        <v>117</v>
      </c>
      <c r="B35" s="12" t="s">
        <v>485</v>
      </c>
      <c r="C35" s="39">
        <v>25</v>
      </c>
    </row>
    <row r="36" spans="1:3" ht="12.75">
      <c r="A36" t="s">
        <v>67</v>
      </c>
      <c r="B36" s="12" t="s">
        <v>480</v>
      </c>
      <c r="C36" s="39">
        <v>16</v>
      </c>
    </row>
    <row r="37" spans="1:3" ht="12.75">
      <c r="A37" t="s">
        <v>165</v>
      </c>
      <c r="B37" s="12" t="s">
        <v>492</v>
      </c>
      <c r="C37" s="39">
        <v>20</v>
      </c>
    </row>
    <row r="38" spans="1:3" ht="12.75">
      <c r="A38" t="s">
        <v>186</v>
      </c>
      <c r="C38" s="39">
        <v>10</v>
      </c>
    </row>
    <row r="39" spans="1:6" ht="12.75">
      <c r="A39" t="s">
        <v>255</v>
      </c>
      <c r="B39" s="12" t="s">
        <v>501</v>
      </c>
      <c r="C39" s="39">
        <v>4</v>
      </c>
      <c r="F39" s="40"/>
    </row>
    <row r="40" spans="1:3" ht="12.75">
      <c r="A40" t="s">
        <v>168</v>
      </c>
      <c r="B40" s="12" t="s">
        <v>480</v>
      </c>
      <c r="C40" s="39">
        <v>26</v>
      </c>
    </row>
    <row r="41" spans="1:3" ht="12.75">
      <c r="A41" t="s">
        <v>235</v>
      </c>
      <c r="B41" s="12" t="s">
        <v>478</v>
      </c>
      <c r="C41" s="39">
        <v>10</v>
      </c>
    </row>
    <row r="42" spans="1:5" ht="12.75">
      <c r="A42" t="s">
        <v>187</v>
      </c>
      <c r="B42" s="12" t="s">
        <v>495</v>
      </c>
      <c r="C42" s="39">
        <v>0</v>
      </c>
      <c r="E42" s="12" t="s">
        <v>496</v>
      </c>
    </row>
    <row r="43" spans="1:3" ht="12.75">
      <c r="A43" t="s">
        <v>88</v>
      </c>
      <c r="B43" s="12" t="s">
        <v>481</v>
      </c>
      <c r="C43" s="39">
        <v>57</v>
      </c>
    </row>
    <row r="44" spans="1:3" ht="12.75">
      <c r="A44" s="13" t="s">
        <v>370</v>
      </c>
      <c r="B44" s="12" t="s">
        <v>478</v>
      </c>
      <c r="C44" s="39">
        <v>42</v>
      </c>
    </row>
    <row r="45" spans="1:3" ht="12.75">
      <c r="A45" t="s">
        <v>173</v>
      </c>
      <c r="B45" s="12" t="s">
        <v>480</v>
      </c>
      <c r="C45" s="39">
        <v>77</v>
      </c>
    </row>
    <row r="46" spans="1:3" ht="12.75">
      <c r="A46" t="s">
        <v>146</v>
      </c>
      <c r="B46" s="12" t="s">
        <v>491</v>
      </c>
      <c r="C46" s="39">
        <v>20</v>
      </c>
    </row>
    <row r="47" spans="1:6" ht="12.75">
      <c r="A47" t="s">
        <v>77</v>
      </c>
      <c r="B47" s="12" t="s">
        <v>492</v>
      </c>
      <c r="C47" s="39">
        <v>18</v>
      </c>
      <c r="F47" s="38" t="s">
        <v>500</v>
      </c>
    </row>
    <row r="48" spans="1:3" ht="12.75">
      <c r="A48" t="s">
        <v>199</v>
      </c>
      <c r="B48" s="12" t="s">
        <v>483</v>
      </c>
      <c r="C48" s="39">
        <v>14</v>
      </c>
    </row>
    <row r="49" spans="1:3" ht="12.75">
      <c r="A49" t="s">
        <v>435</v>
      </c>
      <c r="B49" s="12" t="s">
        <v>485</v>
      </c>
      <c r="C49" s="39">
        <v>4</v>
      </c>
    </row>
    <row r="50" spans="1:3" ht="12.75">
      <c r="A50" t="s">
        <v>38</v>
      </c>
      <c r="B50" s="12" t="s">
        <v>492</v>
      </c>
      <c r="C50" s="39">
        <v>21</v>
      </c>
    </row>
    <row r="51" spans="1:3" ht="12.75">
      <c r="A51" t="s">
        <v>191</v>
      </c>
      <c r="B51" s="12" t="s">
        <v>497</v>
      </c>
      <c r="C51" s="39">
        <v>16</v>
      </c>
    </row>
    <row r="52" spans="1:3" ht="12.75">
      <c r="A52" s="13" t="s">
        <v>130</v>
      </c>
      <c r="B52" s="12" t="s">
        <v>479</v>
      </c>
      <c r="C52" s="39">
        <v>25</v>
      </c>
    </row>
    <row r="53" spans="1:3" ht="12.75">
      <c r="A53" s="13" t="s">
        <v>344</v>
      </c>
      <c r="C53" s="39">
        <v>34</v>
      </c>
    </row>
    <row r="54" spans="1:6" ht="12.75">
      <c r="A54" s="13" t="s">
        <v>391</v>
      </c>
      <c r="C54" s="39">
        <v>5</v>
      </c>
      <c r="D54" s="40"/>
      <c r="F54" s="40" t="s">
        <v>474</v>
      </c>
    </row>
    <row r="55" spans="1:6" ht="12.75">
      <c r="A55" s="13" t="s">
        <v>112</v>
      </c>
      <c r="C55" s="39">
        <v>2</v>
      </c>
      <c r="D55" s="40"/>
      <c r="F55" s="40" t="s">
        <v>475</v>
      </c>
    </row>
    <row r="56" spans="1:3" ht="12.75">
      <c r="A56" s="13" t="s">
        <v>259</v>
      </c>
      <c r="B56" s="12" t="s">
        <v>498</v>
      </c>
      <c r="C56" s="39">
        <v>42</v>
      </c>
    </row>
    <row r="57" spans="1:3" ht="12.75">
      <c r="A57" s="13" t="s">
        <v>424</v>
      </c>
      <c r="B57" s="12" t="s">
        <v>483</v>
      </c>
      <c r="C57" s="39">
        <v>14</v>
      </c>
    </row>
    <row r="58" spans="1:3" ht="12.75">
      <c r="A58" t="s">
        <v>253</v>
      </c>
      <c r="B58" s="12" t="s">
        <v>489</v>
      </c>
      <c r="C58" s="39">
        <v>3</v>
      </c>
    </row>
    <row r="59" spans="1:3" ht="12.75">
      <c r="A59" s="30" t="s">
        <v>171</v>
      </c>
      <c r="C59" s="39">
        <v>20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Olga</cp:lastModifiedBy>
  <dcterms:created xsi:type="dcterms:W3CDTF">2012-11-30T08:13:59Z</dcterms:created>
  <dcterms:modified xsi:type="dcterms:W3CDTF">2014-03-11T07:09:00Z</dcterms:modified>
  <cp:category/>
  <cp:version/>
  <cp:contentType/>
  <cp:contentStatus/>
</cp:coreProperties>
</file>