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940" windowHeight="4875" activeTab="2"/>
  </bookViews>
  <sheets>
    <sheet name="Заказы" sheetId="1" r:id="rId1"/>
    <sheet name="Оплаты" sheetId="2" r:id="rId2"/>
    <sheet name="Раздачи" sheetId="3" r:id="rId3"/>
  </sheets>
  <definedNames>
    <definedName name="_xlnm._FilterDatabase" localSheetId="0" hidden="1">'Заказы'!$A$1:$K$149</definedName>
  </definedNames>
  <calcPr fullCalcOnLoad="1"/>
</workbook>
</file>

<file path=xl/sharedStrings.xml><?xml version="1.0" encoding="utf-8"?>
<sst xmlns="http://schemas.openxmlformats.org/spreadsheetml/2006/main" count="746" uniqueCount="297">
  <si>
    <t>артикул</t>
  </si>
  <si>
    <t>коллекция</t>
  </si>
  <si>
    <t>размер</t>
  </si>
  <si>
    <t>цена</t>
  </si>
  <si>
    <t>кол-во</t>
  </si>
  <si>
    <t>сумма</t>
  </si>
  <si>
    <t>сумма с орг</t>
  </si>
  <si>
    <t>уз</t>
  </si>
  <si>
    <t>сумма заказа</t>
  </si>
  <si>
    <t>с орг%  всего</t>
  </si>
  <si>
    <t>оплачено ранее</t>
  </si>
  <si>
    <t>к оплате</t>
  </si>
  <si>
    <t>оплачено</t>
  </si>
  <si>
    <t>переплата/ недоплата</t>
  </si>
  <si>
    <t>тр.</t>
  </si>
  <si>
    <t>депозит/ долг (-)</t>
  </si>
  <si>
    <t>РЦР</t>
  </si>
  <si>
    <t>сдано/ выдано</t>
  </si>
  <si>
    <t>долг межгород</t>
  </si>
  <si>
    <t>ДБМ890 брюки малина</t>
  </si>
  <si>
    <t>Кеды</t>
  </si>
  <si>
    <t>56-110</t>
  </si>
  <si>
    <t>Лосленок</t>
  </si>
  <si>
    <t>72-140</t>
  </si>
  <si>
    <t>64-128</t>
  </si>
  <si>
    <t>Djodi</t>
  </si>
  <si>
    <t>Термо</t>
  </si>
  <si>
    <t>60-116</t>
  </si>
  <si>
    <t>светася</t>
  </si>
  <si>
    <t>ПНК629 комплект детский синий</t>
  </si>
  <si>
    <t>88-164</t>
  </si>
  <si>
    <t>ПНК629 комплект детский яркая бирюза</t>
  </si>
  <si>
    <t>Bovtochka</t>
  </si>
  <si>
    <t>Чипола</t>
  </si>
  <si>
    <t>УГШ100 головной убор детский светло-розовый</t>
  </si>
  <si>
    <t>Фантазия</t>
  </si>
  <si>
    <t>УНК630 комплект детский уни бирюза</t>
  </si>
  <si>
    <t>mIrInka</t>
  </si>
  <si>
    <t>ПБМ484 брюки</t>
  </si>
  <si>
    <t>Вертолеты</t>
  </si>
  <si>
    <t>Юлия_Ч</t>
  </si>
  <si>
    <t>ПБМ640 брюки</t>
  </si>
  <si>
    <t>Гольф</t>
  </si>
  <si>
    <t>54-104</t>
  </si>
  <si>
    <t>vaska</t>
  </si>
  <si>
    <t>ПДД635 джемпер</t>
  </si>
  <si>
    <t>ДДД886 куртка малина</t>
  </si>
  <si>
    <t>Оберег</t>
  </si>
  <si>
    <t>52-98</t>
  </si>
  <si>
    <t>Olga_86</t>
  </si>
  <si>
    <t>Фиалка</t>
  </si>
  <si>
    <t>76-146</t>
  </si>
  <si>
    <t>vivera2</t>
  </si>
  <si>
    <t>ПНЛ627 кальсоны для мальчика черный</t>
  </si>
  <si>
    <t>88-170</t>
  </si>
  <si>
    <t>УНК630 комплект детский уни ярко-розовый</t>
  </si>
  <si>
    <t>Reena</t>
  </si>
  <si>
    <t>УГШ100 головной убор детский ярко-розовый</t>
  </si>
  <si>
    <t>ЖНЛ559 рейтузы женские черный</t>
  </si>
  <si>
    <t>МНЛ194 кальсоны мужские черный</t>
  </si>
  <si>
    <t>90(100)-188</t>
  </si>
  <si>
    <t>Белье</t>
  </si>
  <si>
    <t>ДНМ665001 майка</t>
  </si>
  <si>
    <t>Белая</t>
  </si>
  <si>
    <t>62-122</t>
  </si>
  <si>
    <t>УНК630 комплект детский уни синий</t>
  </si>
  <si>
    <t>УНК630 комплект детский уни оранжевый</t>
  </si>
  <si>
    <t>Kirena2010</t>
  </si>
  <si>
    <t>УГШ100 головной убор детский сливки</t>
  </si>
  <si>
    <r>
      <t xml:space="preserve">УГШ076 головной убор детский </t>
    </r>
    <r>
      <rPr>
        <sz val="10"/>
        <color indexed="13"/>
        <rFont val="Arial Cyr"/>
        <family val="0"/>
      </rPr>
      <t xml:space="preserve">голубой </t>
    </r>
    <r>
      <rPr>
        <sz val="10"/>
        <color indexed="10"/>
        <rFont val="Arial Cyr"/>
        <family val="0"/>
      </rPr>
      <t>св.-серый</t>
    </r>
  </si>
  <si>
    <t>ПНЛ627 кальсоны для мальчика св.-серый</t>
  </si>
  <si>
    <t>Semper felix</t>
  </si>
  <si>
    <t>УНК630 комплект детский уни вода</t>
  </si>
  <si>
    <t>Olonka</t>
  </si>
  <si>
    <t>ЖНК558 комплект женский светло-серый</t>
  </si>
  <si>
    <t>МНК161 комплект мужской. Вариант 2 черный</t>
  </si>
  <si>
    <t>ДПС981 сарафан</t>
  </si>
  <si>
    <t>Коралловый риф</t>
  </si>
  <si>
    <t>96-170</t>
  </si>
  <si>
    <t>Ollena</t>
  </si>
  <si>
    <r>
      <t xml:space="preserve">УГШ076 головной убор детский </t>
    </r>
    <r>
      <rPr>
        <sz val="10"/>
        <color indexed="13"/>
        <rFont val="Arial Cyr"/>
        <family val="0"/>
      </rPr>
      <t xml:space="preserve">вода </t>
    </r>
    <r>
      <rPr>
        <sz val="10"/>
        <color indexed="10"/>
        <rFont val="Arial Cyr"/>
        <family val="0"/>
      </rPr>
      <t>св.-серый</t>
    </r>
  </si>
  <si>
    <r>
      <t xml:space="preserve">ПНЛ627 кальсоны для мальчика </t>
    </r>
    <r>
      <rPr>
        <sz val="10"/>
        <color indexed="13"/>
        <rFont val="Arial Cyr"/>
        <family val="0"/>
      </rPr>
      <t xml:space="preserve">синий </t>
    </r>
    <r>
      <rPr>
        <sz val="10"/>
        <color indexed="10"/>
        <rFont val="Arial Cyr"/>
        <family val="0"/>
      </rPr>
      <t>черный</t>
    </r>
  </si>
  <si>
    <t>104-176</t>
  </si>
  <si>
    <t>ДДД947 джемпер</t>
  </si>
  <si>
    <t>Гжель</t>
  </si>
  <si>
    <t>48-86</t>
  </si>
  <si>
    <t>Brillant</t>
  </si>
  <si>
    <t>ДДД966 джемпер</t>
  </si>
  <si>
    <t>МЮВ</t>
  </si>
  <si>
    <t>ДРЛ943 рейтузы</t>
  </si>
  <si>
    <t>ДЮК944 юбка</t>
  </si>
  <si>
    <t>ПДК702 джемпер</t>
  </si>
  <si>
    <t>Законы геометрии</t>
  </si>
  <si>
    <r>
      <t>ДПД945 платье</t>
    </r>
    <r>
      <rPr>
        <sz val="10"/>
        <rFont val="Arial Cyr"/>
        <family val="0"/>
      </rPr>
      <t xml:space="preserve"> белый</t>
    </r>
  </si>
  <si>
    <t>ДНН866067н сорочка клетка розовый</t>
  </si>
  <si>
    <t>Поиграем</t>
  </si>
  <si>
    <t>Шмакова.А</t>
  </si>
  <si>
    <t xml:space="preserve">УНК630 комплект детский уни </t>
  </si>
  <si>
    <t>50-92</t>
  </si>
  <si>
    <t>Афаня</t>
  </si>
  <si>
    <t>Strekozka27</t>
  </si>
  <si>
    <t>myrz</t>
  </si>
  <si>
    <t>Гран-при</t>
  </si>
  <si>
    <t>ПНГ173001н гарнитур Медведь</t>
  </si>
  <si>
    <t>Зверушки</t>
  </si>
  <si>
    <t>mirrrinka</t>
  </si>
  <si>
    <t>80-152</t>
  </si>
  <si>
    <r>
      <t>УГШ076</t>
    </r>
    <r>
      <rPr>
        <sz val="10"/>
        <rFont val="Arial Cyr"/>
        <family val="0"/>
      </rPr>
      <t xml:space="preserve"> головной убор детский </t>
    </r>
    <r>
      <rPr>
        <sz val="10"/>
        <color indexed="13"/>
        <rFont val="Arial Cyr"/>
        <family val="0"/>
      </rPr>
      <t xml:space="preserve">синий </t>
    </r>
    <r>
      <rPr>
        <sz val="10"/>
        <color indexed="10"/>
        <rFont val="Arial Cyr"/>
        <family val="0"/>
      </rPr>
      <t>св.-серый</t>
    </r>
  </si>
  <si>
    <t>ПББ998 брюки</t>
  </si>
  <si>
    <t>*Star#</t>
  </si>
  <si>
    <t>ДДД877067 джемпер розовый</t>
  </si>
  <si>
    <t>Школа</t>
  </si>
  <si>
    <t>Алиса</t>
  </si>
  <si>
    <t>ДДД933067 джемпер голубой</t>
  </si>
  <si>
    <t>УНК630 комплект детский уни св.-розовый</t>
  </si>
  <si>
    <t>Strekozza_83</t>
  </si>
  <si>
    <t>ДДД542 джемпер</t>
  </si>
  <si>
    <t>Любавушка</t>
  </si>
  <si>
    <t>ДНГ681002 гарнитур серый/ножки/малина</t>
  </si>
  <si>
    <t>84-158</t>
  </si>
  <si>
    <t>Французская</t>
  </si>
  <si>
    <t>98(92)-176</t>
  </si>
  <si>
    <t>jvd</t>
  </si>
  <si>
    <t>ДНГ553001н гарнитур белый+горошек розовый/Три котенка</t>
  </si>
  <si>
    <t>Веселая компания</t>
  </si>
  <si>
    <t>ДНМ190001 майка</t>
  </si>
  <si>
    <t>Сладкие сны</t>
  </si>
  <si>
    <t>ДШК784 шорты</t>
  </si>
  <si>
    <t>Пляж</t>
  </si>
  <si>
    <t>Австрия</t>
  </si>
  <si>
    <t>ДРЛ347 рейтузы</t>
  </si>
  <si>
    <t>Славянка</t>
  </si>
  <si>
    <t>ДНГ681088 гарнитур</t>
  </si>
  <si>
    <t>ДДД823 джемпер коричневый</t>
  </si>
  <si>
    <t>УНК630 комплект детский уни салат</t>
  </si>
  <si>
    <t>Udiviza</t>
  </si>
  <si>
    <t>УГШ100 головной убор детский салат</t>
  </si>
  <si>
    <t>ЖНЛ559 рейтузы женские св.-серый</t>
  </si>
  <si>
    <t>МНК143 комплект мужской. Вариант 1 черный</t>
  </si>
  <si>
    <t>96-176</t>
  </si>
  <si>
    <t>Капитан</t>
  </si>
  <si>
    <t>50-80</t>
  </si>
  <si>
    <t>Топтыжка</t>
  </si>
  <si>
    <t>ЯМД163067 боди ясельн.</t>
  </si>
  <si>
    <t>Пес и кот</t>
  </si>
  <si>
    <t>ЯПК084067 ползунки ясельн.</t>
  </si>
  <si>
    <t>ЯЗД204067 комбинезон ясельн.</t>
  </si>
  <si>
    <t>Медведик</t>
  </si>
  <si>
    <t>ЮБМ031600 брюки</t>
  </si>
  <si>
    <t>Шалун</t>
  </si>
  <si>
    <t>Яселька</t>
  </si>
  <si>
    <r>
      <t xml:space="preserve">УГШ100 головной убор детский </t>
    </r>
    <r>
      <rPr>
        <sz val="10"/>
        <color indexed="13"/>
        <rFont val="Arial Cyr"/>
        <family val="0"/>
      </rPr>
      <t xml:space="preserve">св.-серый </t>
    </r>
    <r>
      <rPr>
        <sz val="10"/>
        <color indexed="10"/>
        <rFont val="Arial Cyr"/>
        <family val="0"/>
      </rPr>
      <t>салат</t>
    </r>
  </si>
  <si>
    <t>ПДД482067 джемпер василек</t>
  </si>
  <si>
    <t>ПДД482067 джемпер зеленый</t>
  </si>
  <si>
    <r>
      <t xml:space="preserve">ПДД996 джемпер </t>
    </r>
    <r>
      <rPr>
        <sz val="10"/>
        <color indexed="13"/>
        <rFont val="Arial Cyr"/>
        <family val="0"/>
      </rPr>
      <t xml:space="preserve">коричневый </t>
    </r>
    <r>
      <rPr>
        <sz val="10"/>
        <color indexed="10"/>
        <rFont val="Arial Cyr"/>
        <family val="0"/>
      </rPr>
      <t>беж</t>
    </r>
  </si>
  <si>
    <r>
      <t xml:space="preserve">ЮДД734210 джемпер </t>
    </r>
    <r>
      <rPr>
        <sz val="10"/>
        <color indexed="10"/>
        <rFont val="Arial Cyr"/>
        <family val="0"/>
      </rPr>
      <t>полоска</t>
    </r>
  </si>
  <si>
    <r>
      <t xml:space="preserve">ПНЛ627 кальсоны для мальчика </t>
    </r>
    <r>
      <rPr>
        <sz val="10"/>
        <color indexed="10"/>
        <rFont val="Arial Cyr"/>
        <family val="0"/>
      </rPr>
      <t>черный</t>
    </r>
  </si>
  <si>
    <r>
      <t xml:space="preserve">УНК630 комплект детский уни </t>
    </r>
    <r>
      <rPr>
        <sz val="10"/>
        <color indexed="13"/>
        <rFont val="Arial Cyr"/>
        <family val="0"/>
      </rPr>
      <t xml:space="preserve">св.-серый </t>
    </r>
    <r>
      <rPr>
        <sz val="10"/>
        <color indexed="10"/>
        <rFont val="Arial Cyr"/>
        <family val="0"/>
      </rPr>
      <t>белый</t>
    </r>
  </si>
  <si>
    <t>Ksuko</t>
  </si>
  <si>
    <r>
      <t xml:space="preserve">УНК630 комплект детский уни </t>
    </r>
    <r>
      <rPr>
        <sz val="10"/>
        <color indexed="13"/>
        <rFont val="Arial Cyr"/>
        <family val="0"/>
      </rPr>
      <t xml:space="preserve">св.-серый </t>
    </r>
    <r>
      <rPr>
        <sz val="10"/>
        <color indexed="10"/>
        <rFont val="Arial Cyr"/>
        <family val="0"/>
      </rPr>
      <t>синий</t>
    </r>
  </si>
  <si>
    <r>
      <t>ЯПК084067 ползунки ясельн.</t>
    </r>
    <r>
      <rPr>
        <sz val="10"/>
        <color indexed="10"/>
        <rFont val="Arial Cyr"/>
        <family val="0"/>
      </rPr>
      <t>бирюза</t>
    </r>
  </si>
  <si>
    <t>122(116)-170</t>
  </si>
  <si>
    <t>ПШД664001н шорты</t>
  </si>
  <si>
    <t>Проказник</t>
  </si>
  <si>
    <t>Штучный</t>
  </si>
  <si>
    <t>ПШК547090 шорты морская волна</t>
  </si>
  <si>
    <t>ЮХД493641 халат ясельн. голубой + апрель салат</t>
  </si>
  <si>
    <t>ЯПК516001н ползунки ясельн. полоска полосатый рейс</t>
  </si>
  <si>
    <t>ЯПК516001н ползунки ясельн. голубой регата</t>
  </si>
  <si>
    <t>УНЖ006001н комплект домашний/ регата голубой+салат / - / салат / василек / регата голубой</t>
  </si>
  <si>
    <t>ЯПК516138н ползунки ясельн.снежинки бирюза</t>
  </si>
  <si>
    <t>ПДД011077н джемпер</t>
  </si>
  <si>
    <t>Рыболов</t>
  </si>
  <si>
    <t>ПДД496067 джемпер для мальчика голубой</t>
  </si>
  <si>
    <t>плюс 34 р. депозита с КП-18</t>
  </si>
  <si>
    <t>ПДД997 джемпер беж</t>
  </si>
  <si>
    <t>ПДД999 куртка</t>
  </si>
  <si>
    <t>Сила81</t>
  </si>
  <si>
    <t>ДРЛ617 лосины для девочки светло-серый</t>
  </si>
  <si>
    <t>ПДД996 джемпер беж</t>
  </si>
  <si>
    <t>из пристроя</t>
  </si>
  <si>
    <t>ПНК629 комплект детский cиний</t>
  </si>
  <si>
    <t>eele</t>
  </si>
  <si>
    <t>Серебринка</t>
  </si>
  <si>
    <t>ДДД783 джемпер светлая сирень</t>
  </si>
  <si>
    <t>ДРЛ763 рейтузы</t>
  </si>
  <si>
    <t>ДЮК308 юбка для девочки фиолет</t>
  </si>
  <si>
    <t>Травушка-муравушка</t>
  </si>
  <si>
    <t>Цветочные узоры</t>
  </si>
  <si>
    <t>ДДД823 джемпер светло-коричневый</t>
  </si>
  <si>
    <t>AlexSh</t>
  </si>
  <si>
    <t>ПБР504 бриджи</t>
  </si>
  <si>
    <t>Фотоаппарат</t>
  </si>
  <si>
    <t>ПДК508 джемпер темно-синий</t>
  </si>
  <si>
    <t>ПНМ009001 майка салат/ Ежик и друзья / желтый</t>
  </si>
  <si>
    <t>Маленький ёжик</t>
  </si>
  <si>
    <t>ПШД446 шорты</t>
  </si>
  <si>
    <t>ЮДД183067н джемпер клетка</t>
  </si>
  <si>
    <t>54-92</t>
  </si>
  <si>
    <t>ПДД366067н джемпер серый</t>
  </si>
  <si>
    <t>Сейнер</t>
  </si>
  <si>
    <t>ДРЛ617 лосины для девочки черный</t>
  </si>
  <si>
    <t>maryanka_nsk</t>
  </si>
  <si>
    <t>одной суммой с Аквой 1183 р.</t>
  </si>
  <si>
    <t>ПДБ299001 джемпер желтый</t>
  </si>
  <si>
    <t>Гольф клуб</t>
  </si>
  <si>
    <t>ПДБ668001 джемпер желтый</t>
  </si>
  <si>
    <t>Смешарики</t>
  </si>
  <si>
    <t>ПДБ821001 джемпер голубой крош</t>
  </si>
  <si>
    <t>ПДБ821001 джемпер желтый ежик</t>
  </si>
  <si>
    <t>ПДБ780001 джемпер бирюза крош</t>
  </si>
  <si>
    <t>Детские картинки</t>
  </si>
  <si>
    <t>ПББ392110 брюки</t>
  </si>
  <si>
    <t>ПДД393110 джемпер</t>
  </si>
  <si>
    <t>Гонки</t>
  </si>
  <si>
    <t>ПДБ422001 джемпер</t>
  </si>
  <si>
    <t>ПДБ425001 джемпер</t>
  </si>
  <si>
    <t>ПББ409258 брюки</t>
  </si>
  <si>
    <t>Комиксы</t>
  </si>
  <si>
    <t>ЮБМ177500 брюки</t>
  </si>
  <si>
    <t>ЮШК647001 шорты</t>
  </si>
  <si>
    <t>Веселый спорт</t>
  </si>
  <si>
    <t>Маленький ковбой</t>
  </si>
  <si>
    <t>ЮББ712258 брюки</t>
  </si>
  <si>
    <t>ЮШК707001 шорты</t>
  </si>
  <si>
    <t>ПББ949110 брюки</t>
  </si>
  <si>
    <t>ПШД958001 шорты</t>
  </si>
  <si>
    <t>Дальние страны</t>
  </si>
  <si>
    <t>ПБМ654258 брюки</t>
  </si>
  <si>
    <t>Кот-футболист</t>
  </si>
  <si>
    <t>ПББ625001 брюки коричневый</t>
  </si>
  <si>
    <t>ПДК045001 джемпер бирюза</t>
  </si>
  <si>
    <t>ПКБ838067 комплект верхний детск. беж+черный</t>
  </si>
  <si>
    <t>ЮлШа</t>
  </si>
  <si>
    <t>ДРЛ600 рейтузы</t>
  </si>
  <si>
    <t>Тропический пляж</t>
  </si>
  <si>
    <t>Layla</t>
  </si>
  <si>
    <r>
      <t xml:space="preserve">УГШ100 головной убор детский </t>
    </r>
    <r>
      <rPr>
        <sz val="10"/>
        <color indexed="13"/>
        <rFont val="Arial Cyr"/>
        <family val="0"/>
      </rPr>
      <t xml:space="preserve">св.-розовый </t>
    </r>
    <r>
      <rPr>
        <sz val="10"/>
        <color indexed="10"/>
        <rFont val="Arial Cyr"/>
        <family val="0"/>
      </rPr>
      <t>ярко-розовый</t>
    </r>
  </si>
  <si>
    <r>
      <t>ДДД781 д</t>
    </r>
    <r>
      <rPr>
        <sz val="10"/>
        <rFont val="Arial Cyr"/>
        <family val="0"/>
      </rPr>
      <t>жемпер сирень</t>
    </r>
  </si>
  <si>
    <t>ЮДД079070 джемпер салат</t>
  </si>
  <si>
    <t>ДДД425 жакет</t>
  </si>
  <si>
    <t>98(108)-176</t>
  </si>
  <si>
    <r>
      <t xml:space="preserve">МНЛ194 кальсоны мужские </t>
    </r>
    <r>
      <rPr>
        <sz val="10"/>
        <color indexed="13"/>
        <rFont val="Arial Cyr"/>
        <family val="0"/>
      </rPr>
      <t xml:space="preserve">синий </t>
    </r>
    <r>
      <rPr>
        <sz val="10"/>
        <color indexed="10"/>
        <rFont val="Arial Cyr"/>
        <family val="0"/>
      </rPr>
      <t>черный</t>
    </r>
  </si>
  <si>
    <t>98(92)-158</t>
  </si>
  <si>
    <t>90(84)-170</t>
  </si>
  <si>
    <t>110(104)-176</t>
  </si>
  <si>
    <r>
      <t xml:space="preserve">Лакомка </t>
    </r>
    <r>
      <rPr>
        <sz val="10"/>
        <color indexed="10"/>
        <rFont val="Arial Cyr"/>
        <family val="0"/>
      </rPr>
      <t>Поиграем</t>
    </r>
  </si>
  <si>
    <t>96-182</t>
  </si>
  <si>
    <t>и комплект Лакомка из пристроя</t>
  </si>
  <si>
    <t>плюс к оплате 109 р. за пристрой</t>
  </si>
  <si>
    <r>
      <t xml:space="preserve">УГШ036 головной убор маска подшлемная </t>
    </r>
    <r>
      <rPr>
        <sz val="10"/>
        <color indexed="13"/>
        <rFont val="Arial Cyr"/>
        <family val="0"/>
      </rPr>
      <t xml:space="preserve">синяя </t>
    </r>
    <r>
      <rPr>
        <sz val="10"/>
        <color indexed="10"/>
        <rFont val="Arial Cyr"/>
        <family val="0"/>
      </rPr>
      <t>черный</t>
    </r>
  </si>
  <si>
    <r>
      <t xml:space="preserve">ПНЛ627 кальсоны для мальчика </t>
    </r>
    <r>
      <rPr>
        <sz val="10"/>
        <color indexed="13"/>
        <rFont val="Arial Cyr"/>
        <family val="0"/>
      </rPr>
      <t xml:space="preserve">св.-серый </t>
    </r>
    <r>
      <rPr>
        <sz val="10"/>
        <color indexed="10"/>
        <rFont val="Arial Cyr"/>
        <family val="0"/>
      </rPr>
      <t>черный</t>
    </r>
  </si>
  <si>
    <t>перенести в КП-20</t>
  </si>
  <si>
    <t>одной суммой с Аквой 1523 р.</t>
  </si>
  <si>
    <r>
      <t xml:space="preserve">ПНК629 комплект детский </t>
    </r>
    <r>
      <rPr>
        <sz val="10"/>
        <color indexed="13"/>
        <rFont val="Arial Cyr"/>
        <family val="0"/>
      </rPr>
      <t xml:space="preserve">черный </t>
    </r>
    <r>
      <rPr>
        <sz val="10"/>
        <color indexed="10"/>
        <rFont val="Arial Cyr"/>
        <family val="0"/>
      </rPr>
      <t>синий</t>
    </r>
  </si>
  <si>
    <t>iriska77</t>
  </si>
  <si>
    <r>
      <t xml:space="preserve">УНК630 комплект детский уни </t>
    </r>
    <r>
      <rPr>
        <sz val="10"/>
        <color indexed="13"/>
        <rFont val="Arial Cyr"/>
        <family val="0"/>
      </rPr>
      <t xml:space="preserve">сливки </t>
    </r>
    <r>
      <rPr>
        <sz val="10"/>
        <color indexed="10"/>
        <rFont val="Arial Cyr"/>
        <family val="0"/>
      </rPr>
      <t>св.-розовый</t>
    </r>
  </si>
  <si>
    <t>Moi</t>
  </si>
  <si>
    <t>и пристрой 80 р.</t>
  </si>
  <si>
    <t xml:space="preserve">Поставка ушла 25.10, Байкал-Сервис, 2 места, 21 кг., номер ТТН: яр-г102519. </t>
  </si>
  <si>
    <t>К оплате будет 799,70 руб</t>
  </si>
  <si>
    <t>тр.=S*0,0209</t>
  </si>
  <si>
    <t>и долг 36 р.</t>
  </si>
  <si>
    <t>долг вклюиъчила в тр. На листе раздач</t>
  </si>
  <si>
    <t>34 плюс отправка. Оплачено 97 р.</t>
  </si>
  <si>
    <t>после 25.11</t>
  </si>
  <si>
    <t>и 6 р. тр. с КП-18</t>
  </si>
  <si>
    <t>опл 18, одной суммой с Аквой=53 р.</t>
  </si>
  <si>
    <t>опл 12</t>
  </si>
  <si>
    <t>опл 15</t>
  </si>
  <si>
    <t>опл 42</t>
  </si>
  <si>
    <t>РЦРДобрый</t>
  </si>
  <si>
    <t>РЦРМ</t>
  </si>
  <si>
    <t>РЦРНива</t>
  </si>
  <si>
    <t>плюс Аква</t>
  </si>
  <si>
    <t>раздача Речной</t>
  </si>
  <si>
    <t>РЦРБердск</t>
  </si>
  <si>
    <t>ВЗ</t>
  </si>
  <si>
    <t>РЦРА</t>
  </si>
  <si>
    <t>РЦР№56</t>
  </si>
  <si>
    <t>на депозит</t>
  </si>
  <si>
    <t>РЦРН-скГлавный</t>
  </si>
  <si>
    <t>м/г Г.-Алтайск</t>
  </si>
  <si>
    <t>8 плюс отправка</t>
  </si>
  <si>
    <t>опл 25, одной суммой с Аквой=35 р.</t>
  </si>
  <si>
    <t>опл 40</t>
  </si>
  <si>
    <t>РЦРЗатул</t>
  </si>
  <si>
    <t>положить в заказ с Аквой natashka-dereza, и панама с КП-18</t>
  </si>
  <si>
    <t>опл 112, одной суммой с Аквой=206</t>
  </si>
  <si>
    <t>опл 107</t>
  </si>
  <si>
    <t>РЦРЁлка</t>
  </si>
  <si>
    <t>опл 15, вернуть 3 р. - отдала с заказом</t>
  </si>
  <si>
    <t>раздача Щ</t>
  </si>
  <si>
    <t>РЦРКольцово</t>
  </si>
  <si>
    <t>опл 24</t>
  </si>
  <si>
    <t>РЦРЭкватор</t>
  </si>
  <si>
    <t>РЦРК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</si>
</sst>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12">
    <font>
      <sz val="10"/>
      <name val="Arial Cyr"/>
      <family val="0"/>
    </font>
    <font>
      <b/>
      <sz val="10"/>
      <name val="Arial Cyr"/>
      <family val="0"/>
    </font>
    <font>
      <b/>
      <sz val="11"/>
      <color indexed="8"/>
      <name val="Calibri"/>
      <family val="2"/>
    </font>
    <font>
      <sz val="8"/>
      <name val="Arial Cyr"/>
      <family val="0"/>
    </font>
    <font>
      <sz val="10"/>
      <color indexed="13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b/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62"/>
      <name val="Calibri"/>
      <family val="2"/>
    </font>
    <font>
      <sz val="10"/>
      <color indexed="4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" fillId="0" borderId="1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workbookViewId="0" topLeftCell="A1">
      <pane ySplit="1" topLeftCell="BM72" activePane="bottomLeft" state="frozen"/>
      <selection pane="topLeft" activeCell="A1" sqref="A1"/>
      <selection pane="bottomLeft" activeCell="L103" sqref="L103"/>
    </sheetView>
  </sheetViews>
  <sheetFormatPr defaultColWidth="9.00390625" defaultRowHeight="12.75"/>
  <cols>
    <col min="1" max="1" width="42.625" style="0" customWidth="1"/>
    <col min="2" max="2" width="14.375" style="8" customWidth="1"/>
    <col min="3" max="3" width="11.125" style="0" customWidth="1"/>
    <col min="4" max="4" width="7.75390625" style="0" customWidth="1"/>
    <col min="5" max="5" width="4.625" style="0" customWidth="1"/>
    <col min="6" max="6" width="8.125" style="0" customWidth="1"/>
    <col min="7" max="7" width="14.00390625" style="0" customWidth="1"/>
    <col min="8" max="8" width="15.00390625" style="8" customWidth="1"/>
    <col min="9" max="9" width="6.75390625" style="0" customWidth="1"/>
    <col min="10" max="10" width="8.375" style="0" customWidth="1"/>
  </cols>
  <sheetData>
    <row r="1" spans="1:9" s="1" customFormat="1" ht="25.5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14</v>
      </c>
    </row>
    <row r="2" spans="1:9" s="12" customFormat="1" ht="12.75">
      <c r="A2" s="12" t="s">
        <v>113</v>
      </c>
      <c r="B2" s="12" t="s">
        <v>112</v>
      </c>
      <c r="C2" s="12" t="s">
        <v>48</v>
      </c>
      <c r="E2" s="13">
        <v>1</v>
      </c>
      <c r="F2" s="13">
        <f>D2*E2</f>
        <v>0</v>
      </c>
      <c r="G2" s="13">
        <f>F2*1.15</f>
        <v>0</v>
      </c>
      <c r="H2" s="12" t="s">
        <v>49</v>
      </c>
      <c r="I2" s="3">
        <f aca="true" t="shared" si="0" ref="I2:I43">F2*0.0209</f>
        <v>0</v>
      </c>
    </row>
    <row r="3" spans="1:10" ht="12.75">
      <c r="A3" t="s">
        <v>62</v>
      </c>
      <c r="B3" s="8" t="s">
        <v>63</v>
      </c>
      <c r="C3" s="21" t="s">
        <v>64</v>
      </c>
      <c r="D3">
        <v>80</v>
      </c>
      <c r="E3" s="3">
        <v>2</v>
      </c>
      <c r="F3" s="3">
        <f>D3*E3</f>
        <v>160</v>
      </c>
      <c r="G3" s="3">
        <f>F3*1.15</f>
        <v>184</v>
      </c>
      <c r="H3" s="8" t="s">
        <v>25</v>
      </c>
      <c r="I3" s="3">
        <f t="shared" si="0"/>
        <v>3.344</v>
      </c>
      <c r="J3">
        <v>2</v>
      </c>
    </row>
    <row r="4" spans="1:10" ht="12.75">
      <c r="A4" t="s">
        <v>132</v>
      </c>
      <c r="B4" s="8" t="s">
        <v>61</v>
      </c>
      <c r="C4" s="21" t="s">
        <v>27</v>
      </c>
      <c r="D4">
        <v>85</v>
      </c>
      <c r="E4" s="3">
        <v>1</v>
      </c>
      <c r="F4" s="3">
        <f>D4*E4</f>
        <v>85</v>
      </c>
      <c r="G4" s="3">
        <f>F4*1.15</f>
        <v>97.74999999999999</v>
      </c>
      <c r="H4" s="8" t="s">
        <v>129</v>
      </c>
      <c r="I4" s="3">
        <f t="shared" si="0"/>
        <v>1.7765</v>
      </c>
      <c r="J4">
        <v>1</v>
      </c>
    </row>
    <row r="5" spans="1:10" ht="12.75">
      <c r="A5" t="s">
        <v>169</v>
      </c>
      <c r="B5" s="8" t="s">
        <v>61</v>
      </c>
      <c r="C5" s="21" t="s">
        <v>21</v>
      </c>
      <c r="D5">
        <v>148</v>
      </c>
      <c r="E5" s="3">
        <v>1</v>
      </c>
      <c r="F5" s="3">
        <f>D5*E5</f>
        <v>148</v>
      </c>
      <c r="G5" s="3">
        <f>F5*1.12</f>
        <v>165.76000000000002</v>
      </c>
      <c r="H5" s="8" t="s">
        <v>135</v>
      </c>
      <c r="I5" s="3">
        <f t="shared" si="0"/>
        <v>3.0932</v>
      </c>
      <c r="J5">
        <v>1</v>
      </c>
    </row>
    <row r="6" spans="1:10" ht="12.75">
      <c r="A6" t="s">
        <v>38</v>
      </c>
      <c r="B6" s="8" t="s">
        <v>39</v>
      </c>
      <c r="C6" s="21" t="s">
        <v>48</v>
      </c>
      <c r="D6">
        <v>221</v>
      </c>
      <c r="E6" s="3">
        <v>1</v>
      </c>
      <c r="F6" s="3">
        <f aca="true" t="shared" si="1" ref="F6:F11">D6*E6</f>
        <v>221</v>
      </c>
      <c r="G6" s="3">
        <f>F6*1.12</f>
        <v>247.52</v>
      </c>
      <c r="H6" s="8" t="s">
        <v>190</v>
      </c>
      <c r="I6" s="3">
        <f t="shared" si="0"/>
        <v>4.6189</v>
      </c>
      <c r="J6">
        <v>1</v>
      </c>
    </row>
    <row r="7" spans="1:10" ht="12.75">
      <c r="A7" t="s">
        <v>38</v>
      </c>
      <c r="B7" s="8" t="s">
        <v>39</v>
      </c>
      <c r="C7" s="21" t="s">
        <v>43</v>
      </c>
      <c r="D7">
        <v>221</v>
      </c>
      <c r="E7" s="3">
        <v>1</v>
      </c>
      <c r="F7" s="3">
        <f t="shared" si="1"/>
        <v>221</v>
      </c>
      <c r="G7" s="3">
        <f>F7*1</f>
        <v>221</v>
      </c>
      <c r="H7" s="8" t="s">
        <v>79</v>
      </c>
      <c r="I7" s="3">
        <f t="shared" si="0"/>
        <v>4.6189</v>
      </c>
      <c r="J7">
        <v>1</v>
      </c>
    </row>
    <row r="8" spans="1:10" ht="12.75">
      <c r="A8" t="s">
        <v>38</v>
      </c>
      <c r="B8" s="8" t="s">
        <v>39</v>
      </c>
      <c r="C8" s="21" t="s">
        <v>43</v>
      </c>
      <c r="D8">
        <v>221</v>
      </c>
      <c r="E8" s="3">
        <v>1</v>
      </c>
      <c r="F8" s="3">
        <f t="shared" si="1"/>
        <v>221</v>
      </c>
      <c r="G8" s="3">
        <f>F8*1.12</f>
        <v>247.52</v>
      </c>
      <c r="H8" s="8" t="s">
        <v>135</v>
      </c>
      <c r="I8" s="3">
        <f t="shared" si="0"/>
        <v>4.6189</v>
      </c>
      <c r="J8">
        <v>1</v>
      </c>
    </row>
    <row r="9" spans="1:10" ht="12.75">
      <c r="A9" t="s">
        <v>38</v>
      </c>
      <c r="B9" s="8" t="s">
        <v>39</v>
      </c>
      <c r="C9" s="21" t="s">
        <v>21</v>
      </c>
      <c r="D9">
        <v>221</v>
      </c>
      <c r="E9" s="3">
        <v>1</v>
      </c>
      <c r="F9" s="3">
        <f t="shared" si="1"/>
        <v>221</v>
      </c>
      <c r="G9" s="3">
        <f>F9*1.05</f>
        <v>232.05</v>
      </c>
      <c r="H9" s="8" t="s">
        <v>40</v>
      </c>
      <c r="I9" s="3">
        <f t="shared" si="0"/>
        <v>4.6189</v>
      </c>
      <c r="J9">
        <v>1</v>
      </c>
    </row>
    <row r="10" spans="1:10" s="8" customFormat="1" ht="12.75">
      <c r="A10" t="s">
        <v>153</v>
      </c>
      <c r="B10" s="8" t="s">
        <v>39</v>
      </c>
      <c r="C10" s="21" t="s">
        <v>48</v>
      </c>
      <c r="D10">
        <v>189</v>
      </c>
      <c r="E10" s="3">
        <v>1</v>
      </c>
      <c r="F10" s="3">
        <f t="shared" si="1"/>
        <v>189</v>
      </c>
      <c r="G10" s="3">
        <f>F10*1.12</f>
        <v>211.68</v>
      </c>
      <c r="H10" s="8" t="s">
        <v>190</v>
      </c>
      <c r="I10" s="3">
        <f t="shared" si="0"/>
        <v>3.9500999999999995</v>
      </c>
      <c r="J10" s="8">
        <v>1</v>
      </c>
    </row>
    <row r="11" spans="1:10" ht="12.75">
      <c r="A11" t="s">
        <v>153</v>
      </c>
      <c r="B11" s="8" t="s">
        <v>39</v>
      </c>
      <c r="C11" s="21" t="s">
        <v>43</v>
      </c>
      <c r="D11">
        <v>189</v>
      </c>
      <c r="E11" s="3">
        <v>1</v>
      </c>
      <c r="F11" s="3">
        <f t="shared" si="1"/>
        <v>189</v>
      </c>
      <c r="G11" s="3">
        <f>F11*1</f>
        <v>189</v>
      </c>
      <c r="H11" s="8" t="s">
        <v>79</v>
      </c>
      <c r="I11" s="3">
        <f t="shared" si="0"/>
        <v>3.9500999999999995</v>
      </c>
      <c r="J11">
        <v>1</v>
      </c>
    </row>
    <row r="12" spans="1:10" ht="12.75">
      <c r="A12" t="s">
        <v>152</v>
      </c>
      <c r="B12" s="8" t="s">
        <v>39</v>
      </c>
      <c r="C12" s="21" t="s">
        <v>21</v>
      </c>
      <c r="D12">
        <v>189</v>
      </c>
      <c r="E12" s="3">
        <v>1</v>
      </c>
      <c r="F12" s="3">
        <f aca="true" t="shared" si="2" ref="F12:F42">D12*E12</f>
        <v>189</v>
      </c>
      <c r="G12" s="3">
        <f>F12*1.12</f>
        <v>211.68</v>
      </c>
      <c r="H12" s="8" t="s">
        <v>135</v>
      </c>
      <c r="I12" s="3">
        <f t="shared" si="0"/>
        <v>3.9500999999999995</v>
      </c>
      <c r="J12">
        <v>1</v>
      </c>
    </row>
    <row r="13" spans="1:10" ht="12.75">
      <c r="A13" t="s">
        <v>123</v>
      </c>
      <c r="B13" s="8" t="s">
        <v>124</v>
      </c>
      <c r="C13" s="21" t="s">
        <v>21</v>
      </c>
      <c r="D13">
        <v>115</v>
      </c>
      <c r="E13" s="3">
        <v>1</v>
      </c>
      <c r="F13" s="3">
        <f t="shared" si="2"/>
        <v>115</v>
      </c>
      <c r="G13" s="3">
        <f>F13*1.15</f>
        <v>132.25</v>
      </c>
      <c r="H13" s="8" t="s">
        <v>115</v>
      </c>
      <c r="I13" s="3">
        <f t="shared" si="0"/>
        <v>2.4034999999999997</v>
      </c>
      <c r="J13">
        <v>1</v>
      </c>
    </row>
    <row r="14" spans="1:10" ht="12.75">
      <c r="A14" t="s">
        <v>220</v>
      </c>
      <c r="B14" s="8" t="s">
        <v>221</v>
      </c>
      <c r="C14" s="21" t="s">
        <v>198</v>
      </c>
      <c r="D14">
        <v>171</v>
      </c>
      <c r="E14" s="3">
        <v>1</v>
      </c>
      <c r="F14" s="3">
        <f t="shared" si="2"/>
        <v>171</v>
      </c>
      <c r="G14" s="3">
        <f>F14*1.12</f>
        <v>191.52</v>
      </c>
      <c r="H14" s="8" t="s">
        <v>190</v>
      </c>
      <c r="I14" s="3">
        <f t="shared" si="0"/>
        <v>3.5738999999999996</v>
      </c>
      <c r="J14">
        <v>1</v>
      </c>
    </row>
    <row r="15" spans="1:10" s="8" customFormat="1" ht="12.75">
      <c r="A15" s="8" t="s">
        <v>83</v>
      </c>
      <c r="B15" s="8" t="s">
        <v>84</v>
      </c>
      <c r="C15" s="21" t="s">
        <v>85</v>
      </c>
      <c r="D15" s="8">
        <v>262</v>
      </c>
      <c r="E15" s="10">
        <v>1</v>
      </c>
      <c r="F15" s="10">
        <f t="shared" si="2"/>
        <v>262</v>
      </c>
      <c r="G15" s="10">
        <f>F15*1.15</f>
        <v>301.29999999999995</v>
      </c>
      <c r="H15" s="8" t="s">
        <v>86</v>
      </c>
      <c r="I15" s="3">
        <f t="shared" si="0"/>
        <v>5.4758</v>
      </c>
      <c r="J15" s="8">
        <v>1</v>
      </c>
    </row>
    <row r="16" spans="1:10" s="8" customFormat="1" ht="12.75">
      <c r="A16" s="8" t="s">
        <v>87</v>
      </c>
      <c r="B16" s="8" t="s">
        <v>84</v>
      </c>
      <c r="C16" s="21" t="s">
        <v>85</v>
      </c>
      <c r="D16" s="8">
        <v>177</v>
      </c>
      <c r="E16" s="10">
        <v>1</v>
      </c>
      <c r="F16" s="10">
        <f t="shared" si="2"/>
        <v>177</v>
      </c>
      <c r="G16" s="10">
        <f>F16*1.15</f>
        <v>203.54999999999998</v>
      </c>
      <c r="H16" s="8" t="s">
        <v>86</v>
      </c>
      <c r="I16" s="3">
        <f t="shared" si="0"/>
        <v>3.6992999999999996</v>
      </c>
      <c r="J16" s="8">
        <v>1</v>
      </c>
    </row>
    <row r="17" spans="1:10" s="8" customFormat="1" ht="12.75">
      <c r="A17" s="8" t="s">
        <v>87</v>
      </c>
      <c r="B17" s="8" t="s">
        <v>84</v>
      </c>
      <c r="C17" s="21" t="s">
        <v>43</v>
      </c>
      <c r="D17" s="8">
        <v>177</v>
      </c>
      <c r="E17" s="10">
        <v>1</v>
      </c>
      <c r="F17" s="10">
        <f t="shared" si="2"/>
        <v>177</v>
      </c>
      <c r="G17" s="10">
        <f>F17*1.12</f>
        <v>198.24</v>
      </c>
      <c r="H17" s="8" t="s">
        <v>88</v>
      </c>
      <c r="I17" s="3">
        <f t="shared" si="0"/>
        <v>3.6992999999999996</v>
      </c>
      <c r="J17" s="8">
        <v>1</v>
      </c>
    </row>
    <row r="18" spans="1:10" s="8" customFormat="1" ht="12.75">
      <c r="A18" s="8" t="s">
        <v>93</v>
      </c>
      <c r="B18" s="8" t="s">
        <v>84</v>
      </c>
      <c r="C18" s="21" t="s">
        <v>85</v>
      </c>
      <c r="D18" s="8">
        <v>300</v>
      </c>
      <c r="E18" s="10">
        <v>1</v>
      </c>
      <c r="F18" s="10">
        <f t="shared" si="2"/>
        <v>300</v>
      </c>
      <c r="G18" s="10">
        <f>F18*1.15</f>
        <v>345</v>
      </c>
      <c r="H18" s="8" t="s">
        <v>86</v>
      </c>
      <c r="I18" s="3">
        <f t="shared" si="0"/>
        <v>6.27</v>
      </c>
      <c r="J18" s="8">
        <v>1</v>
      </c>
    </row>
    <row r="19" spans="1:10" s="8" customFormat="1" ht="12.75">
      <c r="A19" s="8" t="s">
        <v>89</v>
      </c>
      <c r="B19" s="8" t="s">
        <v>84</v>
      </c>
      <c r="C19" s="21" t="s">
        <v>85</v>
      </c>
      <c r="D19" s="8">
        <v>112</v>
      </c>
      <c r="E19" s="10">
        <v>1</v>
      </c>
      <c r="F19" s="10">
        <f t="shared" si="2"/>
        <v>112</v>
      </c>
      <c r="G19" s="10">
        <f>F19*1.15</f>
        <v>128.79999999999998</v>
      </c>
      <c r="H19" s="8" t="s">
        <v>86</v>
      </c>
      <c r="I19" s="3">
        <f t="shared" si="0"/>
        <v>2.3407999999999998</v>
      </c>
      <c r="J19" s="8">
        <v>1</v>
      </c>
    </row>
    <row r="20" spans="1:10" s="8" customFormat="1" ht="12.75">
      <c r="A20" s="8" t="s">
        <v>89</v>
      </c>
      <c r="B20" s="8" t="s">
        <v>84</v>
      </c>
      <c r="C20" s="21" t="s">
        <v>48</v>
      </c>
      <c r="D20" s="8">
        <v>119</v>
      </c>
      <c r="E20" s="10">
        <v>1</v>
      </c>
      <c r="F20" s="10">
        <f t="shared" si="2"/>
        <v>119</v>
      </c>
      <c r="G20" s="10">
        <f>F20*1.15</f>
        <v>136.85</v>
      </c>
      <c r="H20" s="8" t="s">
        <v>233</v>
      </c>
      <c r="I20" s="3">
        <f t="shared" si="0"/>
        <v>2.4871</v>
      </c>
      <c r="J20" s="8">
        <v>1</v>
      </c>
    </row>
    <row r="21" spans="1:10" s="8" customFormat="1" ht="12.75">
      <c r="A21" s="8" t="s">
        <v>90</v>
      </c>
      <c r="B21" s="8" t="s">
        <v>84</v>
      </c>
      <c r="C21" s="21" t="s">
        <v>85</v>
      </c>
      <c r="D21" s="8">
        <v>169</v>
      </c>
      <c r="E21" s="10">
        <v>1</v>
      </c>
      <c r="F21" s="10">
        <f t="shared" si="2"/>
        <v>169</v>
      </c>
      <c r="G21" s="10">
        <f>F21*1.15</f>
        <v>194.35</v>
      </c>
      <c r="H21" s="8" t="s">
        <v>86</v>
      </c>
      <c r="I21" s="3">
        <f t="shared" si="0"/>
        <v>3.5321</v>
      </c>
      <c r="J21" s="8">
        <v>1</v>
      </c>
    </row>
    <row r="22" spans="1:10" s="8" customFormat="1" ht="12.75">
      <c r="A22" t="s">
        <v>41</v>
      </c>
      <c r="B22" s="8" t="s">
        <v>42</v>
      </c>
      <c r="C22" s="21" t="s">
        <v>48</v>
      </c>
      <c r="D22">
        <v>287</v>
      </c>
      <c r="E22" s="3">
        <v>1</v>
      </c>
      <c r="F22" s="3">
        <f t="shared" si="2"/>
        <v>287</v>
      </c>
      <c r="G22" s="3">
        <f aca="true" t="shared" si="3" ref="G22:G28">F22*1.12</f>
        <v>321.44000000000005</v>
      </c>
      <c r="H22" s="8" t="s">
        <v>190</v>
      </c>
      <c r="I22" s="3">
        <f t="shared" si="0"/>
        <v>5.9982999999999995</v>
      </c>
      <c r="J22" s="8">
        <v>1</v>
      </c>
    </row>
    <row r="23" spans="1:10" ht="12.75">
      <c r="A23" t="s">
        <v>41</v>
      </c>
      <c r="B23" s="8" t="s">
        <v>42</v>
      </c>
      <c r="C23" s="21" t="s">
        <v>43</v>
      </c>
      <c r="D23">
        <v>287</v>
      </c>
      <c r="E23" s="3">
        <v>1</v>
      </c>
      <c r="F23" s="3">
        <f t="shared" si="2"/>
        <v>287</v>
      </c>
      <c r="G23" s="3">
        <f t="shared" si="3"/>
        <v>321.44000000000005</v>
      </c>
      <c r="H23" s="8" t="s">
        <v>44</v>
      </c>
      <c r="I23" s="3">
        <f t="shared" si="0"/>
        <v>5.9982999999999995</v>
      </c>
      <c r="J23">
        <v>1</v>
      </c>
    </row>
    <row r="24" spans="1:10" ht="12.75">
      <c r="A24" t="s">
        <v>41</v>
      </c>
      <c r="B24" s="8" t="s">
        <v>42</v>
      </c>
      <c r="C24" s="21" t="s">
        <v>43</v>
      </c>
      <c r="D24">
        <v>287</v>
      </c>
      <c r="E24" s="3">
        <v>1</v>
      </c>
      <c r="F24" s="3">
        <f t="shared" si="2"/>
        <v>287</v>
      </c>
      <c r="G24" s="3">
        <f t="shared" si="3"/>
        <v>321.44000000000005</v>
      </c>
      <c r="H24" s="8" t="s">
        <v>22</v>
      </c>
      <c r="I24" s="3">
        <f t="shared" si="0"/>
        <v>5.9982999999999995</v>
      </c>
      <c r="J24">
        <v>1</v>
      </c>
    </row>
    <row r="25" spans="1:10" ht="12.75">
      <c r="A25" t="s">
        <v>45</v>
      </c>
      <c r="B25" s="8" t="s">
        <v>42</v>
      </c>
      <c r="C25" s="21" t="s">
        <v>43</v>
      </c>
      <c r="D25">
        <v>230</v>
      </c>
      <c r="E25" s="3">
        <v>1</v>
      </c>
      <c r="F25" s="3">
        <f t="shared" si="2"/>
        <v>230</v>
      </c>
      <c r="G25" s="3">
        <f t="shared" si="3"/>
        <v>257.6</v>
      </c>
      <c r="H25" s="8" t="s">
        <v>44</v>
      </c>
      <c r="I25" s="3">
        <f t="shared" si="0"/>
        <v>4.8069999999999995</v>
      </c>
      <c r="J25">
        <v>1</v>
      </c>
    </row>
    <row r="26" spans="1:10" s="8" customFormat="1" ht="12.75">
      <c r="A26" t="s">
        <v>204</v>
      </c>
      <c r="B26" s="8" t="s">
        <v>205</v>
      </c>
      <c r="C26" s="21" t="s">
        <v>43</v>
      </c>
      <c r="D26">
        <v>131</v>
      </c>
      <c r="E26" s="3">
        <v>1</v>
      </c>
      <c r="F26" s="3">
        <f t="shared" si="2"/>
        <v>131</v>
      </c>
      <c r="G26" s="3">
        <f t="shared" si="3"/>
        <v>146.72000000000003</v>
      </c>
      <c r="H26" s="8" t="s">
        <v>190</v>
      </c>
      <c r="I26" s="3">
        <f t="shared" si="0"/>
        <v>2.7379</v>
      </c>
      <c r="J26" s="8">
        <v>1</v>
      </c>
    </row>
    <row r="27" spans="1:10" s="8" customFormat="1" ht="12.75">
      <c r="A27" t="s">
        <v>215</v>
      </c>
      <c r="B27" s="8" t="s">
        <v>214</v>
      </c>
      <c r="C27" s="21" t="s">
        <v>43</v>
      </c>
      <c r="D27">
        <v>139</v>
      </c>
      <c r="E27" s="3">
        <v>1</v>
      </c>
      <c r="F27" s="3">
        <f t="shared" si="2"/>
        <v>139</v>
      </c>
      <c r="G27" s="3">
        <f t="shared" si="3"/>
        <v>155.68</v>
      </c>
      <c r="H27" s="8" t="s">
        <v>190</v>
      </c>
      <c r="I27" s="3">
        <f t="shared" si="0"/>
        <v>2.9050999999999996</v>
      </c>
      <c r="J27" s="8">
        <v>1</v>
      </c>
    </row>
    <row r="28" spans="1:10" s="8" customFormat="1" ht="12.75">
      <c r="A28" t="s">
        <v>216</v>
      </c>
      <c r="B28" s="8" t="s">
        <v>214</v>
      </c>
      <c r="C28" s="21" t="s">
        <v>43</v>
      </c>
      <c r="D28">
        <v>139</v>
      </c>
      <c r="E28" s="3">
        <v>1</v>
      </c>
      <c r="F28" s="3">
        <f t="shared" si="2"/>
        <v>139</v>
      </c>
      <c r="G28" s="3">
        <f t="shared" si="3"/>
        <v>155.68</v>
      </c>
      <c r="H28" s="8" t="s">
        <v>190</v>
      </c>
      <c r="I28" s="3">
        <f t="shared" si="0"/>
        <v>2.9050999999999996</v>
      </c>
      <c r="J28" s="8">
        <v>1</v>
      </c>
    </row>
    <row r="29" spans="1:10" ht="12.75">
      <c r="A29" t="s">
        <v>108</v>
      </c>
      <c r="B29" s="8" t="s">
        <v>102</v>
      </c>
      <c r="C29" s="21" t="s">
        <v>48</v>
      </c>
      <c r="D29">
        <v>262</v>
      </c>
      <c r="E29" s="3">
        <v>1</v>
      </c>
      <c r="F29" s="3">
        <f t="shared" si="2"/>
        <v>262</v>
      </c>
      <c r="G29" s="3">
        <f>F29*1.15</f>
        <v>301.29999999999995</v>
      </c>
      <c r="H29" s="8" t="s">
        <v>158</v>
      </c>
      <c r="I29" s="3">
        <f t="shared" si="0"/>
        <v>5.4758</v>
      </c>
      <c r="J29">
        <v>1</v>
      </c>
    </row>
    <row r="30" spans="1:10" ht="12.75">
      <c r="A30" t="s">
        <v>108</v>
      </c>
      <c r="B30" s="8" t="s">
        <v>102</v>
      </c>
      <c r="C30" s="21" t="s">
        <v>48</v>
      </c>
      <c r="D30">
        <v>262</v>
      </c>
      <c r="E30" s="3">
        <v>1</v>
      </c>
      <c r="F30" s="3">
        <f t="shared" si="2"/>
        <v>262</v>
      </c>
      <c r="G30" s="3">
        <f>F30*1.12</f>
        <v>293.44000000000005</v>
      </c>
      <c r="H30" s="8" t="s">
        <v>190</v>
      </c>
      <c r="I30" s="3">
        <f t="shared" si="0"/>
        <v>5.4758</v>
      </c>
      <c r="J30" s="8">
        <v>1</v>
      </c>
    </row>
    <row r="31" spans="1:10" ht="12.75">
      <c r="A31" t="s">
        <v>108</v>
      </c>
      <c r="B31" s="8" t="s">
        <v>102</v>
      </c>
      <c r="C31" s="21" t="s">
        <v>43</v>
      </c>
      <c r="D31">
        <v>262</v>
      </c>
      <c r="E31" s="3">
        <v>1</v>
      </c>
      <c r="F31" s="3">
        <f t="shared" si="2"/>
        <v>262</v>
      </c>
      <c r="G31" s="3">
        <f>F31*1.01</f>
        <v>264.62</v>
      </c>
      <c r="H31" s="8" t="s">
        <v>109</v>
      </c>
      <c r="I31" s="3">
        <f t="shared" si="0"/>
        <v>5.4758</v>
      </c>
      <c r="J31">
        <v>1</v>
      </c>
    </row>
    <row r="32" spans="1:10" ht="12.75">
      <c r="A32" t="s">
        <v>154</v>
      </c>
      <c r="B32" s="8" t="s">
        <v>102</v>
      </c>
      <c r="C32" s="21" t="s">
        <v>43</v>
      </c>
      <c r="D32">
        <v>180</v>
      </c>
      <c r="E32" s="3">
        <v>1</v>
      </c>
      <c r="F32" s="3">
        <f t="shared" si="2"/>
        <v>180</v>
      </c>
      <c r="G32" s="3">
        <f>F32*1.15</f>
        <v>206.99999999999997</v>
      </c>
      <c r="H32" s="8" t="s">
        <v>101</v>
      </c>
      <c r="I32" s="3">
        <f t="shared" si="0"/>
        <v>3.7619999999999996</v>
      </c>
      <c r="J32">
        <v>1</v>
      </c>
    </row>
    <row r="33" spans="1:10" ht="12.75">
      <c r="A33" t="s">
        <v>179</v>
      </c>
      <c r="B33" s="8" t="s">
        <v>102</v>
      </c>
      <c r="C33" s="21" t="s">
        <v>43</v>
      </c>
      <c r="D33">
        <v>180</v>
      </c>
      <c r="E33" s="3">
        <v>1</v>
      </c>
      <c r="F33" s="3">
        <f t="shared" si="2"/>
        <v>180</v>
      </c>
      <c r="G33" s="3">
        <f>F33*1.15</f>
        <v>206.99999999999997</v>
      </c>
      <c r="H33" s="8" t="s">
        <v>158</v>
      </c>
      <c r="I33" s="3">
        <f t="shared" si="0"/>
        <v>3.7619999999999996</v>
      </c>
      <c r="J33">
        <v>1</v>
      </c>
    </row>
    <row r="34" spans="1:10" ht="12.75">
      <c r="A34" s="8" t="s">
        <v>175</v>
      </c>
      <c r="B34" s="8" t="s">
        <v>102</v>
      </c>
      <c r="C34" s="21" t="s">
        <v>43</v>
      </c>
      <c r="D34" s="8">
        <v>230</v>
      </c>
      <c r="E34" s="3">
        <v>1</v>
      </c>
      <c r="F34" s="3">
        <f t="shared" si="2"/>
        <v>230</v>
      </c>
      <c r="G34" s="3">
        <f>F34*1.15</f>
        <v>264.5</v>
      </c>
      <c r="H34" s="8" t="s">
        <v>158</v>
      </c>
      <c r="I34" s="3">
        <f t="shared" si="0"/>
        <v>4.8069999999999995</v>
      </c>
      <c r="J34">
        <v>1</v>
      </c>
    </row>
    <row r="35" spans="1:11" ht="12.75">
      <c r="A35" t="s">
        <v>176</v>
      </c>
      <c r="B35" s="8" t="s">
        <v>102</v>
      </c>
      <c r="C35" s="14" t="s">
        <v>43</v>
      </c>
      <c r="D35">
        <v>508</v>
      </c>
      <c r="E35" s="3">
        <v>1</v>
      </c>
      <c r="F35" s="3">
        <f t="shared" si="2"/>
        <v>508</v>
      </c>
      <c r="G35" s="3">
        <f>F35*1.15</f>
        <v>584.1999999999999</v>
      </c>
      <c r="H35" s="8" t="s">
        <v>158</v>
      </c>
      <c r="I35" s="3">
        <f t="shared" si="0"/>
        <v>10.617199999999999</v>
      </c>
      <c r="J35">
        <v>1</v>
      </c>
      <c r="K35" t="s">
        <v>180</v>
      </c>
    </row>
    <row r="36" spans="1:10" ht="12.75">
      <c r="A36" t="s">
        <v>225</v>
      </c>
      <c r="B36" s="8" t="s">
        <v>227</v>
      </c>
      <c r="C36" s="21" t="s">
        <v>43</v>
      </c>
      <c r="D36">
        <v>224</v>
      </c>
      <c r="E36" s="3">
        <v>1</v>
      </c>
      <c r="F36" s="3">
        <f t="shared" si="2"/>
        <v>224</v>
      </c>
      <c r="G36" s="3">
        <f>F36*1.12</f>
        <v>250.88000000000002</v>
      </c>
      <c r="H36" s="8" t="s">
        <v>190</v>
      </c>
      <c r="I36" s="3">
        <f t="shared" si="0"/>
        <v>4.6815999999999995</v>
      </c>
      <c r="J36" s="8">
        <v>1</v>
      </c>
    </row>
    <row r="37" spans="1:10" ht="12.75">
      <c r="A37" t="s">
        <v>226</v>
      </c>
      <c r="B37" s="8" t="s">
        <v>227</v>
      </c>
      <c r="C37" s="21" t="s">
        <v>43</v>
      </c>
      <c r="D37">
        <v>171</v>
      </c>
      <c r="E37" s="3">
        <v>1</v>
      </c>
      <c r="F37" s="3">
        <f t="shared" si="2"/>
        <v>171</v>
      </c>
      <c r="G37" s="3">
        <f>F37*1.12</f>
        <v>191.52</v>
      </c>
      <c r="H37" s="8" t="s">
        <v>190</v>
      </c>
      <c r="I37" s="3">
        <f t="shared" si="0"/>
        <v>3.5738999999999996</v>
      </c>
      <c r="J37" s="8">
        <v>1</v>
      </c>
    </row>
    <row r="38" spans="1:10" s="8" customFormat="1" ht="12.75">
      <c r="A38" t="s">
        <v>212</v>
      </c>
      <c r="B38" s="8" t="s">
        <v>211</v>
      </c>
      <c r="C38" s="21" t="s">
        <v>48</v>
      </c>
      <c r="D38">
        <v>257</v>
      </c>
      <c r="E38" s="3">
        <v>1</v>
      </c>
      <c r="F38" s="3">
        <f t="shared" si="2"/>
        <v>257</v>
      </c>
      <c r="G38" s="3">
        <f>F38*1.12</f>
        <v>287.84000000000003</v>
      </c>
      <c r="H38" s="8" t="s">
        <v>190</v>
      </c>
      <c r="I38" s="3">
        <f t="shared" si="0"/>
        <v>5.3713</v>
      </c>
      <c r="J38" s="8">
        <v>1</v>
      </c>
    </row>
    <row r="39" spans="1:10" s="8" customFormat="1" ht="12.75">
      <c r="A39" t="s">
        <v>213</v>
      </c>
      <c r="B39" s="8" t="s">
        <v>211</v>
      </c>
      <c r="C39" s="21" t="s">
        <v>43</v>
      </c>
      <c r="D39">
        <v>317</v>
      </c>
      <c r="E39" s="3">
        <v>1</v>
      </c>
      <c r="F39" s="3">
        <f t="shared" si="2"/>
        <v>317</v>
      </c>
      <c r="G39" s="3">
        <f>F39*1.12</f>
        <v>355.04</v>
      </c>
      <c r="H39" s="8" t="s">
        <v>190</v>
      </c>
      <c r="I39" s="3">
        <f t="shared" si="0"/>
        <v>6.625299999999999</v>
      </c>
      <c r="J39" s="8">
        <v>1</v>
      </c>
    </row>
    <row r="40" spans="1:10" ht="12.75">
      <c r="A40" t="s">
        <v>91</v>
      </c>
      <c r="B40" s="8" t="s">
        <v>92</v>
      </c>
      <c r="C40" s="21" t="s">
        <v>27</v>
      </c>
      <c r="D40">
        <v>211</v>
      </c>
      <c r="E40" s="3">
        <v>1</v>
      </c>
      <c r="F40" s="3">
        <f t="shared" si="2"/>
        <v>211</v>
      </c>
      <c r="G40" s="3">
        <f>F40*1</f>
        <v>211</v>
      </c>
      <c r="H40" s="8" t="s">
        <v>79</v>
      </c>
      <c r="I40" s="3">
        <f t="shared" si="0"/>
        <v>4.4098999999999995</v>
      </c>
      <c r="J40">
        <v>1</v>
      </c>
    </row>
    <row r="41" spans="1:10" ht="12.75">
      <c r="A41" t="s">
        <v>103</v>
      </c>
      <c r="B41" s="8" t="s">
        <v>104</v>
      </c>
      <c r="C41" s="21" t="s">
        <v>48</v>
      </c>
      <c r="D41">
        <v>137</v>
      </c>
      <c r="E41" s="3">
        <v>1</v>
      </c>
      <c r="F41" s="3">
        <f t="shared" si="2"/>
        <v>137</v>
      </c>
      <c r="G41" s="3">
        <f>F41*1.15</f>
        <v>157.54999999999998</v>
      </c>
      <c r="H41" s="8" t="s">
        <v>101</v>
      </c>
      <c r="I41" s="3">
        <f t="shared" si="0"/>
        <v>2.8632999999999997</v>
      </c>
      <c r="J41">
        <v>1</v>
      </c>
    </row>
    <row r="42" spans="1:10" ht="12.75">
      <c r="A42" t="s">
        <v>155</v>
      </c>
      <c r="B42" s="8" t="s">
        <v>140</v>
      </c>
      <c r="C42" s="21" t="s">
        <v>141</v>
      </c>
      <c r="D42">
        <v>211</v>
      </c>
      <c r="E42" s="3">
        <v>1</v>
      </c>
      <c r="F42" s="3">
        <f t="shared" si="2"/>
        <v>211</v>
      </c>
      <c r="G42" s="3">
        <f>F42*1.12</f>
        <v>236.32000000000002</v>
      </c>
      <c r="H42" s="8" t="s">
        <v>135</v>
      </c>
      <c r="I42" s="3">
        <f t="shared" si="0"/>
        <v>4.4098999999999995</v>
      </c>
      <c r="J42">
        <v>1</v>
      </c>
    </row>
    <row r="43" spans="1:10" ht="12.75">
      <c r="A43" t="s">
        <v>19</v>
      </c>
      <c r="B43" s="8" t="s">
        <v>20</v>
      </c>
      <c r="C43" s="21" t="s">
        <v>21</v>
      </c>
      <c r="D43">
        <v>205</v>
      </c>
      <c r="E43" s="3">
        <v>1</v>
      </c>
      <c r="F43" s="3">
        <f aca="true" t="shared" si="4" ref="F43:F72">D43*E43</f>
        <v>205</v>
      </c>
      <c r="G43" s="3">
        <f>F43*1.12</f>
        <v>229.60000000000002</v>
      </c>
      <c r="H43" s="8" t="s">
        <v>22</v>
      </c>
      <c r="I43" s="3">
        <f t="shared" si="0"/>
        <v>4.2844999999999995</v>
      </c>
      <c r="J43">
        <v>1</v>
      </c>
    </row>
    <row r="44" spans="1:10" ht="12.75">
      <c r="A44" t="s">
        <v>19</v>
      </c>
      <c r="B44" s="8" t="s">
        <v>20</v>
      </c>
      <c r="C44" s="21" t="s">
        <v>24</v>
      </c>
      <c r="D44">
        <v>205</v>
      </c>
      <c r="E44" s="3">
        <v>1</v>
      </c>
      <c r="F44" s="3">
        <f t="shared" si="4"/>
        <v>205</v>
      </c>
      <c r="G44" s="3">
        <f>F44*1.15</f>
        <v>235.74999999999997</v>
      </c>
      <c r="H44" s="8" t="s">
        <v>25</v>
      </c>
      <c r="I44" s="3">
        <f>F44*0.0209</f>
        <v>4.2844999999999995</v>
      </c>
      <c r="J44">
        <v>1</v>
      </c>
    </row>
    <row r="45" spans="1:10" ht="12.75">
      <c r="A45" t="s">
        <v>19</v>
      </c>
      <c r="B45" s="8" t="s">
        <v>20</v>
      </c>
      <c r="C45" s="21" t="s">
        <v>23</v>
      </c>
      <c r="D45">
        <v>217</v>
      </c>
      <c r="E45" s="3">
        <v>1</v>
      </c>
      <c r="F45" s="3">
        <f t="shared" si="4"/>
        <v>217</v>
      </c>
      <c r="G45" s="3">
        <f>F45*1.12</f>
        <v>243.04000000000002</v>
      </c>
      <c r="H45" s="8" t="s">
        <v>22</v>
      </c>
      <c r="I45" s="3">
        <f aca="true" t="shared" si="5" ref="I45:I108">F45*0.0209</f>
        <v>4.535299999999999</v>
      </c>
      <c r="J45">
        <v>1</v>
      </c>
    </row>
    <row r="46" spans="1:10" s="12" customFormat="1" ht="12.75">
      <c r="A46" s="12" t="s">
        <v>46</v>
      </c>
      <c r="B46" s="12" t="s">
        <v>20</v>
      </c>
      <c r="C46" s="12" t="s">
        <v>21</v>
      </c>
      <c r="D46" s="12">
        <v>476</v>
      </c>
      <c r="E46" s="13">
        <v>0</v>
      </c>
      <c r="F46" s="13">
        <f t="shared" si="4"/>
        <v>0</v>
      </c>
      <c r="G46" s="13">
        <f>F46*1.12</f>
        <v>0</v>
      </c>
      <c r="H46" s="12" t="s">
        <v>22</v>
      </c>
      <c r="I46" s="3">
        <f t="shared" si="5"/>
        <v>0</v>
      </c>
      <c r="J46" s="12">
        <v>0</v>
      </c>
    </row>
    <row r="47" spans="1:10" ht="12.75">
      <c r="A47" t="s">
        <v>217</v>
      </c>
      <c r="B47" s="8" t="s">
        <v>218</v>
      </c>
      <c r="C47" s="21" t="s">
        <v>48</v>
      </c>
      <c r="D47">
        <v>283</v>
      </c>
      <c r="E47" s="3">
        <v>1</v>
      </c>
      <c r="F47" s="3">
        <f t="shared" si="4"/>
        <v>283</v>
      </c>
      <c r="G47" s="3">
        <f>F47*1.12</f>
        <v>316.96000000000004</v>
      </c>
      <c r="H47" s="8" t="s">
        <v>190</v>
      </c>
      <c r="I47" s="3">
        <f t="shared" si="5"/>
        <v>5.9147</v>
      </c>
      <c r="J47" s="8">
        <v>1</v>
      </c>
    </row>
    <row r="48" spans="1:10" ht="12.75">
      <c r="A48" t="s">
        <v>76</v>
      </c>
      <c r="B48" s="8" t="s">
        <v>77</v>
      </c>
      <c r="C48" s="21" t="s">
        <v>78</v>
      </c>
      <c r="D48">
        <v>246</v>
      </c>
      <c r="E48" s="3">
        <v>1</v>
      </c>
      <c r="F48" s="3">
        <f t="shared" si="4"/>
        <v>246</v>
      </c>
      <c r="G48" s="3">
        <f>F48*1</f>
        <v>246</v>
      </c>
      <c r="H48" s="8" t="s">
        <v>79</v>
      </c>
      <c r="I48" s="3">
        <f t="shared" si="5"/>
        <v>5.1414</v>
      </c>
      <c r="J48">
        <v>1</v>
      </c>
    </row>
    <row r="49" spans="1:10" ht="12.75">
      <c r="A49" t="s">
        <v>228</v>
      </c>
      <c r="B49" s="8" t="s">
        <v>229</v>
      </c>
      <c r="C49" s="21" t="s">
        <v>48</v>
      </c>
      <c r="D49">
        <v>197</v>
      </c>
      <c r="E49" s="3">
        <v>1</v>
      </c>
      <c r="F49" s="3">
        <f t="shared" si="4"/>
        <v>197</v>
      </c>
      <c r="G49" s="3">
        <f>F49*1.12</f>
        <v>220.64000000000001</v>
      </c>
      <c r="H49" s="8" t="s">
        <v>190</v>
      </c>
      <c r="I49" s="3">
        <f t="shared" si="5"/>
        <v>4.117299999999999</v>
      </c>
      <c r="J49" s="8">
        <v>1</v>
      </c>
    </row>
    <row r="50" spans="1:10" s="12" customFormat="1" ht="12.75">
      <c r="A50" s="12" t="s">
        <v>116</v>
      </c>
      <c r="B50" s="12" t="s">
        <v>117</v>
      </c>
      <c r="C50" s="12" t="s">
        <v>27</v>
      </c>
      <c r="D50" s="12">
        <v>175</v>
      </c>
      <c r="E50" s="13">
        <v>0</v>
      </c>
      <c r="F50" s="13">
        <f t="shared" si="4"/>
        <v>0</v>
      </c>
      <c r="G50" s="13">
        <f>F50*1.15</f>
        <v>0</v>
      </c>
      <c r="H50" s="12" t="s">
        <v>115</v>
      </c>
      <c r="I50" s="3">
        <f t="shared" si="5"/>
        <v>0</v>
      </c>
      <c r="J50" s="12">
        <v>0</v>
      </c>
    </row>
    <row r="51" spans="1:10" ht="12.75">
      <c r="A51" t="s">
        <v>194</v>
      </c>
      <c r="B51" s="8" t="s">
        <v>195</v>
      </c>
      <c r="C51" s="21" t="s">
        <v>43</v>
      </c>
      <c r="D51">
        <v>66</v>
      </c>
      <c r="E51" s="3">
        <v>1</v>
      </c>
      <c r="F51" s="3">
        <f t="shared" si="4"/>
        <v>66</v>
      </c>
      <c r="G51" s="3">
        <f aca="true" t="shared" si="6" ref="G51:G56">F51*1.12</f>
        <v>73.92</v>
      </c>
      <c r="H51" s="8" t="s">
        <v>190</v>
      </c>
      <c r="I51" s="3">
        <f t="shared" si="5"/>
        <v>1.3794</v>
      </c>
      <c r="J51" s="8">
        <v>1</v>
      </c>
    </row>
    <row r="52" spans="1:10" ht="12.75">
      <c r="A52" t="s">
        <v>223</v>
      </c>
      <c r="B52" s="8" t="s">
        <v>222</v>
      </c>
      <c r="C52" s="21" t="s">
        <v>198</v>
      </c>
      <c r="D52">
        <v>175</v>
      </c>
      <c r="E52" s="3">
        <v>1</v>
      </c>
      <c r="F52" s="3">
        <f t="shared" si="4"/>
        <v>175</v>
      </c>
      <c r="G52" s="3">
        <f t="shared" si="6"/>
        <v>196.00000000000003</v>
      </c>
      <c r="H52" s="8" t="s">
        <v>190</v>
      </c>
      <c r="I52" s="3">
        <f t="shared" si="5"/>
        <v>3.6574999999999998</v>
      </c>
      <c r="J52" s="8">
        <v>1</v>
      </c>
    </row>
    <row r="53" spans="1:10" ht="12.75">
      <c r="A53" t="s">
        <v>224</v>
      </c>
      <c r="B53" s="8" t="s">
        <v>222</v>
      </c>
      <c r="C53" s="21" t="s">
        <v>198</v>
      </c>
      <c r="D53">
        <v>139</v>
      </c>
      <c r="E53" s="3">
        <v>1</v>
      </c>
      <c r="F53" s="3">
        <f t="shared" si="4"/>
        <v>139</v>
      </c>
      <c r="G53" s="3">
        <f t="shared" si="6"/>
        <v>155.68</v>
      </c>
      <c r="H53" s="8" t="s">
        <v>190</v>
      </c>
      <c r="I53" s="3">
        <f t="shared" si="5"/>
        <v>2.9050999999999996</v>
      </c>
      <c r="J53" s="8">
        <v>1</v>
      </c>
    </row>
    <row r="54" spans="1:10" ht="12.75">
      <c r="A54" t="s">
        <v>146</v>
      </c>
      <c r="B54" s="8" t="s">
        <v>147</v>
      </c>
      <c r="C54" s="21" t="s">
        <v>141</v>
      </c>
      <c r="D54">
        <v>238</v>
      </c>
      <c r="E54" s="3">
        <v>1</v>
      </c>
      <c r="F54" s="3">
        <f t="shared" si="4"/>
        <v>238</v>
      </c>
      <c r="G54" s="3">
        <f t="shared" si="6"/>
        <v>266.56</v>
      </c>
      <c r="H54" s="8" t="s">
        <v>135</v>
      </c>
      <c r="I54" s="3">
        <f t="shared" si="5"/>
        <v>4.9742</v>
      </c>
      <c r="J54">
        <v>1</v>
      </c>
    </row>
    <row r="55" spans="1:10" ht="12.75">
      <c r="A55" t="s">
        <v>145</v>
      </c>
      <c r="B55" s="8" t="s">
        <v>147</v>
      </c>
      <c r="C55" s="21" t="s">
        <v>141</v>
      </c>
      <c r="D55">
        <v>92</v>
      </c>
      <c r="E55" s="3">
        <v>1</v>
      </c>
      <c r="F55" s="3">
        <f t="shared" si="4"/>
        <v>92</v>
      </c>
      <c r="G55" s="3">
        <f t="shared" si="6"/>
        <v>103.04</v>
      </c>
      <c r="H55" s="8" t="s">
        <v>135</v>
      </c>
      <c r="I55" s="3">
        <f t="shared" si="5"/>
        <v>1.9227999999999998</v>
      </c>
      <c r="J55">
        <v>1</v>
      </c>
    </row>
    <row r="56" spans="1:10" ht="12.75">
      <c r="A56" t="s">
        <v>189</v>
      </c>
      <c r="B56" s="8" t="s">
        <v>47</v>
      </c>
      <c r="C56" s="21" t="s">
        <v>27</v>
      </c>
      <c r="D56">
        <v>189</v>
      </c>
      <c r="E56" s="3">
        <v>1</v>
      </c>
      <c r="F56" s="3">
        <f t="shared" si="4"/>
        <v>189</v>
      </c>
      <c r="G56" s="3">
        <f t="shared" si="6"/>
        <v>211.68</v>
      </c>
      <c r="H56" s="8" t="s">
        <v>183</v>
      </c>
      <c r="I56" s="3">
        <f t="shared" si="5"/>
        <v>3.9500999999999995</v>
      </c>
      <c r="J56">
        <v>1</v>
      </c>
    </row>
    <row r="57" spans="1:10" ht="12.75">
      <c r="A57" t="s">
        <v>133</v>
      </c>
      <c r="B57" s="8" t="s">
        <v>47</v>
      </c>
      <c r="C57" s="21" t="s">
        <v>64</v>
      </c>
      <c r="D57">
        <v>189</v>
      </c>
      <c r="E57" s="3">
        <v>1</v>
      </c>
      <c r="F57" s="3">
        <f t="shared" si="4"/>
        <v>189</v>
      </c>
      <c r="G57" s="3">
        <f>F57*1.15</f>
        <v>217.35</v>
      </c>
      <c r="H57" s="8" t="s">
        <v>129</v>
      </c>
      <c r="I57" s="3">
        <f t="shared" si="5"/>
        <v>3.9500999999999995</v>
      </c>
      <c r="J57">
        <v>1</v>
      </c>
    </row>
    <row r="58" spans="1:10" ht="12.75">
      <c r="A58" t="s">
        <v>143</v>
      </c>
      <c r="B58" s="8" t="s">
        <v>144</v>
      </c>
      <c r="C58" s="21" t="s">
        <v>141</v>
      </c>
      <c r="D58">
        <v>128</v>
      </c>
      <c r="E58" s="3">
        <v>1</v>
      </c>
      <c r="F58" s="3">
        <f t="shared" si="4"/>
        <v>128</v>
      </c>
      <c r="G58" s="3">
        <f>F58*1.12</f>
        <v>143.36</v>
      </c>
      <c r="H58" s="8" t="s">
        <v>135</v>
      </c>
      <c r="I58" s="3">
        <f t="shared" si="5"/>
        <v>2.6752</v>
      </c>
      <c r="J58">
        <v>1</v>
      </c>
    </row>
    <row r="59" spans="1:10" ht="12.75">
      <c r="A59" t="s">
        <v>160</v>
      </c>
      <c r="B59" s="8" t="s">
        <v>144</v>
      </c>
      <c r="C59" s="21" t="s">
        <v>141</v>
      </c>
      <c r="D59">
        <v>92</v>
      </c>
      <c r="E59" s="3">
        <v>1</v>
      </c>
      <c r="F59" s="3">
        <f t="shared" si="4"/>
        <v>92</v>
      </c>
      <c r="G59" s="3">
        <f>F59*1.12</f>
        <v>103.04</v>
      </c>
      <c r="H59" s="8" t="s">
        <v>135</v>
      </c>
      <c r="I59" s="3">
        <f t="shared" si="5"/>
        <v>1.9227999999999998</v>
      </c>
      <c r="J59">
        <v>1</v>
      </c>
    </row>
    <row r="60" spans="1:10" ht="12.75">
      <c r="A60" t="s">
        <v>127</v>
      </c>
      <c r="B60" s="8" t="s">
        <v>128</v>
      </c>
      <c r="C60" s="21" t="s">
        <v>64</v>
      </c>
      <c r="D60">
        <v>104</v>
      </c>
      <c r="E60" s="3">
        <v>1</v>
      </c>
      <c r="F60" s="3">
        <f t="shared" si="4"/>
        <v>104</v>
      </c>
      <c r="G60" s="3">
        <f>F60*1.15</f>
        <v>119.6</v>
      </c>
      <c r="H60" s="8" t="s">
        <v>129</v>
      </c>
      <c r="I60" s="3">
        <f t="shared" si="5"/>
        <v>2.1736</v>
      </c>
      <c r="J60">
        <v>1</v>
      </c>
    </row>
    <row r="61" spans="1:10" ht="12.75">
      <c r="A61" t="s">
        <v>94</v>
      </c>
      <c r="B61" s="8" t="s">
        <v>95</v>
      </c>
      <c r="C61" s="21" t="s">
        <v>48</v>
      </c>
      <c r="D61">
        <v>137</v>
      </c>
      <c r="E61" s="3">
        <v>1</v>
      </c>
      <c r="F61" s="3">
        <f t="shared" si="4"/>
        <v>137</v>
      </c>
      <c r="G61" s="3">
        <f>F61*1.12</f>
        <v>153.44000000000003</v>
      </c>
      <c r="H61" s="8" t="s">
        <v>96</v>
      </c>
      <c r="I61" s="3">
        <f t="shared" si="5"/>
        <v>2.8632999999999997</v>
      </c>
      <c r="J61">
        <v>1</v>
      </c>
    </row>
    <row r="62" spans="1:10" ht="12.75">
      <c r="A62" t="s">
        <v>94</v>
      </c>
      <c r="B62" s="17" t="s">
        <v>246</v>
      </c>
      <c r="C62" s="21" t="s">
        <v>21</v>
      </c>
      <c r="D62">
        <v>137</v>
      </c>
      <c r="E62" s="3">
        <v>1</v>
      </c>
      <c r="F62" s="3">
        <f>D62*E62</f>
        <v>137</v>
      </c>
      <c r="G62" s="3">
        <f>F62*1.15</f>
        <v>157.54999999999998</v>
      </c>
      <c r="H62" s="8" t="s">
        <v>115</v>
      </c>
      <c r="I62" s="3">
        <f t="shared" si="5"/>
        <v>2.8632999999999997</v>
      </c>
      <c r="J62">
        <v>1</v>
      </c>
    </row>
    <row r="63" spans="1:10" ht="12.75">
      <c r="A63" t="s">
        <v>206</v>
      </c>
      <c r="B63" s="8" t="s">
        <v>163</v>
      </c>
      <c r="C63" s="21" t="s">
        <v>43</v>
      </c>
      <c r="D63">
        <v>104</v>
      </c>
      <c r="E63" s="3">
        <v>1</v>
      </c>
      <c r="F63" s="3">
        <f t="shared" si="4"/>
        <v>104</v>
      </c>
      <c r="G63" s="3">
        <f>F63*1.12</f>
        <v>116.48000000000002</v>
      </c>
      <c r="H63" s="8" t="s">
        <v>190</v>
      </c>
      <c r="I63" s="3">
        <f t="shared" si="5"/>
        <v>2.1736</v>
      </c>
      <c r="J63" s="8">
        <v>1</v>
      </c>
    </row>
    <row r="64" spans="1:10" ht="12.75">
      <c r="A64" t="s">
        <v>162</v>
      </c>
      <c r="B64" s="8" t="s">
        <v>163</v>
      </c>
      <c r="C64" s="21" t="s">
        <v>21</v>
      </c>
      <c r="D64">
        <v>171</v>
      </c>
      <c r="E64" s="3">
        <v>1</v>
      </c>
      <c r="F64" s="3">
        <f t="shared" si="4"/>
        <v>171</v>
      </c>
      <c r="G64" s="3">
        <f>F64*1.12</f>
        <v>191.52</v>
      </c>
      <c r="H64" s="8" t="s">
        <v>135</v>
      </c>
      <c r="I64" s="3">
        <f t="shared" si="5"/>
        <v>3.5738999999999996</v>
      </c>
      <c r="J64">
        <v>1</v>
      </c>
    </row>
    <row r="65" spans="1:10" ht="12.75">
      <c r="A65" t="s">
        <v>171</v>
      </c>
      <c r="B65" s="8" t="s">
        <v>172</v>
      </c>
      <c r="C65" s="21" t="s">
        <v>21</v>
      </c>
      <c r="D65">
        <v>188</v>
      </c>
      <c r="E65" s="3">
        <v>1</v>
      </c>
      <c r="F65" s="3">
        <f t="shared" si="4"/>
        <v>188</v>
      </c>
      <c r="G65" s="3">
        <f>F65*1.12</f>
        <v>210.56000000000003</v>
      </c>
      <c r="H65" s="8" t="s">
        <v>135</v>
      </c>
      <c r="I65" s="3">
        <f t="shared" si="5"/>
        <v>3.9292</v>
      </c>
      <c r="J65">
        <v>1</v>
      </c>
    </row>
    <row r="66" spans="1:10" s="8" customFormat="1" ht="12.75">
      <c r="A66" s="8" t="s">
        <v>196</v>
      </c>
      <c r="B66" s="8" t="s">
        <v>172</v>
      </c>
      <c r="C66" s="21" t="s">
        <v>48</v>
      </c>
      <c r="D66" s="8">
        <v>160</v>
      </c>
      <c r="E66" s="10">
        <v>1</v>
      </c>
      <c r="F66" s="10">
        <f t="shared" si="4"/>
        <v>160</v>
      </c>
      <c r="G66" s="3">
        <f>F66*1.12</f>
        <v>179.20000000000002</v>
      </c>
      <c r="H66" s="8" t="s">
        <v>190</v>
      </c>
      <c r="I66" s="3">
        <f t="shared" si="5"/>
        <v>3.344</v>
      </c>
      <c r="J66" s="8">
        <v>1</v>
      </c>
    </row>
    <row r="67" spans="1:10" s="8" customFormat="1" ht="12.75">
      <c r="A67" s="8" t="s">
        <v>199</v>
      </c>
      <c r="B67" s="8" t="s">
        <v>200</v>
      </c>
      <c r="C67" s="21" t="s">
        <v>48</v>
      </c>
      <c r="D67" s="8">
        <v>228</v>
      </c>
      <c r="E67" s="10">
        <v>1</v>
      </c>
      <c r="F67" s="10">
        <f t="shared" si="4"/>
        <v>228</v>
      </c>
      <c r="G67" s="3">
        <f>F67*1.12</f>
        <v>255.36</v>
      </c>
      <c r="H67" s="8" t="s">
        <v>190</v>
      </c>
      <c r="I67" s="3">
        <f t="shared" si="5"/>
        <v>4.765199999999999</v>
      </c>
      <c r="J67" s="8">
        <v>1</v>
      </c>
    </row>
    <row r="68" spans="1:10" ht="12.75">
      <c r="A68" t="s">
        <v>130</v>
      </c>
      <c r="B68" s="8" t="s">
        <v>131</v>
      </c>
      <c r="C68" s="21" t="s">
        <v>64</v>
      </c>
      <c r="D68">
        <v>117</v>
      </c>
      <c r="E68" s="3">
        <v>1</v>
      </c>
      <c r="F68" s="3">
        <f t="shared" si="4"/>
        <v>117</v>
      </c>
      <c r="G68" s="3">
        <f>F68*1.15</f>
        <v>134.54999999999998</v>
      </c>
      <c r="H68" s="8" t="s">
        <v>129</v>
      </c>
      <c r="I68" s="3">
        <f t="shared" si="5"/>
        <v>2.4453</v>
      </c>
      <c r="J68">
        <v>1</v>
      </c>
    </row>
    <row r="69" spans="1:10" ht="12.75">
      <c r="A69" t="s">
        <v>125</v>
      </c>
      <c r="B69" s="8" t="s">
        <v>126</v>
      </c>
      <c r="C69" s="21" t="s">
        <v>21</v>
      </c>
      <c r="D69">
        <v>78</v>
      </c>
      <c r="E69" s="3">
        <v>1</v>
      </c>
      <c r="F69" s="3">
        <f t="shared" si="4"/>
        <v>78</v>
      </c>
      <c r="G69" s="3">
        <f>F69*1.15</f>
        <v>89.69999999999999</v>
      </c>
      <c r="H69" s="8" t="s">
        <v>115</v>
      </c>
      <c r="I69" s="3">
        <f t="shared" si="5"/>
        <v>1.6301999999999999</v>
      </c>
      <c r="J69">
        <v>1</v>
      </c>
    </row>
    <row r="70" spans="1:10" ht="12.75">
      <c r="A70" t="s">
        <v>210</v>
      </c>
      <c r="B70" s="8" t="s">
        <v>207</v>
      </c>
      <c r="C70" s="21" t="s">
        <v>21</v>
      </c>
      <c r="D70">
        <v>104</v>
      </c>
      <c r="E70" s="3">
        <v>1</v>
      </c>
      <c r="F70" s="3">
        <f>D70*E70</f>
        <v>104</v>
      </c>
      <c r="G70" s="3">
        <f>F70*1.12</f>
        <v>116.48000000000002</v>
      </c>
      <c r="H70" s="8" t="s">
        <v>190</v>
      </c>
      <c r="I70" s="3">
        <f t="shared" si="5"/>
        <v>2.1736</v>
      </c>
      <c r="J70" s="8">
        <v>1</v>
      </c>
    </row>
    <row r="71" spans="1:10" ht="12.75">
      <c r="A71" t="s">
        <v>208</v>
      </c>
      <c r="B71" s="8" t="s">
        <v>207</v>
      </c>
      <c r="C71" s="21" t="s">
        <v>43</v>
      </c>
      <c r="D71">
        <v>104</v>
      </c>
      <c r="E71" s="3">
        <v>1</v>
      </c>
      <c r="F71" s="3">
        <f t="shared" si="4"/>
        <v>104</v>
      </c>
      <c r="G71" s="3">
        <f>F71*1.12</f>
        <v>116.48000000000002</v>
      </c>
      <c r="H71" s="8" t="s">
        <v>190</v>
      </c>
      <c r="I71" s="3">
        <f t="shared" si="5"/>
        <v>2.1736</v>
      </c>
      <c r="J71" s="8">
        <v>1</v>
      </c>
    </row>
    <row r="72" spans="1:10" ht="12.75">
      <c r="A72" t="s">
        <v>209</v>
      </c>
      <c r="B72" s="8" t="s">
        <v>207</v>
      </c>
      <c r="C72" s="21" t="s">
        <v>43</v>
      </c>
      <c r="D72">
        <v>104</v>
      </c>
      <c r="E72" s="3">
        <v>1</v>
      </c>
      <c r="F72" s="3">
        <f t="shared" si="4"/>
        <v>104</v>
      </c>
      <c r="G72" s="3">
        <f>F72*1.12</f>
        <v>116.48000000000002</v>
      </c>
      <c r="H72" s="8" t="s">
        <v>190</v>
      </c>
      <c r="I72" s="3">
        <f t="shared" si="5"/>
        <v>2.1736</v>
      </c>
      <c r="J72" s="8">
        <v>1</v>
      </c>
    </row>
    <row r="73" spans="1:10" ht="12.75">
      <c r="A73" t="s">
        <v>178</v>
      </c>
      <c r="B73" s="8" t="s">
        <v>26</v>
      </c>
      <c r="C73" s="21" t="s">
        <v>48</v>
      </c>
      <c r="D73">
        <v>268</v>
      </c>
      <c r="E73" s="3">
        <v>1</v>
      </c>
      <c r="F73" s="3">
        <f aca="true" t="shared" si="7" ref="F73:F81">D73*E73</f>
        <v>268</v>
      </c>
      <c r="G73" s="3">
        <f>F73*1.15</f>
        <v>308.2</v>
      </c>
      <c r="H73" s="8" t="s">
        <v>177</v>
      </c>
      <c r="I73" s="3">
        <f t="shared" si="5"/>
        <v>5.6011999999999995</v>
      </c>
      <c r="J73">
        <v>1</v>
      </c>
    </row>
    <row r="74" spans="1:11" s="8" customFormat="1" ht="12.75">
      <c r="A74" s="8" t="s">
        <v>201</v>
      </c>
      <c r="B74" s="8" t="s">
        <v>26</v>
      </c>
      <c r="C74" s="14" t="s">
        <v>23</v>
      </c>
      <c r="D74" s="8">
        <v>303</v>
      </c>
      <c r="E74" s="10">
        <v>1</v>
      </c>
      <c r="F74" s="10">
        <f t="shared" si="7"/>
        <v>303</v>
      </c>
      <c r="G74" s="10">
        <f>F74*1.15</f>
        <v>348.45</v>
      </c>
      <c r="H74" s="8" t="s">
        <v>202</v>
      </c>
      <c r="I74" s="3">
        <f t="shared" si="5"/>
        <v>6.332699999999999</v>
      </c>
      <c r="J74" s="8">
        <v>1</v>
      </c>
      <c r="K74" s="8" t="s">
        <v>180</v>
      </c>
    </row>
    <row r="75" spans="1:10" ht="12.75">
      <c r="A75" t="s">
        <v>74</v>
      </c>
      <c r="B75" s="8" t="s">
        <v>26</v>
      </c>
      <c r="C75" s="22" t="s">
        <v>82</v>
      </c>
      <c r="D75">
        <v>954</v>
      </c>
      <c r="E75" s="3">
        <v>1</v>
      </c>
      <c r="F75" s="3">
        <f t="shared" si="7"/>
        <v>954</v>
      </c>
      <c r="G75" s="3">
        <f>F75*1.15</f>
        <v>1097.1</v>
      </c>
      <c r="H75" s="8" t="s">
        <v>73</v>
      </c>
      <c r="I75" s="3">
        <f t="shared" si="5"/>
        <v>19.938599999999997</v>
      </c>
      <c r="J75">
        <v>1</v>
      </c>
    </row>
    <row r="76" spans="1:10" ht="12.75">
      <c r="A76" t="s">
        <v>58</v>
      </c>
      <c r="B76" s="8" t="s">
        <v>26</v>
      </c>
      <c r="C76" s="21" t="s">
        <v>244</v>
      </c>
      <c r="D76">
        <v>407</v>
      </c>
      <c r="E76" s="3">
        <v>1</v>
      </c>
      <c r="F76" s="3">
        <f t="shared" si="7"/>
        <v>407</v>
      </c>
      <c r="G76" s="3">
        <f aca="true" t="shared" si="8" ref="G76:G139">F76*1.15</f>
        <v>468.04999999999995</v>
      </c>
      <c r="H76" s="8" t="s">
        <v>56</v>
      </c>
      <c r="I76" s="3">
        <f t="shared" si="5"/>
        <v>8.5063</v>
      </c>
      <c r="J76">
        <v>1</v>
      </c>
    </row>
    <row r="77" spans="1:10" ht="12.75">
      <c r="A77" t="s">
        <v>137</v>
      </c>
      <c r="B77" s="8" t="s">
        <v>26</v>
      </c>
      <c r="C77" s="22" t="s">
        <v>243</v>
      </c>
      <c r="D77">
        <v>407</v>
      </c>
      <c r="E77" s="3">
        <v>1</v>
      </c>
      <c r="F77" s="3">
        <f t="shared" si="7"/>
        <v>407</v>
      </c>
      <c r="G77" s="3">
        <f>F77*1.12</f>
        <v>455.84000000000003</v>
      </c>
      <c r="H77" s="8" t="s">
        <v>135</v>
      </c>
      <c r="I77" s="3">
        <f t="shared" si="5"/>
        <v>8.5063</v>
      </c>
      <c r="J77">
        <v>1</v>
      </c>
    </row>
    <row r="78" spans="1:10" ht="12.75">
      <c r="A78" t="s">
        <v>58</v>
      </c>
      <c r="B78" s="8" t="s">
        <v>26</v>
      </c>
      <c r="C78" s="22" t="s">
        <v>121</v>
      </c>
      <c r="D78">
        <v>407</v>
      </c>
      <c r="E78" s="3">
        <v>1</v>
      </c>
      <c r="F78" s="3">
        <f t="shared" si="7"/>
        <v>407</v>
      </c>
      <c r="G78" s="3">
        <f t="shared" si="8"/>
        <v>468.04999999999995</v>
      </c>
      <c r="H78" s="8" t="s">
        <v>122</v>
      </c>
      <c r="I78" s="3">
        <f t="shared" si="5"/>
        <v>8.5063</v>
      </c>
      <c r="J78">
        <v>1</v>
      </c>
    </row>
    <row r="79" spans="1:10" ht="12.75">
      <c r="A79" t="s">
        <v>58</v>
      </c>
      <c r="B79" s="8" t="s">
        <v>26</v>
      </c>
      <c r="C79" s="21" t="s">
        <v>245</v>
      </c>
      <c r="D79">
        <v>455</v>
      </c>
      <c r="E79" s="3">
        <v>1</v>
      </c>
      <c r="F79" s="3">
        <f t="shared" si="7"/>
        <v>455</v>
      </c>
      <c r="G79" s="3">
        <f t="shared" si="8"/>
        <v>523.25</v>
      </c>
      <c r="H79" s="8" t="s">
        <v>56</v>
      </c>
      <c r="I79" s="3">
        <f t="shared" si="5"/>
        <v>9.5095</v>
      </c>
      <c r="J79">
        <v>1</v>
      </c>
    </row>
    <row r="80" spans="1:10" ht="12.75">
      <c r="A80" t="s">
        <v>58</v>
      </c>
      <c r="B80" s="8" t="s">
        <v>26</v>
      </c>
      <c r="C80" s="21" t="s">
        <v>161</v>
      </c>
      <c r="D80">
        <v>455</v>
      </c>
      <c r="E80" s="3">
        <v>1</v>
      </c>
      <c r="F80" s="3">
        <f t="shared" si="7"/>
        <v>455</v>
      </c>
      <c r="G80" s="3">
        <f t="shared" si="8"/>
        <v>523.25</v>
      </c>
      <c r="H80" s="8" t="s">
        <v>122</v>
      </c>
      <c r="I80" s="3">
        <f t="shared" si="5"/>
        <v>9.5095</v>
      </c>
      <c r="J80">
        <v>1</v>
      </c>
    </row>
    <row r="81" spans="1:10" ht="12.75">
      <c r="A81" t="s">
        <v>138</v>
      </c>
      <c r="B81" s="8" t="s">
        <v>26</v>
      </c>
      <c r="C81" s="21" t="s">
        <v>139</v>
      </c>
      <c r="D81">
        <v>931</v>
      </c>
      <c r="E81" s="3">
        <v>1</v>
      </c>
      <c r="F81" s="3">
        <f t="shared" si="7"/>
        <v>931</v>
      </c>
      <c r="G81" s="3">
        <f>F81*1.12</f>
        <v>1042.72</v>
      </c>
      <c r="H81" s="8" t="s">
        <v>135</v>
      </c>
      <c r="I81" s="3">
        <f t="shared" si="5"/>
        <v>19.4579</v>
      </c>
      <c r="J81">
        <v>1</v>
      </c>
    </row>
    <row r="82" spans="1:10" s="8" customFormat="1" ht="12.75">
      <c r="A82" s="8" t="s">
        <v>138</v>
      </c>
      <c r="B82" s="8" t="s">
        <v>26</v>
      </c>
      <c r="C82" s="21" t="s">
        <v>247</v>
      </c>
      <c r="D82" s="8">
        <v>931</v>
      </c>
      <c r="E82" s="10">
        <v>1</v>
      </c>
      <c r="F82" s="10">
        <f aca="true" t="shared" si="9" ref="F82:F114">D82*E82</f>
        <v>931</v>
      </c>
      <c r="G82" s="10">
        <f>F82*1.12</f>
        <v>1042.72</v>
      </c>
      <c r="H82" s="8" t="s">
        <v>22</v>
      </c>
      <c r="I82" s="3">
        <f t="shared" si="5"/>
        <v>19.4579</v>
      </c>
      <c r="J82" s="8">
        <v>1</v>
      </c>
    </row>
    <row r="83" spans="1:10" ht="12.75">
      <c r="A83" t="s">
        <v>75</v>
      </c>
      <c r="B83" s="8" t="s">
        <v>26</v>
      </c>
      <c r="C83" s="21" t="s">
        <v>54</v>
      </c>
      <c r="D83">
        <v>875</v>
      </c>
      <c r="E83" s="3">
        <v>1</v>
      </c>
      <c r="F83" s="3">
        <f t="shared" si="9"/>
        <v>875</v>
      </c>
      <c r="G83" s="3">
        <f t="shared" si="8"/>
        <v>1006.2499999999999</v>
      </c>
      <c r="H83" s="8" t="s">
        <v>73</v>
      </c>
      <c r="I83" s="3">
        <f t="shared" si="5"/>
        <v>18.287499999999998</v>
      </c>
      <c r="J83">
        <v>1</v>
      </c>
    </row>
    <row r="84" spans="1:10" ht="12.75">
      <c r="A84" t="s">
        <v>59</v>
      </c>
      <c r="B84" s="8" t="s">
        <v>26</v>
      </c>
      <c r="C84" s="21" t="s">
        <v>60</v>
      </c>
      <c r="D84">
        <v>429</v>
      </c>
      <c r="E84" s="3">
        <v>1</v>
      </c>
      <c r="F84" s="3">
        <f t="shared" si="9"/>
        <v>429</v>
      </c>
      <c r="G84" s="3">
        <f t="shared" si="8"/>
        <v>493.34999999999997</v>
      </c>
      <c r="H84" s="8" t="s">
        <v>56</v>
      </c>
      <c r="I84" s="3">
        <f t="shared" si="5"/>
        <v>8.966099999999999</v>
      </c>
      <c r="J84">
        <v>1</v>
      </c>
    </row>
    <row r="85" spans="1:10" ht="12.75">
      <c r="A85" t="s">
        <v>242</v>
      </c>
      <c r="B85" s="8" t="s">
        <v>26</v>
      </c>
      <c r="C85" s="21" t="s">
        <v>241</v>
      </c>
      <c r="D85">
        <v>455</v>
      </c>
      <c r="E85" s="3">
        <v>1</v>
      </c>
      <c r="F85" s="3">
        <f t="shared" si="9"/>
        <v>455</v>
      </c>
      <c r="G85" s="3">
        <f t="shared" si="8"/>
        <v>523.25</v>
      </c>
      <c r="H85" s="8" t="s">
        <v>115</v>
      </c>
      <c r="I85" s="3">
        <f t="shared" si="5"/>
        <v>9.5095</v>
      </c>
      <c r="J85">
        <v>1</v>
      </c>
    </row>
    <row r="86" spans="1:10" ht="12.75">
      <c r="A86" t="s">
        <v>181</v>
      </c>
      <c r="B86" s="8" t="s">
        <v>26</v>
      </c>
      <c r="C86" s="21" t="s">
        <v>48</v>
      </c>
      <c r="D86">
        <v>550</v>
      </c>
      <c r="E86" s="3">
        <v>1</v>
      </c>
      <c r="F86" s="3">
        <f t="shared" si="9"/>
        <v>550</v>
      </c>
      <c r="G86" s="3">
        <f t="shared" si="8"/>
        <v>632.5</v>
      </c>
      <c r="H86" s="8" t="s">
        <v>182</v>
      </c>
      <c r="I86" s="3">
        <f t="shared" si="5"/>
        <v>11.495</v>
      </c>
      <c r="J86">
        <v>1</v>
      </c>
    </row>
    <row r="87" spans="1:10" s="12" customFormat="1" ht="12.75">
      <c r="A87" s="12" t="s">
        <v>31</v>
      </c>
      <c r="B87" s="12" t="s">
        <v>26</v>
      </c>
      <c r="C87" s="12" t="s">
        <v>27</v>
      </c>
      <c r="D87" s="12">
        <v>594</v>
      </c>
      <c r="E87" s="13">
        <v>0</v>
      </c>
      <c r="F87" s="13">
        <f t="shared" si="9"/>
        <v>0</v>
      </c>
      <c r="G87" s="13">
        <f>F87*1.15</f>
        <v>0</v>
      </c>
      <c r="H87" s="12" t="s">
        <v>32</v>
      </c>
      <c r="I87" s="3">
        <f t="shared" si="5"/>
        <v>0</v>
      </c>
      <c r="J87" s="12" t="s">
        <v>252</v>
      </c>
    </row>
    <row r="88" spans="1:10" ht="12.75">
      <c r="A88" t="s">
        <v>29</v>
      </c>
      <c r="B88" s="8" t="s">
        <v>26</v>
      </c>
      <c r="C88" s="21" t="s">
        <v>51</v>
      </c>
      <c r="D88">
        <v>638</v>
      </c>
      <c r="E88" s="3">
        <v>1</v>
      </c>
      <c r="F88" s="3">
        <f t="shared" si="9"/>
        <v>638</v>
      </c>
      <c r="G88" s="3">
        <f t="shared" si="8"/>
        <v>733.6999999999999</v>
      </c>
      <c r="H88" s="8" t="s">
        <v>182</v>
      </c>
      <c r="I88" s="3">
        <f t="shared" si="5"/>
        <v>13.3342</v>
      </c>
      <c r="J88">
        <v>1</v>
      </c>
    </row>
    <row r="89" spans="1:10" ht="12.75">
      <c r="A89" t="s">
        <v>254</v>
      </c>
      <c r="B89" s="8" t="s">
        <v>26</v>
      </c>
      <c r="C89" s="21" t="s">
        <v>106</v>
      </c>
      <c r="D89">
        <v>672</v>
      </c>
      <c r="E89" s="10">
        <v>1</v>
      </c>
      <c r="F89" s="3">
        <f t="shared" si="9"/>
        <v>672</v>
      </c>
      <c r="G89" s="3">
        <f t="shared" si="8"/>
        <v>772.8</v>
      </c>
      <c r="H89" s="8" t="s">
        <v>52</v>
      </c>
      <c r="I89" s="3">
        <f t="shared" si="5"/>
        <v>14.044799999999999</v>
      </c>
      <c r="J89">
        <v>1</v>
      </c>
    </row>
    <row r="90" spans="1:10" ht="12.75">
      <c r="A90" t="s">
        <v>29</v>
      </c>
      <c r="B90" s="8" t="s">
        <v>26</v>
      </c>
      <c r="C90" s="21" t="s">
        <v>30</v>
      </c>
      <c r="D90">
        <v>726</v>
      </c>
      <c r="E90" s="3">
        <v>1</v>
      </c>
      <c r="F90" s="3">
        <f t="shared" si="9"/>
        <v>726</v>
      </c>
      <c r="G90" s="3">
        <f t="shared" si="8"/>
        <v>834.9</v>
      </c>
      <c r="H90" s="8" t="s">
        <v>32</v>
      </c>
      <c r="I90" s="3">
        <f t="shared" si="5"/>
        <v>15.173399999999999</v>
      </c>
      <c r="J90">
        <v>1</v>
      </c>
    </row>
    <row r="91" spans="1:10" ht="12.75">
      <c r="A91" t="s">
        <v>70</v>
      </c>
      <c r="B91" s="8" t="s">
        <v>26</v>
      </c>
      <c r="C91" s="21" t="s">
        <v>48</v>
      </c>
      <c r="D91">
        <v>268</v>
      </c>
      <c r="E91" s="3">
        <v>1</v>
      </c>
      <c r="F91" s="3">
        <f t="shared" si="9"/>
        <v>268</v>
      </c>
      <c r="G91" s="3">
        <f t="shared" si="8"/>
        <v>308.2</v>
      </c>
      <c r="H91" s="8" t="s">
        <v>71</v>
      </c>
      <c r="I91" s="3">
        <f t="shared" si="5"/>
        <v>5.6011999999999995</v>
      </c>
      <c r="J91">
        <v>1</v>
      </c>
    </row>
    <row r="92" spans="1:10" ht="12.75">
      <c r="A92" t="s">
        <v>81</v>
      </c>
      <c r="B92" s="8" t="s">
        <v>26</v>
      </c>
      <c r="C92" s="21" t="s">
        <v>48</v>
      </c>
      <c r="D92">
        <v>268</v>
      </c>
      <c r="E92" s="3">
        <v>1</v>
      </c>
      <c r="F92" s="3">
        <f t="shared" si="9"/>
        <v>268</v>
      </c>
      <c r="G92" s="3">
        <f t="shared" si="8"/>
        <v>308.2</v>
      </c>
      <c r="H92" s="8" t="s">
        <v>71</v>
      </c>
      <c r="I92" s="3">
        <f t="shared" si="5"/>
        <v>5.6011999999999995</v>
      </c>
      <c r="J92">
        <v>1</v>
      </c>
    </row>
    <row r="93" spans="1:10" ht="12.75">
      <c r="A93" t="s">
        <v>251</v>
      </c>
      <c r="B93" s="8" t="s">
        <v>26</v>
      </c>
      <c r="C93" s="21" t="s">
        <v>21</v>
      </c>
      <c r="D93">
        <v>268</v>
      </c>
      <c r="E93" s="3">
        <v>1</v>
      </c>
      <c r="F93" s="3">
        <f t="shared" si="9"/>
        <v>268</v>
      </c>
      <c r="G93" s="3">
        <f>F93*1.12</f>
        <v>300.16</v>
      </c>
      <c r="H93" s="8" t="s">
        <v>135</v>
      </c>
      <c r="I93" s="3">
        <f t="shared" si="5"/>
        <v>5.6011999999999995</v>
      </c>
      <c r="J93">
        <v>1</v>
      </c>
    </row>
    <row r="94" spans="1:10" ht="12.75">
      <c r="A94" t="s">
        <v>156</v>
      </c>
      <c r="B94" s="8" t="s">
        <v>26</v>
      </c>
      <c r="C94" s="21" t="s">
        <v>24</v>
      </c>
      <c r="D94">
        <v>284</v>
      </c>
      <c r="E94" s="3">
        <v>1</v>
      </c>
      <c r="F94" s="3">
        <f t="shared" si="9"/>
        <v>284</v>
      </c>
      <c r="G94" s="3">
        <f t="shared" si="8"/>
        <v>326.59999999999997</v>
      </c>
      <c r="H94" s="8" t="s">
        <v>35</v>
      </c>
      <c r="I94" s="3">
        <f t="shared" si="5"/>
        <v>5.9356</v>
      </c>
      <c r="J94">
        <v>1</v>
      </c>
    </row>
    <row r="95" spans="1:10" s="15" customFormat="1" ht="12.75">
      <c r="A95" s="15" t="s">
        <v>53</v>
      </c>
      <c r="B95" s="15" t="s">
        <v>26</v>
      </c>
      <c r="C95" s="22" t="s">
        <v>24</v>
      </c>
      <c r="D95" s="15">
        <v>284</v>
      </c>
      <c r="E95" s="16">
        <v>1</v>
      </c>
      <c r="F95" s="16">
        <f t="shared" si="9"/>
        <v>284</v>
      </c>
      <c r="G95" s="16">
        <f t="shared" si="8"/>
        <v>326.59999999999997</v>
      </c>
      <c r="H95" s="15" t="s">
        <v>236</v>
      </c>
      <c r="I95" s="3">
        <f t="shared" si="5"/>
        <v>5.9356</v>
      </c>
      <c r="J95" s="15">
        <v>1</v>
      </c>
    </row>
    <row r="96" spans="1:10" ht="12.75">
      <c r="A96" t="s">
        <v>53</v>
      </c>
      <c r="B96" s="8" t="s">
        <v>26</v>
      </c>
      <c r="C96" s="21" t="s">
        <v>51</v>
      </c>
      <c r="D96">
        <v>318</v>
      </c>
      <c r="E96" s="10">
        <v>1</v>
      </c>
      <c r="F96" s="3">
        <f t="shared" si="9"/>
        <v>318</v>
      </c>
      <c r="G96" s="3">
        <f t="shared" si="8"/>
        <v>365.7</v>
      </c>
      <c r="H96" s="8" t="s">
        <v>52</v>
      </c>
      <c r="I96" s="3">
        <f t="shared" si="5"/>
        <v>6.646199999999999</v>
      </c>
      <c r="J96">
        <v>1</v>
      </c>
    </row>
    <row r="97" spans="1:10" ht="12.75">
      <c r="A97" t="s">
        <v>53</v>
      </c>
      <c r="B97" s="8" t="s">
        <v>26</v>
      </c>
      <c r="C97" s="21" t="s">
        <v>54</v>
      </c>
      <c r="D97">
        <v>371</v>
      </c>
      <c r="E97" s="3">
        <v>1</v>
      </c>
      <c r="F97" s="3">
        <f t="shared" si="9"/>
        <v>371</v>
      </c>
      <c r="G97" s="3">
        <f t="shared" si="8"/>
        <v>426.65</v>
      </c>
      <c r="H97" s="8" t="s">
        <v>52</v>
      </c>
      <c r="I97" s="3">
        <f t="shared" si="5"/>
        <v>7.7539</v>
      </c>
      <c r="J97">
        <v>1</v>
      </c>
    </row>
    <row r="98" spans="1:10" ht="12.75">
      <c r="A98" t="s">
        <v>250</v>
      </c>
      <c r="B98" s="8" t="s">
        <v>26</v>
      </c>
      <c r="C98" s="21">
        <v>58</v>
      </c>
      <c r="D98">
        <v>159</v>
      </c>
      <c r="E98" s="3">
        <v>1</v>
      </c>
      <c r="F98" s="3">
        <f t="shared" si="9"/>
        <v>159</v>
      </c>
      <c r="G98" s="3">
        <f t="shared" si="8"/>
        <v>182.85</v>
      </c>
      <c r="H98" s="8" t="s">
        <v>115</v>
      </c>
      <c r="I98" s="3">
        <f t="shared" si="5"/>
        <v>3.3230999999999997</v>
      </c>
      <c r="J98">
        <v>1</v>
      </c>
    </row>
    <row r="99" spans="1:10" ht="12.75">
      <c r="A99" t="s">
        <v>136</v>
      </c>
      <c r="B99" s="8" t="s">
        <v>26</v>
      </c>
      <c r="C99" s="21">
        <v>52</v>
      </c>
      <c r="D99">
        <v>173</v>
      </c>
      <c r="E99" s="3">
        <v>1</v>
      </c>
      <c r="F99" s="3">
        <f t="shared" si="9"/>
        <v>173</v>
      </c>
      <c r="G99" s="3">
        <f>F99*1.12</f>
        <v>193.76000000000002</v>
      </c>
      <c r="H99" s="8" t="s">
        <v>135</v>
      </c>
      <c r="I99" s="3">
        <f t="shared" si="5"/>
        <v>3.6157</v>
      </c>
      <c r="J99">
        <v>1</v>
      </c>
    </row>
    <row r="100" spans="1:10" ht="12.75">
      <c r="A100" t="s">
        <v>151</v>
      </c>
      <c r="B100" s="8" t="s">
        <v>26</v>
      </c>
      <c r="C100" s="21">
        <v>52</v>
      </c>
      <c r="D100">
        <v>173</v>
      </c>
      <c r="E100" s="3">
        <v>1</v>
      </c>
      <c r="F100" s="3">
        <f t="shared" si="9"/>
        <v>173</v>
      </c>
      <c r="G100" s="3">
        <f t="shared" si="8"/>
        <v>198.95</v>
      </c>
      <c r="H100" s="8" t="s">
        <v>71</v>
      </c>
      <c r="I100" s="3">
        <f t="shared" si="5"/>
        <v>3.6157</v>
      </c>
      <c r="J100">
        <v>1</v>
      </c>
    </row>
    <row r="101" spans="1:10" ht="12.75">
      <c r="A101" t="s">
        <v>136</v>
      </c>
      <c r="B101" s="8" t="s">
        <v>26</v>
      </c>
      <c r="C101" s="21">
        <v>52</v>
      </c>
      <c r="D101">
        <v>173</v>
      </c>
      <c r="E101" s="3">
        <v>1</v>
      </c>
      <c r="F101" s="3">
        <f t="shared" si="9"/>
        <v>173</v>
      </c>
      <c r="G101" s="3">
        <f t="shared" si="8"/>
        <v>198.95</v>
      </c>
      <c r="H101" s="8" t="s">
        <v>158</v>
      </c>
      <c r="I101" s="3">
        <f t="shared" si="5"/>
        <v>3.6157</v>
      </c>
      <c r="J101">
        <v>1</v>
      </c>
    </row>
    <row r="102" spans="1:10" ht="12.75">
      <c r="A102" t="s">
        <v>69</v>
      </c>
      <c r="B102" s="8" t="s">
        <v>26</v>
      </c>
      <c r="C102" s="21">
        <v>52</v>
      </c>
      <c r="D102">
        <v>173</v>
      </c>
      <c r="E102" s="3">
        <v>1</v>
      </c>
      <c r="F102" s="3">
        <f t="shared" si="9"/>
        <v>173</v>
      </c>
      <c r="G102" s="3">
        <f>F102*1.15</f>
        <v>198.95</v>
      </c>
      <c r="H102" s="8" t="s">
        <v>35</v>
      </c>
      <c r="I102" s="3">
        <f t="shared" si="5"/>
        <v>3.6157</v>
      </c>
      <c r="J102">
        <v>1</v>
      </c>
    </row>
    <row r="103" spans="1:10" s="12" customFormat="1" ht="12.75">
      <c r="A103" s="12" t="s">
        <v>34</v>
      </c>
      <c r="B103" s="12" t="s">
        <v>26</v>
      </c>
      <c r="C103" s="12">
        <v>52</v>
      </c>
      <c r="D103" s="12">
        <v>173</v>
      </c>
      <c r="E103" s="13">
        <v>0</v>
      </c>
      <c r="F103" s="13">
        <f t="shared" si="9"/>
        <v>0</v>
      </c>
      <c r="G103" s="13">
        <f t="shared" si="8"/>
        <v>0</v>
      </c>
      <c r="H103" s="12" t="s">
        <v>115</v>
      </c>
      <c r="I103" s="3">
        <f t="shared" si="5"/>
        <v>0</v>
      </c>
      <c r="J103" s="12">
        <v>0</v>
      </c>
    </row>
    <row r="104" spans="1:9" s="12" customFormat="1" ht="12.75">
      <c r="A104" s="12" t="s">
        <v>68</v>
      </c>
      <c r="B104" s="12" t="s">
        <v>26</v>
      </c>
      <c r="C104" s="12">
        <v>52</v>
      </c>
      <c r="D104" s="12">
        <v>173</v>
      </c>
      <c r="E104" s="13">
        <v>0</v>
      </c>
      <c r="F104" s="13">
        <f t="shared" si="9"/>
        <v>0</v>
      </c>
      <c r="G104" s="13">
        <f>F104*1.12</f>
        <v>0</v>
      </c>
      <c r="H104" s="12" t="s">
        <v>67</v>
      </c>
      <c r="I104" s="3">
        <f t="shared" si="5"/>
        <v>0</v>
      </c>
    </row>
    <row r="105" spans="1:10" ht="12.75">
      <c r="A105" t="s">
        <v>237</v>
      </c>
      <c r="B105" s="8" t="s">
        <v>26</v>
      </c>
      <c r="C105" s="21">
        <v>52</v>
      </c>
      <c r="D105">
        <v>173</v>
      </c>
      <c r="E105" s="3">
        <v>1</v>
      </c>
      <c r="F105" s="3">
        <f t="shared" si="9"/>
        <v>173</v>
      </c>
      <c r="G105" s="3">
        <f>F105*1.15</f>
        <v>198.95</v>
      </c>
      <c r="H105" s="8" t="s">
        <v>35</v>
      </c>
      <c r="I105" s="3">
        <f t="shared" si="5"/>
        <v>3.6157</v>
      </c>
      <c r="J105">
        <v>1</v>
      </c>
    </row>
    <row r="106" spans="1:10" ht="12.75">
      <c r="A106" t="s">
        <v>57</v>
      </c>
      <c r="B106" s="8" t="s">
        <v>26</v>
      </c>
      <c r="C106" s="21">
        <v>52</v>
      </c>
      <c r="D106">
        <v>173</v>
      </c>
      <c r="E106" s="3">
        <v>1</v>
      </c>
      <c r="F106" s="3">
        <f t="shared" si="9"/>
        <v>173</v>
      </c>
      <c r="G106" s="3">
        <f t="shared" si="8"/>
        <v>198.95</v>
      </c>
      <c r="H106" s="8" t="s">
        <v>56</v>
      </c>
      <c r="I106" s="3">
        <f t="shared" si="5"/>
        <v>3.6157</v>
      </c>
      <c r="J106">
        <v>1</v>
      </c>
    </row>
    <row r="107" spans="1:10" ht="12.75">
      <c r="A107" s="9" t="s">
        <v>80</v>
      </c>
      <c r="B107" s="8" t="s">
        <v>26</v>
      </c>
      <c r="C107" s="21">
        <v>54</v>
      </c>
      <c r="D107">
        <v>173</v>
      </c>
      <c r="E107" s="3">
        <v>1</v>
      </c>
      <c r="F107" s="3">
        <f t="shared" si="9"/>
        <v>173</v>
      </c>
      <c r="G107" s="3">
        <f t="shared" si="8"/>
        <v>198.95</v>
      </c>
      <c r="H107" s="8" t="s">
        <v>73</v>
      </c>
      <c r="I107" s="3">
        <f t="shared" si="5"/>
        <v>3.6157</v>
      </c>
      <c r="J107">
        <v>1</v>
      </c>
    </row>
    <row r="108" spans="1:10" ht="12.75">
      <c r="A108" s="9" t="s">
        <v>107</v>
      </c>
      <c r="B108" s="8" t="s">
        <v>26</v>
      </c>
      <c r="C108" s="21">
        <v>54</v>
      </c>
      <c r="D108">
        <v>173</v>
      </c>
      <c r="E108" s="3">
        <v>1</v>
      </c>
      <c r="F108" s="3">
        <f t="shared" si="9"/>
        <v>173</v>
      </c>
      <c r="G108" s="3">
        <f t="shared" si="8"/>
        <v>198.95</v>
      </c>
      <c r="H108" s="8" t="s">
        <v>33</v>
      </c>
      <c r="I108" s="3">
        <f t="shared" si="5"/>
        <v>3.6157</v>
      </c>
      <c r="J108">
        <v>1</v>
      </c>
    </row>
    <row r="109" spans="1:9" s="12" customFormat="1" ht="12.75">
      <c r="A109" s="12" t="s">
        <v>97</v>
      </c>
      <c r="B109" s="12" t="s">
        <v>26</v>
      </c>
      <c r="C109" s="12" t="s">
        <v>98</v>
      </c>
      <c r="D109" s="12">
        <v>550</v>
      </c>
      <c r="E109" s="13">
        <v>0</v>
      </c>
      <c r="F109" s="13">
        <f t="shared" si="9"/>
        <v>0</v>
      </c>
      <c r="G109" s="13">
        <f t="shared" si="8"/>
        <v>0</v>
      </c>
      <c r="H109" s="12" t="s">
        <v>99</v>
      </c>
      <c r="I109" s="3">
        <f aca="true" t="shared" si="10" ref="I109:I149">F109*0.0209</f>
        <v>0</v>
      </c>
    </row>
    <row r="110" spans="1:10" ht="12.75">
      <c r="A110" t="s">
        <v>72</v>
      </c>
      <c r="B110" s="8" t="s">
        <v>26</v>
      </c>
      <c r="C110" s="21" t="s">
        <v>48</v>
      </c>
      <c r="D110">
        <v>550</v>
      </c>
      <c r="E110" s="3">
        <v>1</v>
      </c>
      <c r="F110" s="3">
        <f t="shared" si="9"/>
        <v>550</v>
      </c>
      <c r="G110" s="3">
        <f t="shared" si="8"/>
        <v>632.5</v>
      </c>
      <c r="H110" s="8" t="s">
        <v>73</v>
      </c>
      <c r="I110" s="3">
        <f t="shared" si="10"/>
        <v>11.495</v>
      </c>
      <c r="J110">
        <v>1</v>
      </c>
    </row>
    <row r="111" spans="1:10" ht="12.75">
      <c r="A111" t="s">
        <v>157</v>
      </c>
      <c r="B111" s="8" t="s">
        <v>26</v>
      </c>
      <c r="C111" s="21" t="s">
        <v>48</v>
      </c>
      <c r="D111">
        <v>550</v>
      </c>
      <c r="E111" s="3">
        <v>1</v>
      </c>
      <c r="F111" s="3">
        <f t="shared" si="9"/>
        <v>550</v>
      </c>
      <c r="G111" s="3">
        <f t="shared" si="8"/>
        <v>632.5</v>
      </c>
      <c r="H111" s="8" t="s">
        <v>100</v>
      </c>
      <c r="I111" s="3">
        <f t="shared" si="10"/>
        <v>11.495</v>
      </c>
      <c r="J111">
        <v>1</v>
      </c>
    </row>
    <row r="112" spans="1:10" ht="12.75">
      <c r="A112" t="s">
        <v>134</v>
      </c>
      <c r="B112" s="8" t="s">
        <v>26</v>
      </c>
      <c r="C112" s="21" t="s">
        <v>48</v>
      </c>
      <c r="D112">
        <v>550</v>
      </c>
      <c r="E112" s="3">
        <v>1</v>
      </c>
      <c r="F112" s="3">
        <f t="shared" si="9"/>
        <v>550</v>
      </c>
      <c r="G112" s="3">
        <f t="shared" si="8"/>
        <v>632.5</v>
      </c>
      <c r="H112" s="8" t="s">
        <v>158</v>
      </c>
      <c r="I112" s="3">
        <f t="shared" si="10"/>
        <v>11.495</v>
      </c>
      <c r="J112">
        <v>1</v>
      </c>
    </row>
    <row r="113" spans="1:10" ht="12.75">
      <c r="A113" t="s">
        <v>134</v>
      </c>
      <c r="B113" s="8" t="s">
        <v>26</v>
      </c>
      <c r="C113" s="21" t="s">
        <v>48</v>
      </c>
      <c r="D113">
        <v>550</v>
      </c>
      <c r="E113" s="3">
        <v>1</v>
      </c>
      <c r="F113" s="3">
        <f>D113*E113</f>
        <v>550</v>
      </c>
      <c r="G113" s="3">
        <f t="shared" si="8"/>
        <v>632.5</v>
      </c>
      <c r="H113" s="8" t="s">
        <v>257</v>
      </c>
      <c r="I113" s="3">
        <f t="shared" si="10"/>
        <v>11.495</v>
      </c>
      <c r="J113">
        <v>1</v>
      </c>
    </row>
    <row r="114" spans="1:10" ht="12.75">
      <c r="A114" t="s">
        <v>159</v>
      </c>
      <c r="B114" s="8" t="s">
        <v>26</v>
      </c>
      <c r="C114" s="21" t="s">
        <v>48</v>
      </c>
      <c r="D114">
        <v>550</v>
      </c>
      <c r="E114" s="3">
        <v>1</v>
      </c>
      <c r="F114" s="3">
        <f t="shared" si="9"/>
        <v>550</v>
      </c>
      <c r="G114" s="3">
        <f t="shared" si="8"/>
        <v>632.5</v>
      </c>
      <c r="H114" s="8" t="s">
        <v>105</v>
      </c>
      <c r="I114" s="3">
        <f t="shared" si="10"/>
        <v>11.495</v>
      </c>
      <c r="J114">
        <v>1</v>
      </c>
    </row>
    <row r="115" spans="1:10" ht="12.75">
      <c r="A115" t="s">
        <v>55</v>
      </c>
      <c r="B115" s="8" t="s">
        <v>26</v>
      </c>
      <c r="C115" s="21" t="s">
        <v>48</v>
      </c>
      <c r="D115">
        <v>550</v>
      </c>
      <c r="E115" s="3">
        <v>1</v>
      </c>
      <c r="F115" s="3">
        <f aca="true" t="shared" si="11" ref="F115:F135">D115*E115</f>
        <v>550</v>
      </c>
      <c r="G115" s="3">
        <f t="shared" si="8"/>
        <v>632.5</v>
      </c>
      <c r="H115" s="8" t="s">
        <v>56</v>
      </c>
      <c r="I115" s="3">
        <f t="shared" si="10"/>
        <v>11.495</v>
      </c>
      <c r="J115">
        <v>1</v>
      </c>
    </row>
    <row r="116" spans="1:10" ht="12.75">
      <c r="A116" t="s">
        <v>134</v>
      </c>
      <c r="B116" s="8" t="s">
        <v>26</v>
      </c>
      <c r="C116" s="21" t="s">
        <v>21</v>
      </c>
      <c r="D116">
        <v>550</v>
      </c>
      <c r="E116" s="3">
        <v>1</v>
      </c>
      <c r="F116" s="3">
        <f t="shared" si="11"/>
        <v>550</v>
      </c>
      <c r="G116" s="3">
        <f>F116*1.12</f>
        <v>616.0000000000001</v>
      </c>
      <c r="H116" s="8" t="s">
        <v>135</v>
      </c>
      <c r="I116" s="3">
        <f t="shared" si="10"/>
        <v>11.495</v>
      </c>
      <c r="J116">
        <v>1</v>
      </c>
    </row>
    <row r="117" spans="1:10" ht="12.75">
      <c r="A117" t="s">
        <v>134</v>
      </c>
      <c r="B117" s="8" t="s">
        <v>26</v>
      </c>
      <c r="C117" s="21" t="s">
        <v>21</v>
      </c>
      <c r="D117">
        <v>550</v>
      </c>
      <c r="E117" s="3">
        <v>1</v>
      </c>
      <c r="F117" s="3">
        <f>D117*E117</f>
        <v>550</v>
      </c>
      <c r="G117" s="3">
        <f>F117*1.15</f>
        <v>632.5</v>
      </c>
      <c r="H117" s="8" t="s">
        <v>255</v>
      </c>
      <c r="I117" s="3">
        <f t="shared" si="10"/>
        <v>11.495</v>
      </c>
      <c r="J117">
        <v>1</v>
      </c>
    </row>
    <row r="118" spans="1:10" ht="12.75">
      <c r="A118" t="s">
        <v>114</v>
      </c>
      <c r="B118" s="8" t="s">
        <v>26</v>
      </c>
      <c r="C118" s="21" t="s">
        <v>21</v>
      </c>
      <c r="D118">
        <v>550</v>
      </c>
      <c r="E118" s="3">
        <v>1</v>
      </c>
      <c r="F118" s="3">
        <f t="shared" si="11"/>
        <v>550</v>
      </c>
      <c r="G118" s="3">
        <f t="shared" si="8"/>
        <v>632.5</v>
      </c>
      <c r="H118" s="8" t="s">
        <v>115</v>
      </c>
      <c r="I118" s="3">
        <f t="shared" si="10"/>
        <v>11.495</v>
      </c>
      <c r="J118">
        <v>1</v>
      </c>
    </row>
    <row r="119" spans="1:10" ht="12.75">
      <c r="A119" t="s">
        <v>36</v>
      </c>
      <c r="B119" s="8" t="s">
        <v>26</v>
      </c>
      <c r="C119" s="21" t="s">
        <v>21</v>
      </c>
      <c r="D119">
        <v>550</v>
      </c>
      <c r="E119" s="3">
        <v>1</v>
      </c>
      <c r="F119" s="3">
        <f t="shared" si="11"/>
        <v>550</v>
      </c>
      <c r="G119" s="3">
        <f t="shared" si="8"/>
        <v>632.5</v>
      </c>
      <c r="H119" s="8" t="s">
        <v>37</v>
      </c>
      <c r="I119" s="3">
        <f t="shared" si="10"/>
        <v>11.495</v>
      </c>
      <c r="J119">
        <v>1</v>
      </c>
    </row>
    <row r="120" spans="1:10" ht="12.75">
      <c r="A120" t="s">
        <v>66</v>
      </c>
      <c r="B120" s="8" t="s">
        <v>26</v>
      </c>
      <c r="C120" s="21" t="s">
        <v>21</v>
      </c>
      <c r="D120">
        <v>550</v>
      </c>
      <c r="E120" s="3">
        <v>1</v>
      </c>
      <c r="F120" s="3">
        <f t="shared" si="11"/>
        <v>550</v>
      </c>
      <c r="G120" s="3">
        <f>F120*1.12</f>
        <v>616.0000000000001</v>
      </c>
      <c r="H120" s="8" t="s">
        <v>67</v>
      </c>
      <c r="I120" s="3">
        <f t="shared" si="10"/>
        <v>11.495</v>
      </c>
      <c r="J120">
        <v>1</v>
      </c>
    </row>
    <row r="121" spans="1:10" ht="12.75">
      <c r="A121" t="s">
        <v>65</v>
      </c>
      <c r="B121" s="8" t="s">
        <v>26</v>
      </c>
      <c r="C121" s="21" t="s">
        <v>27</v>
      </c>
      <c r="D121">
        <v>594</v>
      </c>
      <c r="E121" s="3">
        <v>1</v>
      </c>
      <c r="F121" s="3">
        <f t="shared" si="11"/>
        <v>594</v>
      </c>
      <c r="G121" s="3">
        <f>F121*1.12</f>
        <v>665.2800000000001</v>
      </c>
      <c r="H121" s="8" t="s">
        <v>28</v>
      </c>
      <c r="I121" s="3">
        <f t="shared" si="10"/>
        <v>12.414599999999998</v>
      </c>
      <c r="J121">
        <v>1</v>
      </c>
    </row>
    <row r="122" spans="1:10" ht="12.75">
      <c r="A122" t="s">
        <v>256</v>
      </c>
      <c r="B122" s="8" t="s">
        <v>26</v>
      </c>
      <c r="C122" s="21" t="s">
        <v>27</v>
      </c>
      <c r="D122">
        <v>594</v>
      </c>
      <c r="E122" s="3">
        <v>1</v>
      </c>
      <c r="F122" s="3">
        <f t="shared" si="11"/>
        <v>594</v>
      </c>
      <c r="G122" s="3">
        <f>F122*1.12</f>
        <v>665.2800000000001</v>
      </c>
      <c r="H122" s="8" t="s">
        <v>67</v>
      </c>
      <c r="I122" s="3">
        <f t="shared" si="10"/>
        <v>12.414599999999998</v>
      </c>
      <c r="J122">
        <v>1</v>
      </c>
    </row>
    <row r="123" spans="1:10" ht="12.75">
      <c r="A123" t="s">
        <v>65</v>
      </c>
      <c r="B123" s="8" t="s">
        <v>26</v>
      </c>
      <c r="C123" s="21" t="s">
        <v>30</v>
      </c>
      <c r="D123">
        <v>680</v>
      </c>
      <c r="E123" s="3">
        <v>1</v>
      </c>
      <c r="F123" s="3">
        <f t="shared" si="11"/>
        <v>680</v>
      </c>
      <c r="G123" s="3">
        <f>F123*1.15</f>
        <v>781.9999999999999</v>
      </c>
      <c r="H123" s="8" t="s">
        <v>177</v>
      </c>
      <c r="I123" s="3">
        <f t="shared" si="10"/>
        <v>14.212</v>
      </c>
      <c r="J123">
        <v>1</v>
      </c>
    </row>
    <row r="124" spans="1:10" s="8" customFormat="1" ht="12.75">
      <c r="A124" s="8" t="s">
        <v>219</v>
      </c>
      <c r="B124" s="8" t="s">
        <v>142</v>
      </c>
      <c r="C124" s="21" t="s">
        <v>198</v>
      </c>
      <c r="D124" s="8">
        <v>192</v>
      </c>
      <c r="E124" s="10">
        <v>1</v>
      </c>
      <c r="F124" s="10">
        <f t="shared" si="11"/>
        <v>192</v>
      </c>
      <c r="G124" s="3">
        <f>F124*1.12</f>
        <v>215.04000000000002</v>
      </c>
      <c r="H124" s="8" t="s">
        <v>190</v>
      </c>
      <c r="I124" s="3">
        <f t="shared" si="10"/>
        <v>4.0127999999999995</v>
      </c>
      <c r="J124" s="8">
        <v>1</v>
      </c>
    </row>
    <row r="125" spans="1:10" ht="12.75">
      <c r="A125" t="s">
        <v>197</v>
      </c>
      <c r="B125" s="8" t="s">
        <v>142</v>
      </c>
      <c r="C125" s="21" t="s">
        <v>141</v>
      </c>
      <c r="D125">
        <v>175</v>
      </c>
      <c r="E125" s="3">
        <v>1</v>
      </c>
      <c r="F125" s="3">
        <f t="shared" si="11"/>
        <v>175</v>
      </c>
      <c r="G125" s="3">
        <f>F125*1.12</f>
        <v>196.00000000000003</v>
      </c>
      <c r="H125" s="8" t="s">
        <v>135</v>
      </c>
      <c r="I125" s="3">
        <f t="shared" si="10"/>
        <v>3.6574999999999998</v>
      </c>
      <c r="J125">
        <v>1</v>
      </c>
    </row>
    <row r="126" spans="1:10" s="8" customFormat="1" ht="12.75">
      <c r="A126" s="8" t="s">
        <v>197</v>
      </c>
      <c r="B126" s="8" t="s">
        <v>142</v>
      </c>
      <c r="C126" s="21" t="s">
        <v>198</v>
      </c>
      <c r="D126" s="8">
        <v>175</v>
      </c>
      <c r="E126" s="10">
        <v>1</v>
      </c>
      <c r="F126" s="10">
        <f t="shared" si="11"/>
        <v>175</v>
      </c>
      <c r="G126" s="3">
        <f>F126*1.12</f>
        <v>196.00000000000003</v>
      </c>
      <c r="H126" s="8" t="s">
        <v>190</v>
      </c>
      <c r="I126" s="3">
        <f t="shared" si="10"/>
        <v>3.6574999999999998</v>
      </c>
      <c r="J126" s="8">
        <v>1</v>
      </c>
    </row>
    <row r="127" spans="1:10" ht="12.75">
      <c r="A127" s="9" t="s">
        <v>186</v>
      </c>
      <c r="B127" s="8" t="s">
        <v>187</v>
      </c>
      <c r="C127" s="21" t="s">
        <v>27</v>
      </c>
      <c r="D127">
        <v>180</v>
      </c>
      <c r="E127" s="3">
        <v>1</v>
      </c>
      <c r="F127" s="3">
        <f t="shared" si="11"/>
        <v>180</v>
      </c>
      <c r="G127" s="3">
        <f>F127*1.12</f>
        <v>201.60000000000002</v>
      </c>
      <c r="H127" s="8" t="s">
        <v>183</v>
      </c>
      <c r="I127" s="3">
        <f t="shared" si="10"/>
        <v>3.7619999999999996</v>
      </c>
      <c r="J127">
        <v>1</v>
      </c>
    </row>
    <row r="128" spans="1:10" s="8" customFormat="1" ht="12.75">
      <c r="A128" s="8" t="s">
        <v>234</v>
      </c>
      <c r="B128" s="8" t="s">
        <v>235</v>
      </c>
      <c r="C128" s="21" t="s">
        <v>48</v>
      </c>
      <c r="D128" s="8">
        <v>104</v>
      </c>
      <c r="E128" s="10">
        <v>1</v>
      </c>
      <c r="F128" s="10">
        <f t="shared" si="11"/>
        <v>104</v>
      </c>
      <c r="G128" s="10">
        <f t="shared" si="8"/>
        <v>119.6</v>
      </c>
      <c r="H128" s="8" t="s">
        <v>233</v>
      </c>
      <c r="I128" s="3">
        <f t="shared" si="10"/>
        <v>2.1736</v>
      </c>
      <c r="J128" s="8">
        <v>1</v>
      </c>
    </row>
    <row r="129" spans="1:10" ht="12.75">
      <c r="A129" s="9" t="s">
        <v>238</v>
      </c>
      <c r="B129" s="8" t="s">
        <v>50</v>
      </c>
      <c r="C129" s="21" t="s">
        <v>48</v>
      </c>
      <c r="D129">
        <v>180</v>
      </c>
      <c r="E129" s="3">
        <v>1</v>
      </c>
      <c r="F129" s="3">
        <f t="shared" si="11"/>
        <v>180</v>
      </c>
      <c r="G129" s="3">
        <f t="shared" si="8"/>
        <v>206.99999999999997</v>
      </c>
      <c r="H129" s="8" t="s">
        <v>49</v>
      </c>
      <c r="I129" s="3">
        <f t="shared" si="10"/>
        <v>3.7619999999999996</v>
      </c>
      <c r="J129">
        <v>1</v>
      </c>
    </row>
    <row r="130" spans="1:10" ht="12.75">
      <c r="A130" s="9" t="s">
        <v>184</v>
      </c>
      <c r="B130" s="8" t="s">
        <v>50</v>
      </c>
      <c r="C130" s="21" t="s">
        <v>21</v>
      </c>
      <c r="D130">
        <v>180</v>
      </c>
      <c r="E130" s="3">
        <v>1</v>
      </c>
      <c r="F130" s="3">
        <f t="shared" si="11"/>
        <v>180</v>
      </c>
      <c r="G130" s="3">
        <f>F130*1.12</f>
        <v>201.60000000000002</v>
      </c>
      <c r="H130" s="8" t="s">
        <v>183</v>
      </c>
      <c r="I130" s="3">
        <f t="shared" si="10"/>
        <v>3.7619999999999996</v>
      </c>
      <c r="J130">
        <v>1</v>
      </c>
    </row>
    <row r="131" spans="1:10" ht="12.75">
      <c r="A131" s="9" t="s">
        <v>184</v>
      </c>
      <c r="B131" s="8" t="s">
        <v>50</v>
      </c>
      <c r="C131" s="21" t="s">
        <v>21</v>
      </c>
      <c r="D131">
        <v>180</v>
      </c>
      <c r="E131" s="3">
        <v>1</v>
      </c>
      <c r="F131" s="3">
        <f>D131*E131</f>
        <v>180</v>
      </c>
      <c r="G131" s="3">
        <f>F131*1.15</f>
        <v>206.99999999999997</v>
      </c>
      <c r="H131" s="8" t="s">
        <v>115</v>
      </c>
      <c r="I131" s="3">
        <f t="shared" si="10"/>
        <v>3.7619999999999996</v>
      </c>
      <c r="J131">
        <v>1</v>
      </c>
    </row>
    <row r="132" spans="1:10" ht="12.75">
      <c r="A132" s="9" t="s">
        <v>185</v>
      </c>
      <c r="B132" s="8" t="s">
        <v>50</v>
      </c>
      <c r="C132" s="21" t="s">
        <v>21</v>
      </c>
      <c r="D132">
        <v>123</v>
      </c>
      <c r="E132" s="3">
        <v>1</v>
      </c>
      <c r="F132" s="3">
        <f t="shared" si="11"/>
        <v>123</v>
      </c>
      <c r="G132" s="3">
        <f>F132*1.12</f>
        <v>137.76000000000002</v>
      </c>
      <c r="H132" s="8" t="s">
        <v>183</v>
      </c>
      <c r="I132" s="3">
        <f t="shared" si="10"/>
        <v>2.5707</v>
      </c>
      <c r="J132">
        <v>1</v>
      </c>
    </row>
    <row r="133" spans="1:10" ht="12.75">
      <c r="A133" s="9" t="s">
        <v>185</v>
      </c>
      <c r="B133" s="8" t="s">
        <v>50</v>
      </c>
      <c r="C133" s="21" t="s">
        <v>21</v>
      </c>
      <c r="D133">
        <v>123</v>
      </c>
      <c r="E133" s="3">
        <v>1</v>
      </c>
      <c r="F133" s="3">
        <f>D133*E133</f>
        <v>123</v>
      </c>
      <c r="G133" s="3">
        <f>F133*1.15</f>
        <v>141.45</v>
      </c>
      <c r="H133" s="8" t="s">
        <v>115</v>
      </c>
      <c r="I133" s="3">
        <f t="shared" si="10"/>
        <v>2.5707</v>
      </c>
      <c r="J133">
        <v>1</v>
      </c>
    </row>
    <row r="134" spans="1:10" ht="12.75">
      <c r="A134" t="s">
        <v>191</v>
      </c>
      <c r="B134" s="8" t="s">
        <v>192</v>
      </c>
      <c r="C134" s="21" t="s">
        <v>48</v>
      </c>
      <c r="D134">
        <v>172</v>
      </c>
      <c r="E134" s="3">
        <v>1</v>
      </c>
      <c r="F134" s="3">
        <f t="shared" si="11"/>
        <v>172</v>
      </c>
      <c r="G134" s="3">
        <f>F134*1.12</f>
        <v>192.64000000000001</v>
      </c>
      <c r="H134" s="8" t="s">
        <v>190</v>
      </c>
      <c r="I134" s="3">
        <f t="shared" si="10"/>
        <v>3.5947999999999998</v>
      </c>
      <c r="J134" s="8">
        <v>1</v>
      </c>
    </row>
    <row r="135" spans="1:10" ht="12.75">
      <c r="A135" t="s">
        <v>193</v>
      </c>
      <c r="B135" s="8" t="s">
        <v>192</v>
      </c>
      <c r="C135" s="21" t="s">
        <v>48</v>
      </c>
      <c r="D135">
        <v>162</v>
      </c>
      <c r="E135" s="3">
        <v>1</v>
      </c>
      <c r="F135" s="3">
        <f t="shared" si="11"/>
        <v>162</v>
      </c>
      <c r="G135" s="3">
        <f>F135*1.12</f>
        <v>181.44000000000003</v>
      </c>
      <c r="H135" s="8" t="s">
        <v>190</v>
      </c>
      <c r="I135" s="3">
        <f t="shared" si="10"/>
        <v>3.3857999999999997</v>
      </c>
      <c r="J135" s="8">
        <v>1</v>
      </c>
    </row>
    <row r="136" spans="1:10" ht="12.75">
      <c r="A136" t="s">
        <v>118</v>
      </c>
      <c r="B136" s="8" t="s">
        <v>120</v>
      </c>
      <c r="C136" s="21" t="s">
        <v>119</v>
      </c>
      <c r="D136">
        <v>111</v>
      </c>
      <c r="E136" s="3">
        <v>1</v>
      </c>
      <c r="F136" s="3">
        <f aca="true" t="shared" si="12" ref="F136:F149">D136*E136</f>
        <v>111</v>
      </c>
      <c r="G136" s="3">
        <f t="shared" si="8"/>
        <v>127.64999999999999</v>
      </c>
      <c r="H136" s="8" t="s">
        <v>115</v>
      </c>
      <c r="I136" s="3">
        <f t="shared" si="10"/>
        <v>2.3198999999999996</v>
      </c>
      <c r="J136">
        <v>1</v>
      </c>
    </row>
    <row r="137" spans="1:10" ht="12.75">
      <c r="A137" s="9" t="s">
        <v>240</v>
      </c>
      <c r="B137" s="8" t="s">
        <v>188</v>
      </c>
      <c r="C137" s="21" t="s">
        <v>27</v>
      </c>
      <c r="D137">
        <v>445</v>
      </c>
      <c r="E137" s="3">
        <v>1</v>
      </c>
      <c r="F137" s="3">
        <f t="shared" si="12"/>
        <v>445</v>
      </c>
      <c r="G137" s="3">
        <f>F137*1.12</f>
        <v>498.40000000000003</v>
      </c>
      <c r="H137" s="8" t="s">
        <v>183</v>
      </c>
      <c r="I137" s="3">
        <f t="shared" si="10"/>
        <v>9.3005</v>
      </c>
      <c r="J137">
        <v>1</v>
      </c>
    </row>
    <row r="138" spans="1:10" ht="12.75">
      <c r="A138" t="s">
        <v>148</v>
      </c>
      <c r="B138" s="8" t="s">
        <v>149</v>
      </c>
      <c r="C138" s="21" t="s">
        <v>141</v>
      </c>
      <c r="D138">
        <v>175</v>
      </c>
      <c r="E138" s="3">
        <v>1</v>
      </c>
      <c r="F138" s="3">
        <f t="shared" si="12"/>
        <v>175</v>
      </c>
      <c r="G138" s="3">
        <f>F138*1.12</f>
        <v>196.00000000000003</v>
      </c>
      <c r="H138" s="8" t="s">
        <v>135</v>
      </c>
      <c r="I138" s="3">
        <f t="shared" si="10"/>
        <v>3.6574999999999998</v>
      </c>
      <c r="J138">
        <v>1</v>
      </c>
    </row>
    <row r="139" spans="1:10" ht="12.75">
      <c r="A139" t="s">
        <v>110</v>
      </c>
      <c r="B139" s="8" t="s">
        <v>111</v>
      </c>
      <c r="C139" s="21" t="s">
        <v>48</v>
      </c>
      <c r="D139">
        <v>124</v>
      </c>
      <c r="E139" s="3">
        <v>1</v>
      </c>
      <c r="F139" s="3">
        <f t="shared" si="12"/>
        <v>124</v>
      </c>
      <c r="G139" s="3">
        <f t="shared" si="8"/>
        <v>142.6</v>
      </c>
      <c r="H139" s="8" t="s">
        <v>49</v>
      </c>
      <c r="I139" s="3">
        <f t="shared" si="10"/>
        <v>2.5915999999999997</v>
      </c>
      <c r="J139">
        <v>1</v>
      </c>
    </row>
    <row r="140" spans="1:10" s="8" customFormat="1" ht="12.75">
      <c r="A140" s="8" t="s">
        <v>230</v>
      </c>
      <c r="B140" s="8" t="s">
        <v>164</v>
      </c>
      <c r="C140" s="21" t="s">
        <v>43</v>
      </c>
      <c r="D140" s="8">
        <v>90</v>
      </c>
      <c r="E140" s="3">
        <v>1</v>
      </c>
      <c r="F140" s="3">
        <f>D140*E140</f>
        <v>90</v>
      </c>
      <c r="G140" s="3">
        <f aca="true" t="shared" si="13" ref="G140:G149">F140*1.12</f>
        <v>100.80000000000001</v>
      </c>
      <c r="H140" s="8" t="s">
        <v>190</v>
      </c>
      <c r="I140" s="3">
        <f t="shared" si="10"/>
        <v>1.8809999999999998</v>
      </c>
      <c r="J140" s="8">
        <v>1</v>
      </c>
    </row>
    <row r="141" spans="1:10" ht="12.75">
      <c r="A141" t="s">
        <v>173</v>
      </c>
      <c r="B141" s="8" t="s">
        <v>164</v>
      </c>
      <c r="C141" s="21" t="s">
        <v>21</v>
      </c>
      <c r="D141">
        <v>93</v>
      </c>
      <c r="E141" s="3">
        <v>1</v>
      </c>
      <c r="F141" s="3">
        <f>D141*E141</f>
        <v>93</v>
      </c>
      <c r="G141" s="3">
        <f t="shared" si="13"/>
        <v>104.16000000000001</v>
      </c>
      <c r="H141" s="8" t="s">
        <v>135</v>
      </c>
      <c r="I141" s="3">
        <f t="shared" si="10"/>
        <v>1.9436999999999998</v>
      </c>
      <c r="J141">
        <v>1</v>
      </c>
    </row>
    <row r="142" spans="1:10" s="8" customFormat="1" ht="12.75">
      <c r="A142" s="8" t="s">
        <v>231</v>
      </c>
      <c r="B142" s="8" t="s">
        <v>164</v>
      </c>
      <c r="C142" s="21" t="s">
        <v>43</v>
      </c>
      <c r="D142" s="8">
        <v>96</v>
      </c>
      <c r="E142" s="3">
        <v>1</v>
      </c>
      <c r="F142" s="3">
        <f>D142*E142</f>
        <v>96</v>
      </c>
      <c r="G142" s="3">
        <f t="shared" si="13"/>
        <v>107.52000000000001</v>
      </c>
      <c r="H142" s="8" t="s">
        <v>190</v>
      </c>
      <c r="I142" s="3">
        <f t="shared" si="10"/>
        <v>2.0063999999999997</v>
      </c>
      <c r="J142" s="8">
        <v>1</v>
      </c>
    </row>
    <row r="143" spans="1:10" s="8" customFormat="1" ht="12.75">
      <c r="A143" s="8" t="s">
        <v>232</v>
      </c>
      <c r="B143" s="8" t="s">
        <v>164</v>
      </c>
      <c r="C143" s="21" t="s">
        <v>48</v>
      </c>
      <c r="D143" s="8">
        <v>200</v>
      </c>
      <c r="E143" s="3">
        <v>1</v>
      </c>
      <c r="F143" s="3">
        <f>D143*E143</f>
        <v>200</v>
      </c>
      <c r="G143" s="3">
        <f t="shared" si="13"/>
        <v>224.00000000000003</v>
      </c>
      <c r="H143" s="8" t="s">
        <v>190</v>
      </c>
      <c r="I143" s="3">
        <f t="shared" si="10"/>
        <v>4.18</v>
      </c>
      <c r="J143" s="8">
        <v>1</v>
      </c>
    </row>
    <row r="144" spans="1:10" s="8" customFormat="1" ht="12.75">
      <c r="A144" s="8" t="s">
        <v>239</v>
      </c>
      <c r="B144" s="8" t="s">
        <v>164</v>
      </c>
      <c r="C144" s="21" t="s">
        <v>48</v>
      </c>
      <c r="D144" s="8">
        <v>109</v>
      </c>
      <c r="E144" s="3">
        <v>1</v>
      </c>
      <c r="F144" s="3">
        <f>D144*E144</f>
        <v>109</v>
      </c>
      <c r="G144" s="3">
        <f t="shared" si="13"/>
        <v>122.08000000000001</v>
      </c>
      <c r="H144" s="8" t="s">
        <v>190</v>
      </c>
      <c r="I144" s="3">
        <f t="shared" si="10"/>
        <v>2.2781</v>
      </c>
      <c r="J144" s="8">
        <v>1</v>
      </c>
    </row>
    <row r="145" spans="1:10" ht="12.75">
      <c r="A145" t="s">
        <v>165</v>
      </c>
      <c r="B145" s="8" t="s">
        <v>164</v>
      </c>
      <c r="C145" s="21" t="s">
        <v>21</v>
      </c>
      <c r="D145">
        <v>85</v>
      </c>
      <c r="E145" s="3">
        <v>2</v>
      </c>
      <c r="F145" s="3">
        <f t="shared" si="12"/>
        <v>170</v>
      </c>
      <c r="G145" s="3">
        <f t="shared" si="13"/>
        <v>190.4</v>
      </c>
      <c r="H145" s="8" t="s">
        <v>135</v>
      </c>
      <c r="I145" s="3">
        <f t="shared" si="10"/>
        <v>3.553</v>
      </c>
      <c r="J145">
        <v>2</v>
      </c>
    </row>
    <row r="146" spans="1:10" ht="12.75">
      <c r="A146" t="s">
        <v>166</v>
      </c>
      <c r="B146" s="8" t="s">
        <v>164</v>
      </c>
      <c r="C146" s="21" t="s">
        <v>21</v>
      </c>
      <c r="D146">
        <v>327</v>
      </c>
      <c r="E146" s="3">
        <v>1</v>
      </c>
      <c r="F146" s="3">
        <f t="shared" si="12"/>
        <v>327</v>
      </c>
      <c r="G146" s="3">
        <f t="shared" si="13"/>
        <v>366.24</v>
      </c>
      <c r="H146" s="8" t="s">
        <v>135</v>
      </c>
      <c r="I146" s="3">
        <f t="shared" si="10"/>
        <v>6.8343</v>
      </c>
      <c r="J146">
        <v>1</v>
      </c>
    </row>
    <row r="147" spans="1:10" ht="12.75">
      <c r="A147" t="s">
        <v>167</v>
      </c>
      <c r="B147" s="8" t="s">
        <v>150</v>
      </c>
      <c r="C147" s="21" t="s">
        <v>141</v>
      </c>
      <c r="D147">
        <v>45</v>
      </c>
      <c r="E147" s="3">
        <v>1</v>
      </c>
      <c r="F147" s="3">
        <f t="shared" si="12"/>
        <v>45</v>
      </c>
      <c r="G147" s="3">
        <f t="shared" si="13"/>
        <v>50.400000000000006</v>
      </c>
      <c r="H147" s="8" t="s">
        <v>135</v>
      </c>
      <c r="I147" s="3">
        <f t="shared" si="10"/>
        <v>0.9404999999999999</v>
      </c>
      <c r="J147">
        <v>1</v>
      </c>
    </row>
    <row r="148" spans="1:10" ht="12.75">
      <c r="A148" t="s">
        <v>168</v>
      </c>
      <c r="B148" s="8" t="s">
        <v>150</v>
      </c>
      <c r="C148" s="21" t="s">
        <v>141</v>
      </c>
      <c r="D148">
        <v>45</v>
      </c>
      <c r="E148" s="3">
        <v>1</v>
      </c>
      <c r="F148" s="3">
        <f t="shared" si="12"/>
        <v>45</v>
      </c>
      <c r="G148" s="3">
        <f t="shared" si="13"/>
        <v>50.400000000000006</v>
      </c>
      <c r="H148" s="8" t="s">
        <v>135</v>
      </c>
      <c r="I148" s="3">
        <f t="shared" si="10"/>
        <v>0.9404999999999999</v>
      </c>
      <c r="J148">
        <v>1</v>
      </c>
    </row>
    <row r="149" spans="1:10" ht="12.75">
      <c r="A149" t="s">
        <v>170</v>
      </c>
      <c r="B149" s="8" t="s">
        <v>150</v>
      </c>
      <c r="C149" s="21" t="s">
        <v>141</v>
      </c>
      <c r="D149">
        <v>53</v>
      </c>
      <c r="E149" s="3">
        <v>2</v>
      </c>
      <c r="F149" s="3">
        <f t="shared" si="12"/>
        <v>106</v>
      </c>
      <c r="G149" s="3">
        <f t="shared" si="13"/>
        <v>118.72000000000001</v>
      </c>
      <c r="H149" s="8" t="s">
        <v>135</v>
      </c>
      <c r="I149" s="3">
        <f t="shared" si="10"/>
        <v>2.2154</v>
      </c>
      <c r="J149">
        <v>2</v>
      </c>
    </row>
  </sheetData>
  <autoFilter ref="A1:K149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7">
      <selection activeCell="J42" sqref="J42"/>
    </sheetView>
  </sheetViews>
  <sheetFormatPr defaultColWidth="9.00390625" defaultRowHeight="12.75"/>
  <cols>
    <col min="1" max="1" width="21.375" style="8" customWidth="1"/>
    <col min="2" max="3" width="9.125" style="8" customWidth="1"/>
    <col min="4" max="4" width="10.375" style="8" customWidth="1"/>
    <col min="5" max="5" width="9.125" style="8" customWidth="1"/>
    <col min="6" max="6" width="10.25390625" style="8" customWidth="1"/>
    <col min="7" max="7" width="12.00390625" style="8" customWidth="1"/>
    <col min="8" max="16384" width="9.125" style="8" customWidth="1"/>
  </cols>
  <sheetData>
    <row r="1" spans="1:9" s="19" customFormat="1" ht="30">
      <c r="A1" s="18"/>
      <c r="B1" s="19" t="s">
        <v>8</v>
      </c>
      <c r="C1" s="18" t="s">
        <v>9</v>
      </c>
      <c r="D1" s="19" t="s">
        <v>10</v>
      </c>
      <c r="E1" s="19" t="s">
        <v>11</v>
      </c>
      <c r="F1" s="19" t="s">
        <v>12</v>
      </c>
      <c r="G1" s="19" t="s">
        <v>13</v>
      </c>
      <c r="H1" s="19" t="s">
        <v>14</v>
      </c>
      <c r="I1" s="19" t="s">
        <v>15</v>
      </c>
    </row>
    <row r="2" spans="1:11" ht="12.75">
      <c r="A2" s="8" t="s">
        <v>109</v>
      </c>
      <c r="B2" s="8">
        <v>256</v>
      </c>
      <c r="C2" s="8">
        <v>259</v>
      </c>
      <c r="D2" s="8">
        <v>0</v>
      </c>
      <c r="E2" s="11">
        <f aca="true" t="shared" si="0" ref="E2:E39">SUM(C2,-D2)</f>
        <v>259</v>
      </c>
      <c r="F2" s="20">
        <v>259</v>
      </c>
      <c r="H2" s="3">
        <f>B2*0.0209</f>
        <v>5.3504</v>
      </c>
      <c r="K2" s="8" t="s">
        <v>203</v>
      </c>
    </row>
    <row r="3" spans="1:8" ht="12.75">
      <c r="A3" s="8" t="s">
        <v>190</v>
      </c>
      <c r="B3" s="8">
        <v>5368</v>
      </c>
      <c r="C3" s="8">
        <v>6012</v>
      </c>
      <c r="D3" s="8">
        <v>0</v>
      </c>
      <c r="E3" s="11">
        <f>SUM(C3,-D3)</f>
        <v>6012</v>
      </c>
      <c r="F3" s="20">
        <v>6012</v>
      </c>
      <c r="H3" s="3">
        <f aca="true" t="shared" si="1" ref="H3:H39">B3*0.0209</f>
        <v>112.1912</v>
      </c>
    </row>
    <row r="4" spans="1:8" ht="12.75">
      <c r="A4" s="8" t="s">
        <v>32</v>
      </c>
      <c r="B4" s="8">
        <v>726</v>
      </c>
      <c r="C4" s="8">
        <v>835</v>
      </c>
      <c r="D4" s="8">
        <v>0</v>
      </c>
      <c r="E4" s="11">
        <f t="shared" si="0"/>
        <v>835</v>
      </c>
      <c r="F4" s="20">
        <v>835</v>
      </c>
      <c r="H4" s="3">
        <f t="shared" si="1"/>
        <v>15.173399999999999</v>
      </c>
    </row>
    <row r="5" spans="1:8" ht="12.75">
      <c r="A5" s="8" t="s">
        <v>86</v>
      </c>
      <c r="B5" s="8">
        <v>1020</v>
      </c>
      <c r="C5" s="8">
        <v>1173</v>
      </c>
      <c r="D5" s="8">
        <v>1173</v>
      </c>
      <c r="E5" s="11">
        <f t="shared" si="0"/>
        <v>0</v>
      </c>
      <c r="F5" s="20">
        <v>0</v>
      </c>
      <c r="H5" s="3">
        <f t="shared" si="1"/>
        <v>21.317999999999998</v>
      </c>
    </row>
    <row r="6" spans="1:8" ht="12.75">
      <c r="A6" s="8" t="s">
        <v>25</v>
      </c>
      <c r="B6" s="8">
        <v>365</v>
      </c>
      <c r="C6" s="8">
        <v>420</v>
      </c>
      <c r="D6" s="15">
        <v>420</v>
      </c>
      <c r="E6" s="11">
        <f t="shared" si="0"/>
        <v>0</v>
      </c>
      <c r="F6" s="20">
        <v>0</v>
      </c>
      <c r="H6" s="3">
        <f t="shared" si="1"/>
        <v>7.6285</v>
      </c>
    </row>
    <row r="7" spans="1:8" ht="12.75">
      <c r="A7" s="8" t="s">
        <v>182</v>
      </c>
      <c r="B7" s="8">
        <v>1188</v>
      </c>
      <c r="C7" s="8">
        <v>1366</v>
      </c>
      <c r="D7" s="15">
        <v>0</v>
      </c>
      <c r="E7" s="11">
        <f t="shared" si="0"/>
        <v>1366</v>
      </c>
      <c r="F7" s="20">
        <v>1366</v>
      </c>
      <c r="H7" s="3">
        <f t="shared" si="1"/>
        <v>24.829199999999997</v>
      </c>
    </row>
    <row r="8" spans="1:8" ht="12.75">
      <c r="A8" s="8" t="s">
        <v>255</v>
      </c>
      <c r="B8" s="8">
        <v>550</v>
      </c>
      <c r="C8" s="8">
        <v>633</v>
      </c>
      <c r="D8" s="15">
        <v>0</v>
      </c>
      <c r="E8" s="11">
        <f>SUM(C8,-D8)</f>
        <v>633</v>
      </c>
      <c r="F8" s="20">
        <v>633</v>
      </c>
      <c r="H8" s="3">
        <f t="shared" si="1"/>
        <v>11.495</v>
      </c>
    </row>
    <row r="9" spans="1:8" ht="12.75">
      <c r="A9" s="8" t="s">
        <v>122</v>
      </c>
      <c r="B9" s="8">
        <v>862</v>
      </c>
      <c r="C9" s="8">
        <v>991</v>
      </c>
      <c r="D9" s="15">
        <v>0</v>
      </c>
      <c r="E9" s="11">
        <f t="shared" si="0"/>
        <v>991</v>
      </c>
      <c r="F9" s="20">
        <v>991</v>
      </c>
      <c r="H9" s="3">
        <f t="shared" si="1"/>
        <v>18.0158</v>
      </c>
    </row>
    <row r="10" spans="1:8" ht="12.75">
      <c r="A10" s="8" t="s">
        <v>67</v>
      </c>
      <c r="B10" s="8">
        <v>1144</v>
      </c>
      <c r="C10" s="8">
        <v>1281</v>
      </c>
      <c r="D10" s="15">
        <v>0</v>
      </c>
      <c r="E10" s="11">
        <f t="shared" si="0"/>
        <v>1281</v>
      </c>
      <c r="F10" s="20">
        <v>1281</v>
      </c>
      <c r="H10" s="3">
        <f t="shared" si="1"/>
        <v>23.909599999999998</v>
      </c>
    </row>
    <row r="11" spans="1:8" ht="12.75">
      <c r="A11" s="8" t="s">
        <v>158</v>
      </c>
      <c r="B11" s="8">
        <v>1903</v>
      </c>
      <c r="C11" s="8">
        <v>2188</v>
      </c>
      <c r="D11" s="15">
        <v>0</v>
      </c>
      <c r="E11" s="11">
        <f t="shared" si="0"/>
        <v>2188</v>
      </c>
      <c r="F11" s="20">
        <v>2188</v>
      </c>
      <c r="H11" s="3">
        <f t="shared" si="1"/>
        <v>39.7727</v>
      </c>
    </row>
    <row r="12" spans="1:8" ht="12.75">
      <c r="A12" s="15" t="s">
        <v>236</v>
      </c>
      <c r="B12" s="8">
        <v>284</v>
      </c>
      <c r="C12" s="8">
        <v>327</v>
      </c>
      <c r="D12" s="15">
        <v>0</v>
      </c>
      <c r="E12" s="11">
        <f>SUM(C12,-D12)</f>
        <v>327</v>
      </c>
      <c r="F12" s="20">
        <v>327</v>
      </c>
      <c r="H12" s="3">
        <f t="shared" si="1"/>
        <v>5.9356</v>
      </c>
    </row>
    <row r="13" spans="1:11" ht="12.75">
      <c r="A13" s="8" t="s">
        <v>202</v>
      </c>
      <c r="B13" s="8">
        <v>303</v>
      </c>
      <c r="C13" s="8">
        <v>428</v>
      </c>
      <c r="D13" s="15">
        <v>0</v>
      </c>
      <c r="E13" s="11">
        <f>SUM(C13,-D13)</f>
        <v>428</v>
      </c>
      <c r="F13" s="20">
        <v>428</v>
      </c>
      <c r="H13" s="3">
        <f t="shared" si="1"/>
        <v>6.332699999999999</v>
      </c>
      <c r="K13" s="8" t="s">
        <v>258</v>
      </c>
    </row>
    <row r="14" spans="1:8" ht="12.75">
      <c r="A14" s="8" t="s">
        <v>37</v>
      </c>
      <c r="B14" s="8">
        <v>550</v>
      </c>
      <c r="C14" s="8">
        <v>633</v>
      </c>
      <c r="D14" s="15">
        <v>0</v>
      </c>
      <c r="E14" s="11">
        <f t="shared" si="0"/>
        <v>633</v>
      </c>
      <c r="F14" s="20">
        <v>633</v>
      </c>
      <c r="H14" s="3">
        <f t="shared" si="1"/>
        <v>11.495</v>
      </c>
    </row>
    <row r="15" spans="1:8" ht="12.75">
      <c r="A15" s="8" t="s">
        <v>105</v>
      </c>
      <c r="B15" s="8">
        <v>550</v>
      </c>
      <c r="C15" s="8">
        <v>633</v>
      </c>
      <c r="D15" s="15">
        <v>0</v>
      </c>
      <c r="E15" s="11">
        <f t="shared" si="0"/>
        <v>633</v>
      </c>
      <c r="F15" s="20">
        <v>633</v>
      </c>
      <c r="H15" s="3">
        <f t="shared" si="1"/>
        <v>11.495</v>
      </c>
    </row>
    <row r="16" spans="1:8" ht="12.75">
      <c r="A16" s="8" t="s">
        <v>257</v>
      </c>
      <c r="B16" s="8">
        <v>550</v>
      </c>
      <c r="C16" s="8">
        <v>633</v>
      </c>
      <c r="D16" s="15">
        <v>0</v>
      </c>
      <c r="E16" s="11">
        <f>SUM(C16,-D16)</f>
        <v>633</v>
      </c>
      <c r="F16" s="20">
        <v>633</v>
      </c>
      <c r="H16" s="3">
        <f t="shared" si="1"/>
        <v>11.495</v>
      </c>
    </row>
    <row r="17" spans="1:8" ht="12.75">
      <c r="A17" s="8" t="s">
        <v>101</v>
      </c>
      <c r="B17" s="8">
        <v>334</v>
      </c>
      <c r="C17" s="8">
        <v>384</v>
      </c>
      <c r="D17" s="15">
        <v>0</v>
      </c>
      <c r="E17" s="11">
        <f t="shared" si="0"/>
        <v>384</v>
      </c>
      <c r="F17" s="20">
        <v>384</v>
      </c>
      <c r="H17" s="3">
        <f t="shared" si="1"/>
        <v>6.9806</v>
      </c>
    </row>
    <row r="18" spans="1:8" ht="12.75">
      <c r="A18" s="8" t="s">
        <v>49</v>
      </c>
      <c r="B18" s="8">
        <v>304</v>
      </c>
      <c r="C18" s="8">
        <v>350</v>
      </c>
      <c r="D18" s="15">
        <v>0</v>
      </c>
      <c r="E18" s="11">
        <f t="shared" si="0"/>
        <v>350</v>
      </c>
      <c r="F18" s="20">
        <v>350</v>
      </c>
      <c r="H18" s="3">
        <f t="shared" si="1"/>
        <v>6.353599999999999</v>
      </c>
    </row>
    <row r="19" spans="1:8" ht="12.75">
      <c r="A19" s="8" t="s">
        <v>79</v>
      </c>
      <c r="B19" s="8">
        <v>899</v>
      </c>
      <c r="C19" s="8">
        <v>899</v>
      </c>
      <c r="D19" s="15">
        <v>0</v>
      </c>
      <c r="E19" s="11">
        <f t="shared" si="0"/>
        <v>899</v>
      </c>
      <c r="F19" s="20">
        <v>899</v>
      </c>
      <c r="H19" s="3">
        <f t="shared" si="1"/>
        <v>18.789099999999998</v>
      </c>
    </row>
    <row r="20" spans="1:8" ht="12.75">
      <c r="A20" s="8" t="s">
        <v>73</v>
      </c>
      <c r="B20" s="8">
        <v>2552</v>
      </c>
      <c r="C20" s="8">
        <v>2935</v>
      </c>
      <c r="D20" s="15">
        <v>2302</v>
      </c>
      <c r="E20" s="11">
        <f t="shared" si="0"/>
        <v>633</v>
      </c>
      <c r="F20" s="20">
        <v>633</v>
      </c>
      <c r="H20" s="3">
        <f t="shared" si="1"/>
        <v>53.3368</v>
      </c>
    </row>
    <row r="21" spans="1:8" ht="12.75">
      <c r="A21" s="15" t="s">
        <v>56</v>
      </c>
      <c r="B21" s="8">
        <v>2014</v>
      </c>
      <c r="C21" s="8">
        <v>2316</v>
      </c>
      <c r="D21" s="15">
        <v>1485</v>
      </c>
      <c r="E21" s="11">
        <f t="shared" si="0"/>
        <v>831</v>
      </c>
      <c r="F21" s="20">
        <v>831</v>
      </c>
      <c r="H21" s="3">
        <f t="shared" si="1"/>
        <v>42.0926</v>
      </c>
    </row>
    <row r="22" spans="1:8" ht="12.75">
      <c r="A22" s="8" t="s">
        <v>71</v>
      </c>
      <c r="B22" s="8">
        <v>709</v>
      </c>
      <c r="C22" s="8">
        <v>815</v>
      </c>
      <c r="D22" s="15">
        <v>815</v>
      </c>
      <c r="E22" s="11">
        <f t="shared" si="0"/>
        <v>0</v>
      </c>
      <c r="F22" s="20">
        <v>0</v>
      </c>
      <c r="H22" s="3">
        <f t="shared" si="1"/>
        <v>14.8181</v>
      </c>
    </row>
    <row r="23" spans="1:8" ht="12.75">
      <c r="A23" s="8" t="s">
        <v>100</v>
      </c>
      <c r="B23" s="8">
        <v>550</v>
      </c>
      <c r="C23" s="8">
        <v>633</v>
      </c>
      <c r="D23" s="15">
        <v>0</v>
      </c>
      <c r="E23" s="11">
        <f t="shared" si="0"/>
        <v>633</v>
      </c>
      <c r="F23" s="20">
        <v>633</v>
      </c>
      <c r="H23" s="3">
        <f t="shared" si="1"/>
        <v>11.495</v>
      </c>
    </row>
    <row r="24" spans="1:11" ht="12.75">
      <c r="A24" s="8" t="s">
        <v>115</v>
      </c>
      <c r="B24" s="8">
        <v>1908</v>
      </c>
      <c r="C24" s="8">
        <v>2303</v>
      </c>
      <c r="D24" s="15">
        <v>0</v>
      </c>
      <c r="E24" s="11">
        <f t="shared" si="0"/>
        <v>2303</v>
      </c>
      <c r="F24" s="20">
        <v>2412</v>
      </c>
      <c r="G24" s="15">
        <v>109</v>
      </c>
      <c r="H24" s="3">
        <f t="shared" si="1"/>
        <v>39.877199999999995</v>
      </c>
      <c r="I24" s="8">
        <v>69</v>
      </c>
      <c r="J24" s="8" t="s">
        <v>249</v>
      </c>
      <c r="K24" s="24" t="s">
        <v>280</v>
      </c>
    </row>
    <row r="25" spans="1:8" ht="12.75">
      <c r="A25" s="8" t="s">
        <v>135</v>
      </c>
      <c r="B25" s="8">
        <v>5143</v>
      </c>
      <c r="C25" s="8">
        <v>5760</v>
      </c>
      <c r="D25" s="15">
        <v>0</v>
      </c>
      <c r="E25" s="11">
        <f t="shared" si="0"/>
        <v>5760</v>
      </c>
      <c r="F25" s="20">
        <v>5760</v>
      </c>
      <c r="H25" s="3">
        <f t="shared" si="1"/>
        <v>107.4887</v>
      </c>
    </row>
    <row r="26" spans="1:8" ht="12.75">
      <c r="A26" s="8" t="s">
        <v>44</v>
      </c>
      <c r="B26" s="8">
        <v>517</v>
      </c>
      <c r="C26" s="8">
        <v>579</v>
      </c>
      <c r="D26" s="15">
        <v>0</v>
      </c>
      <c r="E26" s="11">
        <f t="shared" si="0"/>
        <v>579</v>
      </c>
      <c r="F26" s="20">
        <v>579</v>
      </c>
      <c r="H26" s="3">
        <f t="shared" si="1"/>
        <v>10.805299999999999</v>
      </c>
    </row>
    <row r="27" spans="1:11" ht="12.75">
      <c r="A27" s="8" t="s">
        <v>52</v>
      </c>
      <c r="B27" s="8">
        <v>1361</v>
      </c>
      <c r="C27" s="8">
        <v>1565</v>
      </c>
      <c r="D27" s="15">
        <v>795</v>
      </c>
      <c r="E27" s="11">
        <f t="shared" si="0"/>
        <v>770</v>
      </c>
      <c r="F27" s="20">
        <v>734</v>
      </c>
      <c r="G27" s="8">
        <v>-36</v>
      </c>
      <c r="H27" s="3">
        <f t="shared" si="1"/>
        <v>28.444899999999997</v>
      </c>
      <c r="J27" s="8" t="s">
        <v>263</v>
      </c>
      <c r="K27" s="8" t="s">
        <v>253</v>
      </c>
    </row>
    <row r="28" spans="1:8" ht="12.75">
      <c r="A28" s="8" t="s">
        <v>129</v>
      </c>
      <c r="B28" s="8">
        <v>495</v>
      </c>
      <c r="C28" s="8">
        <v>569</v>
      </c>
      <c r="D28" s="15">
        <v>0</v>
      </c>
      <c r="E28" s="11">
        <f t="shared" si="0"/>
        <v>569</v>
      </c>
      <c r="F28" s="20">
        <v>569</v>
      </c>
      <c r="H28" s="3">
        <f t="shared" si="1"/>
        <v>10.3455</v>
      </c>
    </row>
    <row r="29" spans="1:8" ht="12.75">
      <c r="A29" s="8" t="s">
        <v>99</v>
      </c>
      <c r="B29" s="8">
        <v>0</v>
      </c>
      <c r="C29" s="8">
        <v>0</v>
      </c>
      <c r="D29" s="15">
        <v>0</v>
      </c>
      <c r="E29" s="11">
        <f t="shared" si="0"/>
        <v>0</v>
      </c>
      <c r="F29" s="20">
        <v>0</v>
      </c>
      <c r="H29" s="3">
        <f t="shared" si="1"/>
        <v>0</v>
      </c>
    </row>
    <row r="30" spans="1:10" ht="12.75">
      <c r="A30" s="8" t="s">
        <v>22</v>
      </c>
      <c r="B30" s="8">
        <v>1640</v>
      </c>
      <c r="C30" s="8">
        <v>1837</v>
      </c>
      <c r="D30" s="15">
        <v>534</v>
      </c>
      <c r="E30" s="11">
        <f t="shared" si="0"/>
        <v>1303</v>
      </c>
      <c r="F30" s="20">
        <v>1400</v>
      </c>
      <c r="G30" s="15">
        <v>97</v>
      </c>
      <c r="H30" s="3">
        <f t="shared" si="1"/>
        <v>34.275999999999996</v>
      </c>
      <c r="J30" s="8" t="s">
        <v>174</v>
      </c>
    </row>
    <row r="31" spans="1:8" ht="12.75">
      <c r="A31" s="8" t="s">
        <v>88</v>
      </c>
      <c r="B31" s="8">
        <v>177</v>
      </c>
      <c r="C31" s="8">
        <v>198</v>
      </c>
      <c r="D31" s="15">
        <v>198</v>
      </c>
      <c r="E31" s="11">
        <f t="shared" si="0"/>
        <v>0</v>
      </c>
      <c r="F31" s="20">
        <v>0</v>
      </c>
      <c r="H31" s="3">
        <f t="shared" si="1"/>
        <v>3.6992999999999996</v>
      </c>
    </row>
    <row r="32" spans="1:8" ht="12.75">
      <c r="A32" s="8" t="s">
        <v>28</v>
      </c>
      <c r="B32" s="8">
        <v>594</v>
      </c>
      <c r="C32" s="8">
        <v>665</v>
      </c>
      <c r="D32" s="15">
        <v>665</v>
      </c>
      <c r="E32" s="11">
        <f t="shared" si="0"/>
        <v>0</v>
      </c>
      <c r="F32" s="20">
        <v>0</v>
      </c>
      <c r="H32" s="3">
        <f t="shared" si="1"/>
        <v>12.414599999999998</v>
      </c>
    </row>
    <row r="33" spans="1:8" ht="12.75">
      <c r="A33" s="8" t="s">
        <v>183</v>
      </c>
      <c r="B33" s="8">
        <v>1117</v>
      </c>
      <c r="C33" s="8">
        <v>1251</v>
      </c>
      <c r="D33" s="15">
        <v>0</v>
      </c>
      <c r="E33" s="11">
        <f>SUM(C33,-D33)</f>
        <v>1251</v>
      </c>
      <c r="F33" s="20">
        <v>1251</v>
      </c>
      <c r="H33" s="3">
        <f t="shared" si="1"/>
        <v>23.345299999999998</v>
      </c>
    </row>
    <row r="34" spans="1:8" ht="12.75">
      <c r="A34" s="8" t="s">
        <v>177</v>
      </c>
      <c r="B34" s="8">
        <v>948</v>
      </c>
      <c r="C34" s="8">
        <v>1090</v>
      </c>
      <c r="D34" s="15">
        <v>0</v>
      </c>
      <c r="E34" s="11">
        <f>SUM(C34,-D34)</f>
        <v>1090</v>
      </c>
      <c r="F34" s="20">
        <v>1090</v>
      </c>
      <c r="H34" s="3">
        <f t="shared" si="1"/>
        <v>19.8132</v>
      </c>
    </row>
    <row r="35" spans="1:8" ht="12.75">
      <c r="A35" s="8" t="s">
        <v>35</v>
      </c>
      <c r="B35" s="8">
        <v>630</v>
      </c>
      <c r="C35" s="8">
        <v>725</v>
      </c>
      <c r="D35" s="15">
        <v>0</v>
      </c>
      <c r="E35" s="11">
        <f t="shared" si="0"/>
        <v>725</v>
      </c>
      <c r="F35" s="20">
        <v>725</v>
      </c>
      <c r="H35" s="3">
        <f t="shared" si="1"/>
        <v>13.167</v>
      </c>
    </row>
    <row r="36" spans="1:8" ht="12.75">
      <c r="A36" s="8" t="s">
        <v>33</v>
      </c>
      <c r="B36" s="8">
        <v>173</v>
      </c>
      <c r="C36" s="8">
        <v>198</v>
      </c>
      <c r="D36" s="15">
        <v>199</v>
      </c>
      <c r="E36" s="11">
        <f t="shared" si="0"/>
        <v>-1</v>
      </c>
      <c r="F36" s="20">
        <v>0</v>
      </c>
      <c r="G36" s="15">
        <v>1</v>
      </c>
      <c r="H36" s="3">
        <f t="shared" si="1"/>
        <v>3.6157</v>
      </c>
    </row>
    <row r="37" spans="1:8" ht="12.75">
      <c r="A37" s="8" t="s">
        <v>96</v>
      </c>
      <c r="B37" s="8">
        <v>137</v>
      </c>
      <c r="C37" s="8">
        <v>153</v>
      </c>
      <c r="D37" s="15">
        <v>0</v>
      </c>
      <c r="E37" s="11">
        <f t="shared" si="0"/>
        <v>153</v>
      </c>
      <c r="F37" s="20">
        <v>155</v>
      </c>
      <c r="G37" s="15">
        <v>2</v>
      </c>
      <c r="H37" s="3">
        <f t="shared" si="1"/>
        <v>2.8632999999999997</v>
      </c>
    </row>
    <row r="38" spans="1:8" ht="12.75">
      <c r="A38" s="8" t="s">
        <v>40</v>
      </c>
      <c r="B38" s="8">
        <v>221</v>
      </c>
      <c r="C38" s="8">
        <v>232</v>
      </c>
      <c r="D38" s="15">
        <v>0</v>
      </c>
      <c r="E38" s="11">
        <f t="shared" si="0"/>
        <v>232</v>
      </c>
      <c r="F38" s="20">
        <v>232</v>
      </c>
      <c r="H38" s="3">
        <f t="shared" si="1"/>
        <v>4.6189</v>
      </c>
    </row>
    <row r="39" spans="1:8" ht="12.75">
      <c r="A39" s="8" t="s">
        <v>233</v>
      </c>
      <c r="B39" s="8">
        <v>223</v>
      </c>
      <c r="C39" s="8">
        <v>256</v>
      </c>
      <c r="D39" s="15">
        <v>0</v>
      </c>
      <c r="E39" s="11">
        <f t="shared" si="0"/>
        <v>256</v>
      </c>
      <c r="F39" s="20">
        <v>256</v>
      </c>
      <c r="H39" s="3">
        <f t="shared" si="1"/>
        <v>4.660699999999999</v>
      </c>
    </row>
    <row r="40" spans="4:6" ht="12.75">
      <c r="D40" s="15"/>
      <c r="E40" s="11"/>
      <c r="F40" s="20"/>
    </row>
    <row r="42" ht="15">
      <c r="A42" s="23" t="s">
        <v>259</v>
      </c>
    </row>
    <row r="43" ht="15">
      <c r="A43" s="23" t="s">
        <v>260</v>
      </c>
    </row>
    <row r="44" ht="12.75">
      <c r="A44" s="8" t="s">
        <v>261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pane ySplit="1" topLeftCell="BM2" activePane="bottomLeft" state="frozen"/>
      <selection pane="topLeft" activeCell="A1" sqref="A1"/>
      <selection pane="bottomLeft" activeCell="F13" sqref="F13"/>
    </sheetView>
  </sheetViews>
  <sheetFormatPr defaultColWidth="9.00390625" defaultRowHeight="12.75"/>
  <cols>
    <col min="1" max="1" width="20.125" style="8" customWidth="1"/>
    <col min="2" max="2" width="15.625" style="0" customWidth="1"/>
    <col min="3" max="3" width="10.375" style="29" customWidth="1"/>
    <col min="4" max="4" width="11.75390625" style="0" customWidth="1"/>
    <col min="5" max="5" width="10.375" style="0" customWidth="1"/>
    <col min="6" max="6" width="18.625" style="0" customWidth="1"/>
    <col min="7" max="7" width="11.25390625" style="0" customWidth="1"/>
  </cols>
  <sheetData>
    <row r="1" spans="1:5" s="7" customFormat="1" ht="25.5">
      <c r="A1" s="25" t="s">
        <v>7</v>
      </c>
      <c r="B1" s="4" t="s">
        <v>16</v>
      </c>
      <c r="C1" s="4" t="s">
        <v>14</v>
      </c>
      <c r="D1" s="5" t="s">
        <v>17</v>
      </c>
      <c r="E1" s="6" t="s">
        <v>18</v>
      </c>
    </row>
    <row r="2" spans="1:7" ht="12.75">
      <c r="A2" s="8" t="s">
        <v>25</v>
      </c>
      <c r="B2" s="8" t="s">
        <v>282</v>
      </c>
      <c r="C2" s="28">
        <v>0</v>
      </c>
      <c r="D2" s="27">
        <v>41584</v>
      </c>
      <c r="E2" s="8" t="s">
        <v>283</v>
      </c>
      <c r="F2" s="8"/>
      <c r="G2" s="8" t="s">
        <v>274</v>
      </c>
    </row>
    <row r="3" spans="1:7" ht="12.75">
      <c r="A3" s="8" t="s">
        <v>158</v>
      </c>
      <c r="B3" s="8" t="s">
        <v>292</v>
      </c>
      <c r="C3" s="28">
        <v>0</v>
      </c>
      <c r="D3" s="27">
        <v>41584</v>
      </c>
      <c r="E3" s="8"/>
      <c r="F3" s="8" t="s">
        <v>285</v>
      </c>
      <c r="G3" s="8"/>
    </row>
    <row r="4" spans="1:7" ht="12.75">
      <c r="A4" s="8" t="s">
        <v>49</v>
      </c>
      <c r="B4" s="8" t="s">
        <v>279</v>
      </c>
      <c r="C4" s="28">
        <v>6</v>
      </c>
      <c r="D4" s="27">
        <v>41584</v>
      </c>
      <c r="E4" s="8"/>
      <c r="F4" s="8"/>
      <c r="G4" s="8"/>
    </row>
    <row r="5" spans="1:7" ht="12.75">
      <c r="A5" s="8" t="s">
        <v>28</v>
      </c>
      <c r="B5" s="8" t="s">
        <v>276</v>
      </c>
      <c r="C5" s="28">
        <v>12</v>
      </c>
      <c r="D5" s="27">
        <v>41584</v>
      </c>
      <c r="E5" s="8"/>
      <c r="F5" s="8"/>
      <c r="G5" s="8"/>
    </row>
    <row r="6" spans="1:7" ht="12.75">
      <c r="A6" s="8" t="s">
        <v>96</v>
      </c>
      <c r="B6" s="8" t="s">
        <v>276</v>
      </c>
      <c r="C6" s="28">
        <v>1</v>
      </c>
      <c r="D6" s="27">
        <v>41584</v>
      </c>
      <c r="E6" s="8"/>
      <c r="F6" s="8"/>
      <c r="G6" s="8"/>
    </row>
    <row r="7" spans="1:7" ht="12.75">
      <c r="A7" s="8" t="s">
        <v>73</v>
      </c>
      <c r="B7" s="8" t="s">
        <v>271</v>
      </c>
      <c r="C7" s="28">
        <v>53</v>
      </c>
      <c r="D7" s="27">
        <v>41584</v>
      </c>
      <c r="E7" s="8"/>
      <c r="F7" s="8"/>
      <c r="G7" s="8" t="s">
        <v>274</v>
      </c>
    </row>
    <row r="8" spans="1:7" ht="12.75">
      <c r="A8" s="8" t="s">
        <v>71</v>
      </c>
      <c r="B8" s="8" t="s">
        <v>271</v>
      </c>
      <c r="C8" s="28">
        <v>0</v>
      </c>
      <c r="D8" s="27">
        <v>41584</v>
      </c>
      <c r="E8" s="8"/>
      <c r="F8" s="8" t="s">
        <v>269</v>
      </c>
      <c r="G8" s="8"/>
    </row>
    <row r="9" spans="1:7" ht="12.75">
      <c r="A9" s="8" t="s">
        <v>40</v>
      </c>
      <c r="B9" s="8" t="s">
        <v>271</v>
      </c>
      <c r="C9" s="28">
        <v>5</v>
      </c>
      <c r="D9" s="27">
        <v>41584</v>
      </c>
      <c r="E9" s="8"/>
      <c r="F9" s="8"/>
      <c r="G9" s="8"/>
    </row>
    <row r="10" spans="1:7" ht="12.75">
      <c r="A10" s="8" t="s">
        <v>100</v>
      </c>
      <c r="B10" s="8" t="s">
        <v>286</v>
      </c>
      <c r="C10" s="28">
        <v>0</v>
      </c>
      <c r="D10" s="27">
        <v>41584</v>
      </c>
      <c r="E10" s="8"/>
      <c r="F10" s="8" t="s">
        <v>291</v>
      </c>
      <c r="G10" s="8"/>
    </row>
    <row r="11" spans="1:7" ht="12.75">
      <c r="A11" s="8" t="s">
        <v>88</v>
      </c>
      <c r="B11" s="8" t="s">
        <v>286</v>
      </c>
      <c r="C11" s="28">
        <v>4</v>
      </c>
      <c r="D11" s="27">
        <v>41584</v>
      </c>
      <c r="E11" s="8"/>
      <c r="F11" s="8"/>
      <c r="G11" s="8"/>
    </row>
    <row r="12" spans="1:7" ht="12.75">
      <c r="A12" s="8" t="s">
        <v>115</v>
      </c>
      <c r="B12" s="8" t="s">
        <v>281</v>
      </c>
      <c r="C12" s="28">
        <v>0</v>
      </c>
      <c r="D12" s="27">
        <v>41584</v>
      </c>
      <c r="E12" s="8"/>
      <c r="F12" s="8"/>
      <c r="G12" s="8" t="s">
        <v>248</v>
      </c>
    </row>
    <row r="13" spans="1:7" ht="12.75">
      <c r="A13" s="8" t="s">
        <v>257</v>
      </c>
      <c r="B13" s="8" t="s">
        <v>277</v>
      </c>
      <c r="C13" s="28">
        <v>12</v>
      </c>
      <c r="D13" s="27">
        <v>41585</v>
      </c>
      <c r="E13" s="8"/>
      <c r="F13" s="8"/>
      <c r="G13" s="8"/>
    </row>
    <row r="14" spans="1:7" ht="12.75">
      <c r="A14" s="8" t="s">
        <v>109</v>
      </c>
      <c r="B14" s="8" t="s">
        <v>277</v>
      </c>
      <c r="C14" s="28">
        <v>5</v>
      </c>
      <c r="D14" s="27">
        <v>41586</v>
      </c>
      <c r="E14" s="8"/>
      <c r="F14" s="8"/>
      <c r="G14" s="8"/>
    </row>
    <row r="15" spans="1:7" ht="12.75">
      <c r="A15" s="8" t="s">
        <v>52</v>
      </c>
      <c r="B15" s="8" t="s">
        <v>277</v>
      </c>
      <c r="C15" s="28">
        <v>64</v>
      </c>
      <c r="D15" s="27">
        <v>41586</v>
      </c>
      <c r="E15" s="8"/>
      <c r="F15" s="8" t="s">
        <v>262</v>
      </c>
      <c r="G15" s="8" t="s">
        <v>274</v>
      </c>
    </row>
    <row r="16" spans="1:7" ht="12.75">
      <c r="A16" s="15" t="s">
        <v>236</v>
      </c>
      <c r="B16" s="8" t="s">
        <v>277</v>
      </c>
      <c r="C16" s="28">
        <v>6</v>
      </c>
      <c r="D16" s="27">
        <v>41588</v>
      </c>
      <c r="E16" s="8"/>
      <c r="F16" s="8"/>
      <c r="G16" s="8"/>
    </row>
    <row r="17" spans="1:7" ht="12.75">
      <c r="A17" s="8" t="s">
        <v>86</v>
      </c>
      <c r="B17" s="8" t="s">
        <v>275</v>
      </c>
      <c r="C17" s="28">
        <v>21</v>
      </c>
      <c r="D17" s="27">
        <v>41588</v>
      </c>
      <c r="E17" s="8"/>
      <c r="F17" s="8"/>
      <c r="G17" s="8"/>
    </row>
    <row r="18" spans="1:7" ht="12.75">
      <c r="A18" s="8" t="s">
        <v>182</v>
      </c>
      <c r="B18" s="8" t="s">
        <v>275</v>
      </c>
      <c r="C18" s="28">
        <v>0</v>
      </c>
      <c r="D18" s="27">
        <v>41588</v>
      </c>
      <c r="E18" s="8"/>
      <c r="F18" s="8" t="s">
        <v>284</v>
      </c>
      <c r="G18" s="8" t="s">
        <v>274</v>
      </c>
    </row>
    <row r="19" spans="1:7" ht="12.75">
      <c r="A19" s="8" t="s">
        <v>67</v>
      </c>
      <c r="B19" s="8" t="s">
        <v>275</v>
      </c>
      <c r="C19" s="28">
        <v>0</v>
      </c>
      <c r="D19" s="27">
        <v>41588</v>
      </c>
      <c r="E19" s="8"/>
      <c r="F19" s="8" t="s">
        <v>294</v>
      </c>
      <c r="G19" s="8"/>
    </row>
    <row r="20" spans="1:7" ht="12.75">
      <c r="A20" s="8" t="s">
        <v>101</v>
      </c>
      <c r="B20" s="8" t="s">
        <v>275</v>
      </c>
      <c r="C20" s="28">
        <v>7</v>
      </c>
      <c r="D20" s="27">
        <v>41588</v>
      </c>
      <c r="E20" s="8"/>
      <c r="F20" s="8"/>
      <c r="G20" s="8"/>
    </row>
    <row r="21" spans="1:7" ht="12.75">
      <c r="A21" s="15" t="s">
        <v>56</v>
      </c>
      <c r="B21" s="8" t="s">
        <v>275</v>
      </c>
      <c r="C21" s="28">
        <v>0</v>
      </c>
      <c r="D21" s="27">
        <v>41588</v>
      </c>
      <c r="E21" s="8"/>
      <c r="F21" s="8" t="s">
        <v>270</v>
      </c>
      <c r="G21" s="8"/>
    </row>
    <row r="22" spans="1:7" ht="12.75">
      <c r="A22" s="8" t="s">
        <v>183</v>
      </c>
      <c r="B22" s="8" t="s">
        <v>275</v>
      </c>
      <c r="C22" s="28">
        <v>23</v>
      </c>
      <c r="D22" s="27">
        <v>41588</v>
      </c>
      <c r="E22" s="8"/>
      <c r="F22" s="8"/>
      <c r="G22" s="8"/>
    </row>
    <row r="23" spans="1:7" ht="12.75">
      <c r="A23" s="8" t="s">
        <v>105</v>
      </c>
      <c r="B23" s="8" t="s">
        <v>278</v>
      </c>
      <c r="C23" s="28">
        <v>0</v>
      </c>
      <c r="D23" s="27">
        <v>41589</v>
      </c>
      <c r="E23" s="8"/>
      <c r="F23" s="8" t="s">
        <v>268</v>
      </c>
      <c r="G23" s="8"/>
    </row>
    <row r="24" spans="1:7" ht="12.75">
      <c r="A24" s="8" t="s">
        <v>202</v>
      </c>
      <c r="B24" s="8" t="s">
        <v>271</v>
      </c>
      <c r="C24" s="28">
        <v>6</v>
      </c>
      <c r="D24" s="27">
        <v>41589</v>
      </c>
      <c r="E24" s="8"/>
      <c r="F24" s="8"/>
      <c r="G24" s="8"/>
    </row>
    <row r="25" spans="1:7" ht="12.75">
      <c r="A25" s="8" t="s">
        <v>135</v>
      </c>
      <c r="B25" s="8" t="s">
        <v>271</v>
      </c>
      <c r="C25" s="28">
        <v>0</v>
      </c>
      <c r="D25" s="27">
        <v>41589</v>
      </c>
      <c r="E25" s="8"/>
      <c r="F25" s="8" t="s">
        <v>289</v>
      </c>
      <c r="G25" s="8"/>
    </row>
    <row r="26" spans="1:7" ht="12.75">
      <c r="A26" s="8" t="s">
        <v>32</v>
      </c>
      <c r="B26" s="8" t="s">
        <v>290</v>
      </c>
      <c r="C26" s="28">
        <v>15</v>
      </c>
      <c r="D26" s="27">
        <v>41589</v>
      </c>
      <c r="E26" s="8"/>
      <c r="F26" s="8"/>
      <c r="G26" s="8"/>
    </row>
    <row r="27" spans="1:7" ht="12.75">
      <c r="A27" s="8" t="s">
        <v>233</v>
      </c>
      <c r="B27" s="8" t="s">
        <v>296</v>
      </c>
      <c r="C27" s="28">
        <v>5</v>
      </c>
      <c r="D27" s="27">
        <v>41589</v>
      </c>
      <c r="E27" s="8"/>
      <c r="F27" s="8"/>
      <c r="G27" s="8"/>
    </row>
    <row r="28" spans="1:7" ht="12.75">
      <c r="A28" s="8" t="s">
        <v>35</v>
      </c>
      <c r="B28" s="8" t="s">
        <v>293</v>
      </c>
      <c r="C28" s="28">
        <v>19</v>
      </c>
      <c r="D28" s="27">
        <v>41589</v>
      </c>
      <c r="E28" s="8"/>
      <c r="F28" s="8" t="s">
        <v>266</v>
      </c>
      <c r="G28" s="8"/>
    </row>
    <row r="29" spans="1:7" ht="12.75">
      <c r="A29" s="8" t="s">
        <v>177</v>
      </c>
      <c r="B29" s="8" t="s">
        <v>272</v>
      </c>
      <c r="C29" s="28">
        <v>20</v>
      </c>
      <c r="D29" s="27">
        <v>41589</v>
      </c>
      <c r="E29" s="8"/>
      <c r="F29" s="8"/>
      <c r="G29" s="8"/>
    </row>
    <row r="30" spans="1:7" ht="12.75">
      <c r="A30" s="8" t="s">
        <v>255</v>
      </c>
      <c r="B30" s="8" t="s">
        <v>273</v>
      </c>
      <c r="C30" s="28">
        <v>12</v>
      </c>
      <c r="D30" s="27">
        <v>41589</v>
      </c>
      <c r="E30" s="8"/>
      <c r="F30" s="8"/>
      <c r="G30" s="8"/>
    </row>
    <row r="31" spans="1:7" ht="12.75">
      <c r="A31" s="8" t="s">
        <v>122</v>
      </c>
      <c r="B31" s="8" t="s">
        <v>273</v>
      </c>
      <c r="C31" s="28">
        <v>0</v>
      </c>
      <c r="D31" s="27">
        <v>41589</v>
      </c>
      <c r="E31" s="8"/>
      <c r="F31" s="8" t="s">
        <v>267</v>
      </c>
      <c r="G31" s="8" t="s">
        <v>274</v>
      </c>
    </row>
    <row r="32" spans="1:7" ht="12.75">
      <c r="A32" s="8" t="s">
        <v>129</v>
      </c>
      <c r="B32" s="8" t="s">
        <v>295</v>
      </c>
      <c r="C32" s="28">
        <v>10</v>
      </c>
      <c r="D32" s="27">
        <v>41589</v>
      </c>
      <c r="E32" s="8"/>
      <c r="F32" s="8"/>
      <c r="G32" s="8"/>
    </row>
    <row r="33" spans="1:7" ht="12.75">
      <c r="A33" s="8" t="s">
        <v>190</v>
      </c>
      <c r="B33" s="8" t="s">
        <v>277</v>
      </c>
      <c r="C33" s="28">
        <v>0</v>
      </c>
      <c r="D33" s="27">
        <v>41590</v>
      </c>
      <c r="E33" s="8"/>
      <c r="F33" s="8" t="s">
        <v>288</v>
      </c>
      <c r="G33" s="8" t="s">
        <v>274</v>
      </c>
    </row>
    <row r="34" spans="1:7" ht="12.75">
      <c r="A34" s="8" t="s">
        <v>44</v>
      </c>
      <c r="B34" t="s">
        <v>292</v>
      </c>
      <c r="C34" s="29">
        <v>11</v>
      </c>
      <c r="D34" s="26">
        <v>41590</v>
      </c>
      <c r="G34" t="s">
        <v>287</v>
      </c>
    </row>
    <row r="35" spans="1:4" ht="12.75">
      <c r="A35" s="8" t="s">
        <v>33</v>
      </c>
      <c r="B35" t="s">
        <v>265</v>
      </c>
      <c r="C35" s="29">
        <v>3</v>
      </c>
      <c r="D35" s="26"/>
    </row>
    <row r="36" spans="1:4" ht="12.75">
      <c r="A36" s="8" t="s">
        <v>37</v>
      </c>
      <c r="C36" s="29">
        <v>12</v>
      </c>
      <c r="D36" s="26"/>
    </row>
    <row r="37" spans="1:5" ht="12.75">
      <c r="A37" s="8" t="s">
        <v>22</v>
      </c>
      <c r="C37" s="29">
        <v>0</v>
      </c>
      <c r="D37" s="26"/>
      <c r="E37" t="s">
        <v>264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dcterms:created xsi:type="dcterms:W3CDTF">2012-11-30T08:13:59Z</dcterms:created>
  <dcterms:modified xsi:type="dcterms:W3CDTF">2013-11-13T04:10:22Z</dcterms:modified>
  <cp:category/>
  <cp:version/>
  <cp:contentType/>
  <cp:contentStatus/>
</cp:coreProperties>
</file>