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6540" activeTab="3"/>
  </bookViews>
  <sheets>
    <sheet name="Зима13-13. Ч.1" sheetId="1" r:id="rId1"/>
    <sheet name="КП-16" sheetId="2" r:id="rId2"/>
    <sheet name="Оплаты" sheetId="3" r:id="rId3"/>
    <sheet name="Раздачи" sheetId="4" r:id="rId4"/>
  </sheets>
  <definedNames>
    <definedName name="_xlnm._FilterDatabase" localSheetId="0" hidden="1">'Зима13-13. Ч.1'!$A$1:$K$66</definedName>
    <definedName name="_xlnm._FilterDatabase" localSheetId="1" hidden="1">'КП-16'!$A$1:$I$153</definedName>
  </definedNames>
  <calcPr fullCalcOnLoad="1"/>
</workbook>
</file>

<file path=xl/sharedStrings.xml><?xml version="1.0" encoding="utf-8"?>
<sst xmlns="http://schemas.openxmlformats.org/spreadsheetml/2006/main" count="990" uniqueCount="333">
  <si>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</si>
  <si>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</si>
  <si>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</si>
  <si>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</si>
  <si>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</si>
  <si>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</si>
  <si>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</si>
  <si>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</si>
  <si>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%</t>
  </si>
  <si>
    <t>трансп</t>
  </si>
  <si>
    <t>ДРЛ761 рейтузы серый</t>
  </si>
  <si>
    <t>Бриллиант</t>
  </si>
  <si>
    <t>72-140</t>
  </si>
  <si>
    <t>Pomodore</t>
  </si>
  <si>
    <t>ПБМ484 брюки</t>
  </si>
  <si>
    <t>Вертолеты</t>
  </si>
  <si>
    <t>48-86</t>
  </si>
  <si>
    <t>Алеся Закирова</t>
  </si>
  <si>
    <t>50-92</t>
  </si>
  <si>
    <t>Metel</t>
  </si>
  <si>
    <t>52-98</t>
  </si>
  <si>
    <t>nadia1984</t>
  </si>
  <si>
    <t xml:space="preserve">ПГШ487 головной убор </t>
  </si>
  <si>
    <t>MaMa K@terin@</t>
  </si>
  <si>
    <t>ПГШ487 головной убор</t>
  </si>
  <si>
    <t>ПДД481 джемпер василек</t>
  </si>
  <si>
    <t>ПДД481 джемпер зеленый</t>
  </si>
  <si>
    <t>ПДД482 джемпер зеленый</t>
  </si>
  <si>
    <t>ПДД485 куртка</t>
  </si>
  <si>
    <t>ПБМ640 брюки</t>
  </si>
  <si>
    <t>Гольф</t>
  </si>
  <si>
    <t xml:space="preserve">56-110 </t>
  </si>
  <si>
    <t>Дина М</t>
  </si>
  <si>
    <t>60-116</t>
  </si>
  <si>
    <t>Fila</t>
  </si>
  <si>
    <t>Gorgipija</t>
  </si>
  <si>
    <t>Ollena</t>
  </si>
  <si>
    <t>ShYulia</t>
  </si>
  <si>
    <t>заменить на р.62-122</t>
  </si>
  <si>
    <t>64-128</t>
  </si>
  <si>
    <t>Инга2007</t>
  </si>
  <si>
    <t xml:space="preserve">ПДД635 джемпер </t>
  </si>
  <si>
    <t>62-122</t>
  </si>
  <si>
    <t>ПДД639 джемпер серый</t>
  </si>
  <si>
    <t>56-110</t>
  </si>
  <si>
    <t>ДЗД427 боди серый+розовый/Лошадка</t>
  </si>
  <si>
    <t>Игрушки</t>
  </si>
  <si>
    <t>50-80</t>
  </si>
  <si>
    <t>Brillant</t>
  </si>
  <si>
    <t>ДГБ443 головной убор</t>
  </si>
  <si>
    <t>ДДД431 джемпер серый/Уточка</t>
  </si>
  <si>
    <t>ДРЛ436 рейтузы</t>
  </si>
  <si>
    <t>ДПД426 платье</t>
  </si>
  <si>
    <t>ДБМ890 брюки малина</t>
  </si>
  <si>
    <t>Кеды</t>
  </si>
  <si>
    <t>54-104</t>
  </si>
  <si>
    <t>МЮВ</t>
  </si>
  <si>
    <t>68-134</t>
  </si>
  <si>
    <t>ДДД880 джемпер малина</t>
  </si>
  <si>
    <t>ДДД885 джемпер белый</t>
  </si>
  <si>
    <t>ДДД886 куртка малина</t>
  </si>
  <si>
    <t>ДРЛ894 рейтузы</t>
  </si>
  <si>
    <t>ПБМ799 брюки</t>
  </si>
  <si>
    <t>Мотокросс</t>
  </si>
  <si>
    <t>ПДД796 джемпер</t>
  </si>
  <si>
    <t>ПДД798 джемпер</t>
  </si>
  <si>
    <t>ДДД779 джемпер светлая сирень</t>
  </si>
  <si>
    <t>Фиалка</t>
  </si>
  <si>
    <t>ДДД780 джемпер сирень</t>
  </si>
  <si>
    <t>ДДД781 джемпер сирень</t>
  </si>
  <si>
    <t>ДДД783 джемпер cирень</t>
  </si>
  <si>
    <t>P@wlow@ T.@.</t>
  </si>
  <si>
    <t>ДПД773 платье светлая сирень</t>
  </si>
  <si>
    <t>ДРЛ763 рейтузы</t>
  </si>
  <si>
    <t>lakku</t>
  </si>
  <si>
    <t>дозаказ</t>
  </si>
  <si>
    <t>LuckyMother</t>
  </si>
  <si>
    <t>МАГниТА</t>
  </si>
  <si>
    <t>ПДД638 джемпер</t>
  </si>
  <si>
    <t>ПДД642 куртка</t>
  </si>
  <si>
    <t>vaska</t>
  </si>
  <si>
    <t>ДБМ890 брюки серый</t>
  </si>
  <si>
    <t>Tani</t>
  </si>
  <si>
    <t>ДДД880 джемпер серый</t>
  </si>
  <si>
    <t>ДДД885 джемпер малина</t>
  </si>
  <si>
    <t>ПДД797 джемпер</t>
  </si>
  <si>
    <t>mashuk11</t>
  </si>
  <si>
    <t>ДДД783 джемпер светлая cирень</t>
  </si>
  <si>
    <t>с орг%  всего</t>
  </si>
  <si>
    <t>к оплате</t>
  </si>
  <si>
    <t>оплачено</t>
  </si>
  <si>
    <t>переплата/ недоплата</t>
  </si>
  <si>
    <t>тр.</t>
  </si>
  <si>
    <t>депозит/ долг (-)</t>
  </si>
  <si>
    <t>AlesiaZ = Алеся Закирова</t>
  </si>
  <si>
    <t>VolMar</t>
  </si>
  <si>
    <t>Света и Мишутка</t>
  </si>
  <si>
    <t>AlesiaZ</t>
  </si>
  <si>
    <t>anfan</t>
  </si>
  <si>
    <t>Anutik1205</t>
  </si>
  <si>
    <t>Bliss</t>
  </si>
  <si>
    <t>GAMMA</t>
  </si>
  <si>
    <t>HelenM</t>
  </si>
  <si>
    <t>Luda</t>
  </si>
  <si>
    <t>viktoryS</t>
  </si>
  <si>
    <t>Анна_Вера</t>
  </si>
  <si>
    <t>Львен</t>
  </si>
  <si>
    <t>Хани</t>
  </si>
  <si>
    <t>Наталочкинамама</t>
  </si>
  <si>
    <t>КП-16</t>
  </si>
  <si>
    <t>ПНГ173001н комплект белый+вертолеты</t>
  </si>
  <si>
    <t>Белье</t>
  </si>
  <si>
    <t>40-62</t>
  </si>
  <si>
    <t>ПНГ434001н комплект вертолеты синий</t>
  </si>
  <si>
    <t>ПНГ434001н комплект клетка василек</t>
  </si>
  <si>
    <t xml:space="preserve">ПНМ009001 майка белый </t>
  </si>
  <si>
    <t>УНЖ101001н пижама вертолеты синий</t>
  </si>
  <si>
    <t>УНЖ201001 пижама полоска машина времени+синий</t>
  </si>
  <si>
    <t>ЯПК025001 ползунки полоска полосатый рейс</t>
  </si>
  <si>
    <t>44-68</t>
  </si>
  <si>
    <t>ЯПК025001 ползунки тедди синий</t>
  </si>
  <si>
    <t>ЯПК025001 ползунки яблочки василек</t>
  </si>
  <si>
    <t>ПНП700001н трусы самолеты синий</t>
  </si>
  <si>
    <t>ПНП700001н трусы зверушки</t>
  </si>
  <si>
    <t>ПНП700001н трусы самолеты оливковый</t>
  </si>
  <si>
    <t>ПНШ432001н трусы клетка василек</t>
  </si>
  <si>
    <t>ПНШ432001н трусы полоска тедди коричневый+коричневый</t>
  </si>
  <si>
    <t>ПНШ432001н трусы автодром зеленый</t>
  </si>
  <si>
    <t>ПНШ432001н трусы тедди коричневый</t>
  </si>
  <si>
    <t>ПНШ432001н трусы азбука бирюза</t>
  </si>
  <si>
    <t>ПНШ432001н трусы тедди синий</t>
  </si>
  <si>
    <t>ПНШ432001н трусы буквы красный</t>
  </si>
  <si>
    <t>ПНШ432001н трусы буквы синий</t>
  </si>
  <si>
    <t>ДНМ973001 майка</t>
  </si>
  <si>
    <t>Веселая компания</t>
  </si>
  <si>
    <t>УНЖ501001н пижама белый+кружево василек</t>
  </si>
  <si>
    <t>44-74</t>
  </si>
  <si>
    <t>ПБМ333258 брюки</t>
  </si>
  <si>
    <t>Веселые страшилки</t>
  </si>
  <si>
    <t>ПДД369067 джемпер синий</t>
  </si>
  <si>
    <t>ПДБ355258 жилет</t>
  </si>
  <si>
    <t>ПДД358258 куртка</t>
  </si>
  <si>
    <t>ДББ923 брюки</t>
  </si>
  <si>
    <t>Вишенка</t>
  </si>
  <si>
    <t>54-92</t>
  </si>
  <si>
    <t>ДКД922 джемпер</t>
  </si>
  <si>
    <t>ДДД939 куртка</t>
  </si>
  <si>
    <t>ДДД090067 джемпер сирень</t>
  </si>
  <si>
    <t>Волшебница</t>
  </si>
  <si>
    <t>48-74</t>
  </si>
  <si>
    <t>ДРЛ094800 рейтузы</t>
  </si>
  <si>
    <t>ДЮД077067н юбка</t>
  </si>
  <si>
    <t>Волшебство</t>
  </si>
  <si>
    <t>ПББ121258 брюки</t>
  </si>
  <si>
    <t>Геометрия</t>
  </si>
  <si>
    <t>ПДД098067 джемпер беж</t>
  </si>
  <si>
    <t>ПДД098067 джемпер коричневый</t>
  </si>
  <si>
    <t>ПДД102258 куртка</t>
  </si>
  <si>
    <t>ПДД416258 джемпер</t>
  </si>
  <si>
    <t>Граффитти</t>
  </si>
  <si>
    <t>ПББ949110 брюки</t>
  </si>
  <si>
    <t>Дальние страны</t>
  </si>
  <si>
    <t>ПДК951 джемпер беж</t>
  </si>
  <si>
    <t>ПББ392110 брюки</t>
  </si>
  <si>
    <t>Детские картинки</t>
  </si>
  <si>
    <t>ПДД382 джемпер</t>
  </si>
  <si>
    <t>ПДД384110н джемпер</t>
  </si>
  <si>
    <t>ПДД393 джемпер</t>
  </si>
  <si>
    <t>ПДБ397 жилет</t>
  </si>
  <si>
    <t>ПББ704258 брюки</t>
  </si>
  <si>
    <t>Джипы в разрезе</t>
  </si>
  <si>
    <t>76-146</t>
  </si>
  <si>
    <t>ПДД701067 джемпер черный</t>
  </si>
  <si>
    <r>
      <t xml:space="preserve">ПДД701067 джемпер </t>
    </r>
    <r>
      <rPr>
        <sz val="10"/>
        <color indexed="13"/>
        <rFont val="Arial Cyr"/>
        <family val="0"/>
      </rPr>
      <t xml:space="preserve">синий </t>
    </r>
    <r>
      <rPr>
        <sz val="10"/>
        <color indexed="10"/>
        <rFont val="Arial Cyr"/>
        <family val="0"/>
      </rPr>
      <t>черный</t>
    </r>
  </si>
  <si>
    <t>84-158</t>
  </si>
  <si>
    <t>ПДД703067 джемпер</t>
  </si>
  <si>
    <t>80-152</t>
  </si>
  <si>
    <t>ПНП700001н трусы</t>
  </si>
  <si>
    <t>Дракончики</t>
  </si>
  <si>
    <t>ЯПК516067н ползунки голубой</t>
  </si>
  <si>
    <t>Енотик</t>
  </si>
  <si>
    <t>ЯПК084067 ползунки</t>
  </si>
  <si>
    <t>ДДД489067 джемпер</t>
  </si>
  <si>
    <t>Жар-птица</t>
  </si>
  <si>
    <t>ПББ721 брюки</t>
  </si>
  <si>
    <t>Законы геометрии</t>
  </si>
  <si>
    <t xml:space="preserve">ПНГ434001н гарнитур белый+полоска тедди василек/ Лев </t>
  </si>
  <si>
    <t>Зверушки</t>
  </si>
  <si>
    <t>ДНГ681001н комплект</t>
  </si>
  <si>
    <t>Земляничка</t>
  </si>
  <si>
    <t>ДНТ034001 трусы белый</t>
  </si>
  <si>
    <t>ПДД336067 джемпер</t>
  </si>
  <si>
    <t>Кайтинг</t>
  </si>
  <si>
    <t>ПДД319110 куртка</t>
  </si>
  <si>
    <t>ПНП700001 трусы оливковый</t>
  </si>
  <si>
    <t>Клуб зверей</t>
  </si>
  <si>
    <t>ПНШ432001 трусы</t>
  </si>
  <si>
    <t>Контраст</t>
  </si>
  <si>
    <t>ДБР151 бриджи</t>
  </si>
  <si>
    <t>Королева танца</t>
  </si>
  <si>
    <t>ДДБ153 джемпер</t>
  </si>
  <si>
    <t>ЯКД086067 кофточка белый+салат</t>
  </si>
  <si>
    <t>Кот-парашютист</t>
  </si>
  <si>
    <t>ЯПВ520067н ползунки голубой</t>
  </si>
  <si>
    <t>Кот-пират</t>
  </si>
  <si>
    <t>ПББ047110 брюки</t>
  </si>
  <si>
    <t>Кот-хоккеист</t>
  </si>
  <si>
    <t>ПДД055067 джемпер</t>
  </si>
  <si>
    <t>ПДД041110 куртка</t>
  </si>
  <si>
    <t>ДГК125 головной убор</t>
  </si>
  <si>
    <t>Кружевница</t>
  </si>
  <si>
    <t>ДНМ120001н майка белый+клетка красный</t>
  </si>
  <si>
    <t>Лакомка</t>
  </si>
  <si>
    <r>
      <t>ДНН866067н сорочка</t>
    </r>
    <r>
      <rPr>
        <sz val="10"/>
        <color indexed="43"/>
        <rFont val="Arial Cyr"/>
        <family val="0"/>
      </rPr>
      <t xml:space="preserve"> клубничка </t>
    </r>
    <r>
      <rPr>
        <sz val="10"/>
        <color indexed="10"/>
        <rFont val="Arial Cyr"/>
        <family val="0"/>
      </rPr>
      <t>клетка красный</t>
    </r>
  </si>
  <si>
    <t>ДПД603067н платье зеленый</t>
  </si>
  <si>
    <t>Лисичка</t>
  </si>
  <si>
    <t>ДББ445258 брюки</t>
  </si>
  <si>
    <t>Маленькая леди</t>
  </si>
  <si>
    <r>
      <t xml:space="preserve">ДДД455820 джемпер </t>
    </r>
    <r>
      <rPr>
        <sz val="10"/>
        <color indexed="13"/>
        <rFont val="Arial Cyr"/>
        <family val="0"/>
      </rPr>
      <t xml:space="preserve">сирень </t>
    </r>
    <r>
      <rPr>
        <sz val="10"/>
        <color indexed="10"/>
        <rFont val="Arial Cyr"/>
        <family val="0"/>
      </rPr>
      <t>желтый</t>
    </r>
  </si>
  <si>
    <t>УНЖ501067 пижама белый+василек</t>
  </si>
  <si>
    <t>Малышам</t>
  </si>
  <si>
    <t>ДББ069600 брюки розовый</t>
  </si>
  <si>
    <t>Малышка</t>
  </si>
  <si>
    <t>ДПД032 платье</t>
  </si>
  <si>
    <t>Машенька</t>
  </si>
  <si>
    <t>ПБМ200067 брюки</t>
  </si>
  <si>
    <t>Машина времени</t>
  </si>
  <si>
    <t>ПНГ434001 комплект белый+василек</t>
  </si>
  <si>
    <t>Медведик</t>
  </si>
  <si>
    <t>ЯКД086067 кофточка белый+голубой</t>
  </si>
  <si>
    <t>ЯПК084067 ползунки голубой</t>
  </si>
  <si>
    <t>ДДД349067 джемпер</t>
  </si>
  <si>
    <t>Мир цветов</t>
  </si>
  <si>
    <t>ДРЛ348800 рейтузы</t>
  </si>
  <si>
    <t>ЯПК516067 ползунки</t>
  </si>
  <si>
    <t>Мишка любит мед</t>
  </si>
  <si>
    <t>ДДБ170 джемпер сердечки</t>
  </si>
  <si>
    <t>Мой герой</t>
  </si>
  <si>
    <t>Морские мотивы</t>
  </si>
  <si>
    <t>ПНШ432001н трусы</t>
  </si>
  <si>
    <t>ПДД324067 джемпер черный</t>
  </si>
  <si>
    <t>Мотоклуб</t>
  </si>
  <si>
    <t>ПДД357067 джемпер серый</t>
  </si>
  <si>
    <t>ПНМ009001н майка</t>
  </si>
  <si>
    <t>Паучки</t>
  </si>
  <si>
    <t>УНЖ201001н комплект</t>
  </si>
  <si>
    <t>ПББ246258 брюки</t>
  </si>
  <si>
    <t>Пешком и на колесах</t>
  </si>
  <si>
    <t>ПДД247001 джемпер</t>
  </si>
  <si>
    <t>ДБМ134258 брюки фиолетовый</t>
  </si>
  <si>
    <t>Пиши мне в аську</t>
  </si>
  <si>
    <t>ПДБ663 джемпер желтый</t>
  </si>
  <si>
    <t>Проказник</t>
  </si>
  <si>
    <t>ПДК658 джемпер зеленый</t>
  </si>
  <si>
    <t>ПДК659 джемпер желтый</t>
  </si>
  <si>
    <t>ПШД664 шорты</t>
  </si>
  <si>
    <t>ПДД011067н джемпер полоска</t>
  </si>
  <si>
    <t>Рыболов</t>
  </si>
  <si>
    <t>ПДД054067н джемпер полоска</t>
  </si>
  <si>
    <t>ПДД050110 куртка морская волна</t>
  </si>
  <si>
    <t>ПДД469067 джемпер</t>
  </si>
  <si>
    <t>Северное сияние</t>
  </si>
  <si>
    <t>ПДД361067н джемпер</t>
  </si>
  <si>
    <t>Сейнер</t>
  </si>
  <si>
    <t>ПДД359 куртка</t>
  </si>
  <si>
    <t>ДНМ152001 майка</t>
  </si>
  <si>
    <t>Сладкие сны</t>
  </si>
  <si>
    <t>ДНМ190001 майка</t>
  </si>
  <si>
    <t>ПДБ017067 жилет</t>
  </si>
  <si>
    <t>Строим город</t>
  </si>
  <si>
    <t>ПДК508 джемпер беж</t>
  </si>
  <si>
    <t>Фотоаппарат</t>
  </si>
  <si>
    <t>ДПС604131н сарафан вишня</t>
  </si>
  <si>
    <t>Хранители леса</t>
  </si>
  <si>
    <t>ДББ438 брюки</t>
  </si>
  <si>
    <t>Цветочные узоры</t>
  </si>
  <si>
    <t>ДДД411 джемпер белый</t>
  </si>
  <si>
    <t>ДББ940800 брюки вишня</t>
  </si>
  <si>
    <t>Штучный</t>
  </si>
  <si>
    <r>
      <t xml:space="preserve">ДББ940800 брюки </t>
    </r>
    <r>
      <rPr>
        <sz val="10"/>
        <color indexed="43"/>
        <rFont val="Arial Cyr"/>
        <family val="0"/>
      </rPr>
      <t xml:space="preserve">синий </t>
    </r>
    <r>
      <rPr>
        <sz val="10"/>
        <color indexed="10"/>
        <rFont val="Arial Cyr"/>
        <family val="0"/>
      </rPr>
      <t>сирень</t>
    </r>
  </si>
  <si>
    <t>ПББ524110 брюки черный</t>
  </si>
  <si>
    <r>
      <t xml:space="preserve">ПББ524258 брюки </t>
    </r>
    <r>
      <rPr>
        <sz val="10"/>
        <color indexed="43"/>
        <rFont val="Arial Cyr"/>
        <family val="0"/>
      </rPr>
      <t xml:space="preserve">синий </t>
    </r>
    <r>
      <rPr>
        <sz val="10"/>
        <color indexed="10"/>
        <rFont val="Arial Cyr"/>
        <family val="0"/>
      </rPr>
      <t>василек</t>
    </r>
  </si>
  <si>
    <t>ПБМ029110 брюки серый</t>
  </si>
  <si>
    <t>ПБШ063110 брюки черный</t>
  </si>
  <si>
    <t>ДДД565067 джемпер белый</t>
  </si>
  <si>
    <t>ДДД877067 джемпер белый</t>
  </si>
  <si>
    <t>ДДД877067 джемпер желтый</t>
  </si>
  <si>
    <t>ДДД877067 джемпер розовый</t>
  </si>
  <si>
    <t>ПДД002001 джемпер синий</t>
  </si>
  <si>
    <t>ПДД002001 джемпер василёк</t>
  </si>
  <si>
    <t>ПДД002001 джемпер голубой</t>
  </si>
  <si>
    <t>ПДД496067 джемпер белый</t>
  </si>
  <si>
    <t>ПДД496067 джемпер голубой</t>
  </si>
  <si>
    <t>ПДК045001 джемпер голубой</t>
  </si>
  <si>
    <t>ПДК045001 джемпер морская волна</t>
  </si>
  <si>
    <t>УДД217070 джемпер полоска черный</t>
  </si>
  <si>
    <r>
      <t xml:space="preserve">УДД656200 джемпер </t>
    </r>
    <r>
      <rPr>
        <sz val="10"/>
        <color indexed="13"/>
        <rFont val="Arial Cyr"/>
        <family val="0"/>
      </rPr>
      <t xml:space="preserve">зеленый </t>
    </r>
    <r>
      <rPr>
        <sz val="10"/>
        <color indexed="10"/>
        <rFont val="Arial Cyr"/>
        <family val="0"/>
      </rPr>
      <t>салат</t>
    </r>
  </si>
  <si>
    <t>УДД656200 джемпер синий</t>
  </si>
  <si>
    <t>ПДБ581301 жилет чёрный</t>
  </si>
  <si>
    <r>
      <t xml:space="preserve">ПКС026258 костюм спортивный </t>
    </r>
    <r>
      <rPr>
        <sz val="10"/>
        <color indexed="10"/>
        <rFont val="Arial Cyr"/>
        <family val="0"/>
      </rPr>
      <t>красный</t>
    </r>
  </si>
  <si>
    <t>ПШК598001 шорты синий</t>
  </si>
  <si>
    <t>ДЮК454145 юбка шотландка синий</t>
  </si>
  <si>
    <t>оплачено авансом и бронь</t>
  </si>
  <si>
    <t>юбка</t>
  </si>
  <si>
    <t>орг%</t>
  </si>
  <si>
    <t>Зима 13-14.Часть 1</t>
  </si>
  <si>
    <t>РЦР</t>
  </si>
  <si>
    <t>сдано/ выдано</t>
  </si>
  <si>
    <t>долг межгород</t>
  </si>
  <si>
    <t>перенесла в КП-17</t>
  </si>
  <si>
    <t>перенесла в КП-17, термо-3</t>
  </si>
  <si>
    <t>перенесла в термо-3,КП-17</t>
  </si>
  <si>
    <t>тр.=S*0,02354</t>
  </si>
  <si>
    <t>всего</t>
  </si>
  <si>
    <t>43 плюс отправка</t>
  </si>
  <si>
    <t>перенесла в Зиму Ч.2</t>
  </si>
  <si>
    <t>с КП-17</t>
  </si>
  <si>
    <t>РЦРНива</t>
  </si>
  <si>
    <t>РЦРЗаельц</t>
  </si>
  <si>
    <t>раздача Щ</t>
  </si>
  <si>
    <t>РЦРЦентр</t>
  </si>
  <si>
    <t>РЦРЗатул</t>
  </si>
  <si>
    <t>РЦРК</t>
  </si>
  <si>
    <t>м/г Барнаул Флагман</t>
  </si>
  <si>
    <t>РЦРЩ</t>
  </si>
  <si>
    <t>РЦРЁлка</t>
  </si>
  <si>
    <t>РЦРДобрый</t>
  </si>
  <si>
    <t>РЦРМ</t>
  </si>
  <si>
    <t>РЦРБердск</t>
  </si>
  <si>
    <t>РЦРР</t>
  </si>
  <si>
    <t>РЦРГорский</t>
  </si>
  <si>
    <t>или из дома</t>
  </si>
  <si>
    <t>из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</si>
</sst>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12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0"/>
      <color indexed="43"/>
      <name val="Arial Cyr"/>
      <family val="0"/>
    </font>
    <font>
      <b/>
      <sz val="11"/>
      <name val="Calibri"/>
      <family val="2"/>
    </font>
    <font>
      <sz val="11"/>
      <color indexed="6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52">
      <selection activeCell="K1" sqref="K1:K16384"/>
    </sheetView>
  </sheetViews>
  <sheetFormatPr defaultColWidth="9.00390625" defaultRowHeight="12.75"/>
  <cols>
    <col min="1" max="1" width="25.00390625" style="0" customWidth="1"/>
    <col min="2" max="2" width="12.875" style="0" customWidth="1"/>
    <col min="5" max="5" width="4.00390625" style="0" customWidth="1"/>
    <col min="8" max="8" width="17.625" style="0" customWidth="1"/>
    <col min="9" max="9" width="6.75390625" style="0" customWidth="1"/>
    <col min="10" max="10" width="7.25390625" style="0" customWidth="1"/>
  </cols>
  <sheetData>
    <row r="1" spans="1:10" s="1" customFormat="1" ht="38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t="s">
        <v>10</v>
      </c>
      <c r="B2" t="s">
        <v>11</v>
      </c>
      <c r="C2" s="11" t="s">
        <v>12</v>
      </c>
      <c r="D2">
        <v>135</v>
      </c>
      <c r="E2" s="3">
        <v>2</v>
      </c>
      <c r="F2" s="3">
        <f aca="true" t="shared" si="0" ref="F2:F32">D2*E2</f>
        <v>270</v>
      </c>
      <c r="G2" s="3">
        <f>F2*1.15</f>
        <v>310.5</v>
      </c>
      <c r="H2" t="s">
        <v>13</v>
      </c>
      <c r="I2" s="3">
        <f>F2*0.2</f>
        <v>54</v>
      </c>
      <c r="J2" s="3">
        <f>F2*0.02354</f>
        <v>6.3557999999999995</v>
      </c>
    </row>
    <row r="3" spans="1:10" ht="12.75">
      <c r="A3" t="s">
        <v>14</v>
      </c>
      <c r="B3" t="s">
        <v>15</v>
      </c>
      <c r="C3" s="11" t="s">
        <v>16</v>
      </c>
      <c r="D3">
        <v>208</v>
      </c>
      <c r="E3" s="3">
        <v>1</v>
      </c>
      <c r="F3" s="3">
        <f t="shared" si="0"/>
        <v>208</v>
      </c>
      <c r="G3" s="3">
        <f>F3*1.12</f>
        <v>232.96000000000004</v>
      </c>
      <c r="H3" t="s">
        <v>17</v>
      </c>
      <c r="I3" s="3">
        <f>F3*0.2</f>
        <v>41.6</v>
      </c>
      <c r="J3" s="3">
        <f aca="true" t="shared" si="1" ref="J3:J66">F3*0.02354</f>
        <v>4.896319999999999</v>
      </c>
    </row>
    <row r="4" spans="1:10" ht="12.75">
      <c r="A4" t="s">
        <v>14</v>
      </c>
      <c r="B4" t="s">
        <v>15</v>
      </c>
      <c r="C4" s="11" t="s">
        <v>18</v>
      </c>
      <c r="D4">
        <v>208</v>
      </c>
      <c r="E4" s="3">
        <v>1</v>
      </c>
      <c r="F4" s="3">
        <f t="shared" si="0"/>
        <v>208</v>
      </c>
      <c r="G4" s="3">
        <f>F4*1.12</f>
        <v>232.96000000000004</v>
      </c>
      <c r="H4" t="s">
        <v>19</v>
      </c>
      <c r="I4" s="3">
        <f>F4*0.2</f>
        <v>41.6</v>
      </c>
      <c r="J4" s="3">
        <f t="shared" si="1"/>
        <v>4.896319999999999</v>
      </c>
    </row>
    <row r="5" spans="1:10" ht="12.75">
      <c r="A5" t="s">
        <v>14</v>
      </c>
      <c r="B5" t="s">
        <v>15</v>
      </c>
      <c r="C5" s="11" t="s">
        <v>18</v>
      </c>
      <c r="D5">
        <v>208</v>
      </c>
      <c r="E5" s="3">
        <v>1</v>
      </c>
      <c r="F5" s="3">
        <f t="shared" si="0"/>
        <v>208</v>
      </c>
      <c r="G5" s="3">
        <f>F5*1.15</f>
        <v>239.2</v>
      </c>
      <c r="H5" t="s">
        <v>13</v>
      </c>
      <c r="I5" s="3">
        <f>F5*0.2</f>
        <v>41.6</v>
      </c>
      <c r="J5" s="3">
        <f t="shared" si="1"/>
        <v>4.896319999999999</v>
      </c>
    </row>
    <row r="6" spans="1:10" ht="12.75">
      <c r="A6" t="s">
        <v>14</v>
      </c>
      <c r="B6" t="s">
        <v>15</v>
      </c>
      <c r="C6" s="11" t="s">
        <v>20</v>
      </c>
      <c r="D6">
        <v>208</v>
      </c>
      <c r="E6" s="3">
        <v>1</v>
      </c>
      <c r="F6" s="3">
        <f t="shared" si="0"/>
        <v>208</v>
      </c>
      <c r="G6" s="3">
        <f aca="true" t="shared" si="2" ref="G6:G12">F6*1.12</f>
        <v>232.96000000000004</v>
      </c>
      <c r="H6" t="s">
        <v>21</v>
      </c>
      <c r="I6" s="3">
        <f>F6*0.2</f>
        <v>41.6</v>
      </c>
      <c r="J6" s="3">
        <f t="shared" si="1"/>
        <v>4.896319999999999</v>
      </c>
    </row>
    <row r="7" spans="1:11" ht="12.75">
      <c r="A7" t="s">
        <v>14</v>
      </c>
      <c r="B7" t="s">
        <v>15</v>
      </c>
      <c r="C7" s="11" t="s">
        <v>55</v>
      </c>
      <c r="D7">
        <v>208</v>
      </c>
      <c r="E7" s="3">
        <v>1</v>
      </c>
      <c r="F7" s="3">
        <f t="shared" si="0"/>
        <v>208</v>
      </c>
      <c r="G7" s="3">
        <f>F7*1.15</f>
        <v>239.2</v>
      </c>
      <c r="H7" t="s">
        <v>86</v>
      </c>
      <c r="I7" s="3"/>
      <c r="J7" s="3">
        <f t="shared" si="1"/>
        <v>4.896319999999999</v>
      </c>
      <c r="K7" t="s">
        <v>75</v>
      </c>
    </row>
    <row r="8" spans="1:10" ht="12.75">
      <c r="A8" t="s">
        <v>22</v>
      </c>
      <c r="B8" t="s">
        <v>15</v>
      </c>
      <c r="C8" s="11">
        <v>52</v>
      </c>
      <c r="D8">
        <v>116</v>
      </c>
      <c r="E8" s="3">
        <v>1</v>
      </c>
      <c r="F8" s="3">
        <f t="shared" si="0"/>
        <v>116</v>
      </c>
      <c r="G8" s="3">
        <f t="shared" si="2"/>
        <v>129.92000000000002</v>
      </c>
      <c r="H8" t="s">
        <v>23</v>
      </c>
      <c r="I8" s="3">
        <f aca="true" t="shared" si="3" ref="I8:I16">F8*0.2</f>
        <v>23.200000000000003</v>
      </c>
      <c r="J8" s="3">
        <f t="shared" si="1"/>
        <v>2.7306399999999997</v>
      </c>
    </row>
    <row r="9" spans="1:10" ht="12.75">
      <c r="A9" t="s">
        <v>22</v>
      </c>
      <c r="B9" t="s">
        <v>15</v>
      </c>
      <c r="C9" s="11">
        <v>52</v>
      </c>
      <c r="D9">
        <v>116</v>
      </c>
      <c r="E9" s="3">
        <v>1</v>
      </c>
      <c r="F9" s="3">
        <f t="shared" si="0"/>
        <v>116</v>
      </c>
      <c r="G9" s="3">
        <f t="shared" si="2"/>
        <v>129.92000000000002</v>
      </c>
      <c r="H9" t="s">
        <v>19</v>
      </c>
      <c r="I9" s="3">
        <f t="shared" si="3"/>
        <v>23.200000000000003</v>
      </c>
      <c r="J9" s="3">
        <f t="shared" si="1"/>
        <v>2.7306399999999997</v>
      </c>
    </row>
    <row r="10" spans="1:10" ht="12.75">
      <c r="A10" t="s">
        <v>24</v>
      </c>
      <c r="B10" t="s">
        <v>15</v>
      </c>
      <c r="C10" s="11">
        <v>52</v>
      </c>
      <c r="D10">
        <v>116</v>
      </c>
      <c r="E10" s="3">
        <v>1</v>
      </c>
      <c r="F10" s="3">
        <f t="shared" si="0"/>
        <v>116</v>
      </c>
      <c r="G10" s="3">
        <f t="shared" si="2"/>
        <v>129.92000000000002</v>
      </c>
      <c r="H10" t="s">
        <v>21</v>
      </c>
      <c r="I10" s="3">
        <f t="shared" si="3"/>
        <v>23.200000000000003</v>
      </c>
      <c r="J10" s="3">
        <f t="shared" si="1"/>
        <v>2.7306399999999997</v>
      </c>
    </row>
    <row r="11" spans="1:10" ht="12.75">
      <c r="A11" t="s">
        <v>25</v>
      </c>
      <c r="B11" t="s">
        <v>15</v>
      </c>
      <c r="C11" s="11" t="s">
        <v>16</v>
      </c>
      <c r="D11">
        <v>193</v>
      </c>
      <c r="E11" s="3">
        <v>1</v>
      </c>
      <c r="F11" s="3">
        <f t="shared" si="0"/>
        <v>193</v>
      </c>
      <c r="G11" s="3">
        <f t="shared" si="2"/>
        <v>216.16000000000003</v>
      </c>
      <c r="H11" t="s">
        <v>17</v>
      </c>
      <c r="I11" s="3">
        <f t="shared" si="3"/>
        <v>38.6</v>
      </c>
      <c r="J11" s="3">
        <f t="shared" si="1"/>
        <v>4.54322</v>
      </c>
    </row>
    <row r="12" spans="1:10" ht="12.75">
      <c r="A12" t="s">
        <v>26</v>
      </c>
      <c r="B12" t="s">
        <v>15</v>
      </c>
      <c r="C12" s="11" t="s">
        <v>18</v>
      </c>
      <c r="D12">
        <v>193</v>
      </c>
      <c r="E12" s="3">
        <v>1</v>
      </c>
      <c r="F12" s="3">
        <f t="shared" si="0"/>
        <v>193</v>
      </c>
      <c r="G12" s="3">
        <f t="shared" si="2"/>
        <v>216.16000000000003</v>
      </c>
      <c r="H12" t="s">
        <v>19</v>
      </c>
      <c r="I12" s="3">
        <f t="shared" si="3"/>
        <v>38.6</v>
      </c>
      <c r="J12" s="3">
        <f t="shared" si="1"/>
        <v>4.54322</v>
      </c>
    </row>
    <row r="13" spans="1:10" ht="12.75">
      <c r="A13" t="s">
        <v>27</v>
      </c>
      <c r="B13" t="s">
        <v>15</v>
      </c>
      <c r="C13" s="11" t="s">
        <v>18</v>
      </c>
      <c r="D13">
        <v>177</v>
      </c>
      <c r="E13" s="3">
        <v>1</v>
      </c>
      <c r="F13" s="3">
        <f>D13*E13</f>
        <v>177</v>
      </c>
      <c r="G13" s="3">
        <f>F13*1.15</f>
        <v>203.54999999999998</v>
      </c>
      <c r="H13" t="s">
        <v>13</v>
      </c>
      <c r="I13" s="3">
        <f t="shared" si="3"/>
        <v>35.4</v>
      </c>
      <c r="J13" s="3">
        <f t="shared" si="1"/>
        <v>4.16658</v>
      </c>
    </row>
    <row r="14" spans="1:10" ht="12.75">
      <c r="A14" t="s">
        <v>27</v>
      </c>
      <c r="B14" t="s">
        <v>15</v>
      </c>
      <c r="C14" s="11" t="s">
        <v>20</v>
      </c>
      <c r="D14">
        <v>177</v>
      </c>
      <c r="E14" s="3">
        <v>1</v>
      </c>
      <c r="F14" s="3">
        <f t="shared" si="0"/>
        <v>177</v>
      </c>
      <c r="G14" s="3">
        <f>F14*1.12</f>
        <v>198.24</v>
      </c>
      <c r="H14" t="s">
        <v>21</v>
      </c>
      <c r="I14" s="3">
        <f t="shared" si="3"/>
        <v>35.4</v>
      </c>
      <c r="J14" s="3">
        <f t="shared" si="1"/>
        <v>4.16658</v>
      </c>
    </row>
    <row r="15" spans="1:10" ht="12.75">
      <c r="A15" t="s">
        <v>28</v>
      </c>
      <c r="B15" t="s">
        <v>15</v>
      </c>
      <c r="C15" s="11" t="s">
        <v>18</v>
      </c>
      <c r="D15">
        <v>347</v>
      </c>
      <c r="E15" s="3">
        <v>1</v>
      </c>
      <c r="F15" s="3">
        <f t="shared" si="0"/>
        <v>347</v>
      </c>
      <c r="G15" s="3">
        <f>F15*1.12</f>
        <v>388.64000000000004</v>
      </c>
      <c r="H15" t="s">
        <v>19</v>
      </c>
      <c r="I15" s="3">
        <f t="shared" si="3"/>
        <v>69.4</v>
      </c>
      <c r="J15" s="3">
        <f t="shared" si="1"/>
        <v>8.168379999999999</v>
      </c>
    </row>
    <row r="16" spans="1:10" ht="12.75">
      <c r="A16" t="s">
        <v>28</v>
      </c>
      <c r="B16" t="s">
        <v>15</v>
      </c>
      <c r="C16" s="11" t="s">
        <v>20</v>
      </c>
      <c r="D16">
        <v>347</v>
      </c>
      <c r="E16" s="3">
        <v>1</v>
      </c>
      <c r="F16" s="3">
        <f t="shared" si="0"/>
        <v>347</v>
      </c>
      <c r="G16" s="3">
        <f>F16*1.12</f>
        <v>388.64000000000004</v>
      </c>
      <c r="H16" t="s">
        <v>21</v>
      </c>
      <c r="I16" s="3">
        <f t="shared" si="3"/>
        <v>69.4</v>
      </c>
      <c r="J16" s="3">
        <f t="shared" si="1"/>
        <v>8.168379999999999</v>
      </c>
    </row>
    <row r="17" spans="1:11" ht="12.75">
      <c r="A17" t="s">
        <v>29</v>
      </c>
      <c r="B17" t="s">
        <v>30</v>
      </c>
      <c r="C17" s="4" t="s">
        <v>55</v>
      </c>
      <c r="D17">
        <v>287</v>
      </c>
      <c r="E17" s="3">
        <v>1</v>
      </c>
      <c r="F17" s="3">
        <f>D17*E17</f>
        <v>287</v>
      </c>
      <c r="G17" s="3">
        <f>F17*1.15</f>
        <v>330.04999999999995</v>
      </c>
      <c r="H17" t="s">
        <v>86</v>
      </c>
      <c r="I17" s="3"/>
      <c r="J17" s="3">
        <f t="shared" si="1"/>
        <v>6.755979999999999</v>
      </c>
      <c r="K17" t="s">
        <v>75</v>
      </c>
    </row>
    <row r="18" spans="1:11" ht="12.75">
      <c r="A18" t="s">
        <v>29</v>
      </c>
      <c r="B18" t="s">
        <v>30</v>
      </c>
      <c r="C18" s="4" t="s">
        <v>55</v>
      </c>
      <c r="D18">
        <v>287</v>
      </c>
      <c r="E18" s="3">
        <v>1</v>
      </c>
      <c r="F18" s="3">
        <f>D18*E18</f>
        <v>287</v>
      </c>
      <c r="G18" s="3">
        <f>F18*1.15</f>
        <v>330.04999999999995</v>
      </c>
      <c r="H18" t="s">
        <v>80</v>
      </c>
      <c r="I18" s="3"/>
      <c r="J18" s="3">
        <f t="shared" si="1"/>
        <v>6.755979999999999</v>
      </c>
      <c r="K18" t="s">
        <v>75</v>
      </c>
    </row>
    <row r="19" spans="1:10" ht="12.75">
      <c r="A19" t="s">
        <v>29</v>
      </c>
      <c r="B19" t="s">
        <v>30</v>
      </c>
      <c r="C19" s="11" t="s">
        <v>31</v>
      </c>
      <c r="D19">
        <v>270</v>
      </c>
      <c r="E19" s="3">
        <v>1</v>
      </c>
      <c r="F19" s="3">
        <f t="shared" si="0"/>
        <v>270</v>
      </c>
      <c r="G19" s="3">
        <f>F19*1.12</f>
        <v>302.40000000000003</v>
      </c>
      <c r="H19" t="s">
        <v>32</v>
      </c>
      <c r="I19" s="3">
        <f>F19*0.2</f>
        <v>54</v>
      </c>
      <c r="J19" s="3">
        <f t="shared" si="1"/>
        <v>6.3557999999999995</v>
      </c>
    </row>
    <row r="20" spans="1:11" ht="12.75">
      <c r="A20" t="s">
        <v>29</v>
      </c>
      <c r="B20" t="s">
        <v>30</v>
      </c>
      <c r="C20" s="11" t="s">
        <v>44</v>
      </c>
      <c r="D20">
        <v>287</v>
      </c>
      <c r="E20" s="3">
        <v>1</v>
      </c>
      <c r="F20" s="3">
        <f>D20*E20</f>
        <v>287</v>
      </c>
      <c r="G20" s="3">
        <f>F20*1.15</f>
        <v>330.04999999999995</v>
      </c>
      <c r="H20" t="s">
        <v>74</v>
      </c>
      <c r="I20" s="3"/>
      <c r="J20" s="3">
        <f t="shared" si="1"/>
        <v>6.755979999999999</v>
      </c>
      <c r="K20" t="s">
        <v>75</v>
      </c>
    </row>
    <row r="21" spans="1:10" ht="12.75">
      <c r="A21" t="s">
        <v>29</v>
      </c>
      <c r="B21" t="s">
        <v>30</v>
      </c>
      <c r="C21" s="11" t="s">
        <v>33</v>
      </c>
      <c r="D21">
        <v>270</v>
      </c>
      <c r="E21" s="3">
        <v>1</v>
      </c>
      <c r="F21" s="3">
        <f t="shared" si="0"/>
        <v>270</v>
      </c>
      <c r="G21" s="3">
        <f>F21*1.12</f>
        <v>302.40000000000003</v>
      </c>
      <c r="H21" t="s">
        <v>34</v>
      </c>
      <c r="I21" s="3">
        <f>F21*0.2</f>
        <v>54</v>
      </c>
      <c r="J21" s="3">
        <f t="shared" si="1"/>
        <v>6.3557999999999995</v>
      </c>
    </row>
    <row r="22" spans="1:10" ht="12.75">
      <c r="A22" t="s">
        <v>29</v>
      </c>
      <c r="B22" t="s">
        <v>30</v>
      </c>
      <c r="C22" s="11" t="s">
        <v>33</v>
      </c>
      <c r="D22">
        <v>270</v>
      </c>
      <c r="E22" s="3">
        <v>1</v>
      </c>
      <c r="F22" s="3">
        <f>D22*E22</f>
        <v>270</v>
      </c>
      <c r="G22" s="3">
        <f>F22*1.12</f>
        <v>302.40000000000003</v>
      </c>
      <c r="H22" t="s">
        <v>35</v>
      </c>
      <c r="I22" s="3">
        <f>F22*0.2</f>
        <v>54</v>
      </c>
      <c r="J22" s="3">
        <f t="shared" si="1"/>
        <v>6.3557999999999995</v>
      </c>
    </row>
    <row r="23" spans="1:10" ht="12.75">
      <c r="A23" t="s">
        <v>29</v>
      </c>
      <c r="B23" t="s">
        <v>30</v>
      </c>
      <c r="C23" s="11" t="s">
        <v>33</v>
      </c>
      <c r="D23">
        <v>270</v>
      </c>
      <c r="E23" s="3">
        <v>1</v>
      </c>
      <c r="F23" s="3">
        <f>D23*E23</f>
        <v>270</v>
      </c>
      <c r="G23" s="3">
        <f>F23*1</f>
        <v>270</v>
      </c>
      <c r="H23" t="s">
        <v>36</v>
      </c>
      <c r="I23" s="3">
        <f>F23*0.2</f>
        <v>54</v>
      </c>
      <c r="J23" s="3">
        <f t="shared" si="1"/>
        <v>6.3557999999999995</v>
      </c>
    </row>
    <row r="24" spans="1:11" ht="12.75">
      <c r="A24" t="s">
        <v>29</v>
      </c>
      <c r="B24" t="s">
        <v>30</v>
      </c>
      <c r="C24" s="11" t="s">
        <v>33</v>
      </c>
      <c r="D24">
        <v>270</v>
      </c>
      <c r="E24" s="3">
        <v>1</v>
      </c>
      <c r="F24" s="3">
        <f>D24*E24</f>
        <v>270</v>
      </c>
      <c r="G24" s="3">
        <f>F24*1.15</f>
        <v>310.5</v>
      </c>
      <c r="H24" t="s">
        <v>37</v>
      </c>
      <c r="I24" s="3">
        <f>F24*0.2</f>
        <v>54</v>
      </c>
      <c r="J24" s="3">
        <f t="shared" si="1"/>
        <v>6.3557999999999995</v>
      </c>
      <c r="K24" t="s">
        <v>38</v>
      </c>
    </row>
    <row r="25" spans="1:11" ht="12.75">
      <c r="A25" t="s">
        <v>29</v>
      </c>
      <c r="B25" t="s">
        <v>30</v>
      </c>
      <c r="C25" s="11" t="s">
        <v>42</v>
      </c>
      <c r="D25">
        <v>287</v>
      </c>
      <c r="E25" s="3">
        <v>1</v>
      </c>
      <c r="F25" s="3">
        <f>D25*E25</f>
        <v>287</v>
      </c>
      <c r="G25" s="3">
        <f>F25*1.12</f>
        <v>321.44000000000005</v>
      </c>
      <c r="H25" t="s">
        <v>76</v>
      </c>
      <c r="I25" s="3"/>
      <c r="J25" s="3">
        <f t="shared" si="1"/>
        <v>6.755979999999999</v>
      </c>
      <c r="K25" t="s">
        <v>75</v>
      </c>
    </row>
    <row r="26" spans="1:11" ht="12.75">
      <c r="A26" t="s">
        <v>29</v>
      </c>
      <c r="B26" t="s">
        <v>30</v>
      </c>
      <c r="C26" s="11" t="s">
        <v>42</v>
      </c>
      <c r="D26">
        <v>287</v>
      </c>
      <c r="E26" s="3">
        <v>1</v>
      </c>
      <c r="F26" s="3">
        <f>D26*E26</f>
        <v>287</v>
      </c>
      <c r="G26" s="3">
        <f>F26*1.12</f>
        <v>321.44000000000005</v>
      </c>
      <c r="H26" t="s">
        <v>77</v>
      </c>
      <c r="I26" s="3"/>
      <c r="J26" s="3">
        <f t="shared" si="1"/>
        <v>6.755979999999999</v>
      </c>
      <c r="K26" t="s">
        <v>75</v>
      </c>
    </row>
    <row r="27" spans="1:10" ht="12.75">
      <c r="A27" t="s">
        <v>29</v>
      </c>
      <c r="B27" t="s">
        <v>30</v>
      </c>
      <c r="C27" s="11" t="s">
        <v>39</v>
      </c>
      <c r="D27">
        <v>270</v>
      </c>
      <c r="E27" s="3">
        <v>1</v>
      </c>
      <c r="F27" s="3">
        <f t="shared" si="0"/>
        <v>270</v>
      </c>
      <c r="G27" s="3">
        <f>F27*1.12</f>
        <v>302.40000000000003</v>
      </c>
      <c r="H27" t="s">
        <v>40</v>
      </c>
      <c r="I27" s="3">
        <f>F27*0.2</f>
        <v>54</v>
      </c>
      <c r="J27" s="3">
        <f t="shared" si="1"/>
        <v>6.3557999999999995</v>
      </c>
    </row>
    <row r="28" spans="1:11" ht="12.75">
      <c r="A28" t="s">
        <v>29</v>
      </c>
      <c r="B28" t="s">
        <v>30</v>
      </c>
      <c r="C28" s="11" t="s">
        <v>39</v>
      </c>
      <c r="D28">
        <v>287</v>
      </c>
      <c r="E28" s="3">
        <v>1</v>
      </c>
      <c r="F28" s="3">
        <f t="shared" si="0"/>
        <v>287</v>
      </c>
      <c r="G28" s="3">
        <f>F28*1.12</f>
        <v>321.44000000000005</v>
      </c>
      <c r="H28" t="s">
        <v>76</v>
      </c>
      <c r="I28" s="3"/>
      <c r="J28" s="3">
        <f t="shared" si="1"/>
        <v>6.755979999999999</v>
      </c>
      <c r="K28" t="s">
        <v>75</v>
      </c>
    </row>
    <row r="29" spans="1:10" ht="12.75">
      <c r="A29" t="s">
        <v>41</v>
      </c>
      <c r="B29" t="s">
        <v>30</v>
      </c>
      <c r="C29" s="11" t="s">
        <v>33</v>
      </c>
      <c r="D29">
        <v>216</v>
      </c>
      <c r="E29" s="3">
        <v>1</v>
      </c>
      <c r="F29" s="3">
        <f t="shared" si="0"/>
        <v>216</v>
      </c>
      <c r="G29" s="3">
        <f>F29*1.12</f>
        <v>241.92000000000002</v>
      </c>
      <c r="H29" t="s">
        <v>34</v>
      </c>
      <c r="I29" s="3">
        <f>F29*0.2</f>
        <v>43.2</v>
      </c>
      <c r="J29" s="3">
        <f t="shared" si="1"/>
        <v>5.084639999999999</v>
      </c>
    </row>
    <row r="30" spans="1:10" ht="12.75">
      <c r="A30" t="s">
        <v>41</v>
      </c>
      <c r="B30" t="s">
        <v>30</v>
      </c>
      <c r="C30" s="11" t="s">
        <v>42</v>
      </c>
      <c r="D30">
        <v>216</v>
      </c>
      <c r="E30" s="3">
        <v>1</v>
      </c>
      <c r="F30" s="3">
        <f>D30*E30</f>
        <v>216</v>
      </c>
      <c r="G30" s="3">
        <f>F30*1.15</f>
        <v>248.39999999999998</v>
      </c>
      <c r="H30" t="s">
        <v>37</v>
      </c>
      <c r="I30" s="3">
        <f>F30*0.2</f>
        <v>43.2</v>
      </c>
      <c r="J30" s="3">
        <f t="shared" si="1"/>
        <v>5.084639999999999</v>
      </c>
    </row>
    <row r="31" spans="1:11" ht="12.75">
      <c r="A31" t="s">
        <v>78</v>
      </c>
      <c r="B31" t="s">
        <v>30</v>
      </c>
      <c r="C31" s="11" t="s">
        <v>42</v>
      </c>
      <c r="D31">
        <v>205</v>
      </c>
      <c r="E31" s="3">
        <v>1</v>
      </c>
      <c r="F31" s="3">
        <f>D31*E31</f>
        <v>205</v>
      </c>
      <c r="G31" s="3">
        <f>F31*1.12</f>
        <v>229.60000000000002</v>
      </c>
      <c r="H31" t="s">
        <v>77</v>
      </c>
      <c r="I31" s="3"/>
      <c r="J31" s="3">
        <f t="shared" si="1"/>
        <v>4.825699999999999</v>
      </c>
      <c r="K31" t="s">
        <v>75</v>
      </c>
    </row>
    <row r="32" spans="1:10" ht="12.75">
      <c r="A32" t="s">
        <v>43</v>
      </c>
      <c r="B32" t="s">
        <v>30</v>
      </c>
      <c r="C32" s="11" t="s">
        <v>44</v>
      </c>
      <c r="D32">
        <v>293</v>
      </c>
      <c r="E32" s="3">
        <v>1</v>
      </c>
      <c r="F32" s="3">
        <f t="shared" si="0"/>
        <v>293</v>
      </c>
      <c r="G32" s="3">
        <f>F32*1.12</f>
        <v>328.16</v>
      </c>
      <c r="H32" t="s">
        <v>32</v>
      </c>
      <c r="I32" s="3">
        <f>F32*0.2</f>
        <v>58.6</v>
      </c>
      <c r="J32" s="3">
        <f t="shared" si="1"/>
        <v>6.89722</v>
      </c>
    </row>
    <row r="33" spans="1:10" ht="12.75">
      <c r="A33" t="s">
        <v>43</v>
      </c>
      <c r="B33" t="s">
        <v>30</v>
      </c>
      <c r="C33" s="11" t="s">
        <v>33</v>
      </c>
      <c r="D33">
        <v>293</v>
      </c>
      <c r="E33" s="3">
        <v>1</v>
      </c>
      <c r="F33" s="3">
        <f>D33*E33</f>
        <v>293</v>
      </c>
      <c r="G33" s="3">
        <f>F33*1.12</f>
        <v>328.16</v>
      </c>
      <c r="H33" t="s">
        <v>35</v>
      </c>
      <c r="I33" s="3">
        <f>F33*0.2</f>
        <v>58.6</v>
      </c>
      <c r="J33" s="3">
        <f t="shared" si="1"/>
        <v>6.89722</v>
      </c>
    </row>
    <row r="34" spans="1:10" ht="12.75">
      <c r="A34" t="s">
        <v>43</v>
      </c>
      <c r="B34" t="s">
        <v>30</v>
      </c>
      <c r="C34" s="11" t="s">
        <v>33</v>
      </c>
      <c r="D34">
        <v>293</v>
      </c>
      <c r="E34" s="3">
        <v>1</v>
      </c>
      <c r="F34" s="3">
        <f>D34*E34</f>
        <v>293</v>
      </c>
      <c r="G34" s="3">
        <f>F34*1</f>
        <v>293</v>
      </c>
      <c r="H34" t="s">
        <v>36</v>
      </c>
      <c r="I34" s="3">
        <f>F34*0.2</f>
        <v>58.6</v>
      </c>
      <c r="J34" s="3">
        <f t="shared" si="1"/>
        <v>6.89722</v>
      </c>
    </row>
    <row r="35" spans="1:11" ht="12.75">
      <c r="A35" t="s">
        <v>79</v>
      </c>
      <c r="B35" t="s">
        <v>30</v>
      </c>
      <c r="C35" s="11" t="s">
        <v>55</v>
      </c>
      <c r="D35">
        <v>451</v>
      </c>
      <c r="E35" s="3">
        <v>1</v>
      </c>
      <c r="F35" s="3">
        <f>D35*E35</f>
        <v>451</v>
      </c>
      <c r="G35" s="3">
        <f aca="true" t="shared" si="4" ref="G35:G40">F35*1.15</f>
        <v>518.65</v>
      </c>
      <c r="H35" t="s">
        <v>80</v>
      </c>
      <c r="I35" s="3"/>
      <c r="J35" s="3">
        <f t="shared" si="1"/>
        <v>10.616539999999999</v>
      </c>
      <c r="K35" t="s">
        <v>75</v>
      </c>
    </row>
    <row r="36" spans="1:10" ht="12.75">
      <c r="A36" t="s">
        <v>45</v>
      </c>
      <c r="B36" t="s">
        <v>46</v>
      </c>
      <c r="C36" s="11" t="s">
        <v>47</v>
      </c>
      <c r="D36">
        <v>216</v>
      </c>
      <c r="E36" s="3">
        <v>1</v>
      </c>
      <c r="F36" s="3">
        <f aca="true" t="shared" si="5" ref="F36:F61">D36*E36</f>
        <v>216</v>
      </c>
      <c r="G36" s="3">
        <f t="shared" si="4"/>
        <v>248.39999999999998</v>
      </c>
      <c r="H36" t="s">
        <v>48</v>
      </c>
      <c r="I36" s="3">
        <f aca="true" t="shared" si="6" ref="I36:I64">F36*0.2</f>
        <v>43.2</v>
      </c>
      <c r="J36" s="3">
        <f t="shared" si="1"/>
        <v>5.084639999999999</v>
      </c>
    </row>
    <row r="37" spans="1:10" ht="12.75">
      <c r="A37" t="s">
        <v>49</v>
      </c>
      <c r="B37" t="s">
        <v>46</v>
      </c>
      <c r="C37" s="11">
        <v>50</v>
      </c>
      <c r="D37">
        <v>116</v>
      </c>
      <c r="E37" s="3">
        <v>1</v>
      </c>
      <c r="F37" s="3">
        <f t="shared" si="5"/>
        <v>116</v>
      </c>
      <c r="G37" s="3">
        <f t="shared" si="4"/>
        <v>133.39999999999998</v>
      </c>
      <c r="H37" t="s">
        <v>48</v>
      </c>
      <c r="I37" s="3">
        <f t="shared" si="6"/>
        <v>23.200000000000003</v>
      </c>
      <c r="J37" s="3">
        <f t="shared" si="1"/>
        <v>2.7306399999999997</v>
      </c>
    </row>
    <row r="38" spans="1:10" ht="12.75">
      <c r="A38" t="s">
        <v>50</v>
      </c>
      <c r="B38" t="s">
        <v>46</v>
      </c>
      <c r="C38" s="11" t="s">
        <v>47</v>
      </c>
      <c r="D38">
        <v>185</v>
      </c>
      <c r="E38" s="3">
        <v>1</v>
      </c>
      <c r="F38" s="3">
        <f t="shared" si="5"/>
        <v>185</v>
      </c>
      <c r="G38" s="3">
        <f t="shared" si="4"/>
        <v>212.74999999999997</v>
      </c>
      <c r="H38" t="s">
        <v>48</v>
      </c>
      <c r="I38" s="3">
        <f t="shared" si="6"/>
        <v>37</v>
      </c>
      <c r="J38" s="3">
        <f t="shared" si="1"/>
        <v>4.3549</v>
      </c>
    </row>
    <row r="39" spans="1:10" ht="12.75">
      <c r="A39" t="s">
        <v>51</v>
      </c>
      <c r="B39" t="s">
        <v>46</v>
      </c>
      <c r="C39" s="11" t="s">
        <v>47</v>
      </c>
      <c r="D39">
        <v>112</v>
      </c>
      <c r="E39" s="3">
        <v>1</v>
      </c>
      <c r="F39" s="3">
        <f t="shared" si="5"/>
        <v>112</v>
      </c>
      <c r="G39" s="3">
        <f t="shared" si="4"/>
        <v>128.79999999999998</v>
      </c>
      <c r="H39" t="s">
        <v>48</v>
      </c>
      <c r="I39" s="3">
        <f t="shared" si="6"/>
        <v>22.400000000000002</v>
      </c>
      <c r="J39" s="3">
        <f t="shared" si="1"/>
        <v>2.6364799999999997</v>
      </c>
    </row>
    <row r="40" spans="1:10" ht="12.75">
      <c r="A40" t="s">
        <v>52</v>
      </c>
      <c r="B40" t="s">
        <v>46</v>
      </c>
      <c r="C40" s="11" t="s">
        <v>47</v>
      </c>
      <c r="D40">
        <v>316</v>
      </c>
      <c r="E40" s="3">
        <v>1</v>
      </c>
      <c r="F40" s="3">
        <f t="shared" si="5"/>
        <v>316</v>
      </c>
      <c r="G40" s="3">
        <f t="shared" si="4"/>
        <v>363.4</v>
      </c>
      <c r="H40" t="s">
        <v>48</v>
      </c>
      <c r="I40" s="3">
        <f t="shared" si="6"/>
        <v>63.2</v>
      </c>
      <c r="J40" s="3">
        <f t="shared" si="1"/>
        <v>7.4386399999999995</v>
      </c>
    </row>
    <row r="41" spans="1:10" ht="12.75">
      <c r="A41" t="s">
        <v>53</v>
      </c>
      <c r="B41" t="s">
        <v>54</v>
      </c>
      <c r="C41" s="11" t="s">
        <v>55</v>
      </c>
      <c r="D41">
        <v>193</v>
      </c>
      <c r="E41" s="3">
        <v>1</v>
      </c>
      <c r="F41" s="3">
        <f t="shared" si="5"/>
        <v>193</v>
      </c>
      <c r="G41" s="3">
        <f>F41*1.12</f>
        <v>216.16000000000003</v>
      </c>
      <c r="H41" t="s">
        <v>56</v>
      </c>
      <c r="I41" s="3">
        <f t="shared" si="6"/>
        <v>38.6</v>
      </c>
      <c r="J41" s="3">
        <f t="shared" si="1"/>
        <v>4.54322</v>
      </c>
    </row>
    <row r="42" spans="1:12" ht="12.75">
      <c r="A42" t="s">
        <v>53</v>
      </c>
      <c r="B42" t="s">
        <v>54</v>
      </c>
      <c r="C42" s="11" t="s">
        <v>57</v>
      </c>
      <c r="D42">
        <v>204</v>
      </c>
      <c r="E42" s="3">
        <v>1</v>
      </c>
      <c r="F42" s="3">
        <f t="shared" si="5"/>
        <v>204</v>
      </c>
      <c r="G42" s="3">
        <f>F42*1</f>
        <v>204</v>
      </c>
      <c r="H42" t="s">
        <v>36</v>
      </c>
      <c r="I42" s="3">
        <f t="shared" si="6"/>
        <v>40.800000000000004</v>
      </c>
      <c r="J42" s="3">
        <f t="shared" si="1"/>
        <v>4.80216</v>
      </c>
      <c r="L42">
        <v>1</v>
      </c>
    </row>
    <row r="43" spans="1:10" ht="12.75">
      <c r="A43" t="s">
        <v>53</v>
      </c>
      <c r="B43" t="s">
        <v>54</v>
      </c>
      <c r="C43" s="11" t="s">
        <v>12</v>
      </c>
      <c r="D43">
        <v>204</v>
      </c>
      <c r="E43" s="3">
        <v>1</v>
      </c>
      <c r="F43" s="3">
        <f>D43*E43</f>
        <v>204</v>
      </c>
      <c r="G43" s="3">
        <f>F43*1.15</f>
        <v>234.6</v>
      </c>
      <c r="H43" t="s">
        <v>13</v>
      </c>
      <c r="I43" s="3">
        <f>F43*0.2</f>
        <v>40.800000000000004</v>
      </c>
      <c r="J43" s="3">
        <f t="shared" si="1"/>
        <v>4.80216</v>
      </c>
    </row>
    <row r="44" spans="1:11" ht="12.75">
      <c r="A44" t="s">
        <v>81</v>
      </c>
      <c r="B44" t="s">
        <v>54</v>
      </c>
      <c r="C44" s="11" t="s">
        <v>44</v>
      </c>
      <c r="D44">
        <v>205</v>
      </c>
      <c r="E44" s="3">
        <v>1</v>
      </c>
      <c r="F44" s="3">
        <f>D44*E44</f>
        <v>205</v>
      </c>
      <c r="G44" s="3">
        <f>F44*1.12</f>
        <v>229.60000000000002</v>
      </c>
      <c r="H44" t="s">
        <v>82</v>
      </c>
      <c r="I44" s="3"/>
      <c r="J44" s="3">
        <f t="shared" si="1"/>
        <v>4.825699999999999</v>
      </c>
      <c r="K44" t="s">
        <v>75</v>
      </c>
    </row>
    <row r="45" spans="1:10" ht="12.75">
      <c r="A45" t="s">
        <v>58</v>
      </c>
      <c r="B45" t="s">
        <v>54</v>
      </c>
      <c r="C45" s="11" t="s">
        <v>55</v>
      </c>
      <c r="D45">
        <v>193</v>
      </c>
      <c r="E45" s="3">
        <v>1</v>
      </c>
      <c r="F45" s="3">
        <f t="shared" si="5"/>
        <v>193</v>
      </c>
      <c r="G45" s="3">
        <f>F45*1.12</f>
        <v>216.16000000000003</v>
      </c>
      <c r="H45" t="s">
        <v>56</v>
      </c>
      <c r="I45" s="3">
        <f t="shared" si="6"/>
        <v>38.6</v>
      </c>
      <c r="J45" s="3">
        <f t="shared" si="1"/>
        <v>4.54322</v>
      </c>
    </row>
    <row r="46" spans="1:11" ht="12.75">
      <c r="A46" t="s">
        <v>83</v>
      </c>
      <c r="B46" t="s">
        <v>54</v>
      </c>
      <c r="C46" s="4" t="s">
        <v>44</v>
      </c>
      <c r="D46">
        <v>205</v>
      </c>
      <c r="E46" s="3">
        <v>1</v>
      </c>
      <c r="F46" s="3">
        <f t="shared" si="5"/>
        <v>205</v>
      </c>
      <c r="G46" s="3">
        <f>F46*1.12</f>
        <v>229.60000000000002</v>
      </c>
      <c r="H46" t="s">
        <v>82</v>
      </c>
      <c r="I46" s="3"/>
      <c r="J46" s="3">
        <f t="shared" si="1"/>
        <v>4.825699999999999</v>
      </c>
      <c r="K46" t="s">
        <v>75</v>
      </c>
    </row>
    <row r="47" spans="1:10" ht="12.75">
      <c r="A47" t="s">
        <v>59</v>
      </c>
      <c r="B47" t="s">
        <v>54</v>
      </c>
      <c r="C47" s="11" t="s">
        <v>55</v>
      </c>
      <c r="D47">
        <v>169</v>
      </c>
      <c r="E47" s="3">
        <v>1</v>
      </c>
      <c r="F47" s="3">
        <f>D47*E47</f>
        <v>169</v>
      </c>
      <c r="G47" s="3">
        <f>F47*1.12</f>
        <v>189.28000000000003</v>
      </c>
      <c r="H47" t="s">
        <v>56</v>
      </c>
      <c r="I47" s="3">
        <f t="shared" si="6"/>
        <v>33.800000000000004</v>
      </c>
      <c r="J47" s="3">
        <f t="shared" si="1"/>
        <v>3.9782599999999997</v>
      </c>
    </row>
    <row r="48" spans="1:11" ht="12.75">
      <c r="A48" t="s">
        <v>84</v>
      </c>
      <c r="B48" t="s">
        <v>54</v>
      </c>
      <c r="C48" s="4" t="s">
        <v>20</v>
      </c>
      <c r="D48">
        <v>180</v>
      </c>
      <c r="E48" s="3">
        <v>1</v>
      </c>
      <c r="F48" s="3">
        <f>D48*E48</f>
        <v>180</v>
      </c>
      <c r="G48" s="3">
        <f>F48*1.12</f>
        <v>201.60000000000002</v>
      </c>
      <c r="H48" t="s">
        <v>82</v>
      </c>
      <c r="I48" s="3"/>
      <c r="J48" s="3">
        <f t="shared" si="1"/>
        <v>4.2372</v>
      </c>
      <c r="K48" t="s">
        <v>75</v>
      </c>
    </row>
    <row r="49" spans="1:12" ht="12.75">
      <c r="A49" t="s">
        <v>60</v>
      </c>
      <c r="B49" t="s">
        <v>54</v>
      </c>
      <c r="C49" s="11" t="s">
        <v>57</v>
      </c>
      <c r="D49">
        <v>470</v>
      </c>
      <c r="E49" s="3">
        <v>1</v>
      </c>
      <c r="F49" s="3">
        <f t="shared" si="5"/>
        <v>470</v>
      </c>
      <c r="G49" s="3">
        <f>F49*1</f>
        <v>470</v>
      </c>
      <c r="H49" t="s">
        <v>36</v>
      </c>
      <c r="I49" s="3">
        <f t="shared" si="6"/>
        <v>94</v>
      </c>
      <c r="J49" s="3">
        <f t="shared" si="1"/>
        <v>11.063799999999999</v>
      </c>
      <c r="L49">
        <v>1</v>
      </c>
    </row>
    <row r="50" spans="1:10" ht="12.75">
      <c r="A50" t="s">
        <v>61</v>
      </c>
      <c r="B50" t="s">
        <v>54</v>
      </c>
      <c r="C50" s="11" t="s">
        <v>12</v>
      </c>
      <c r="D50">
        <v>146</v>
      </c>
      <c r="E50" s="3">
        <v>2</v>
      </c>
      <c r="F50" s="3">
        <f>D50*E50</f>
        <v>292</v>
      </c>
      <c r="G50" s="3">
        <f>F50*1.15</f>
        <v>335.79999999999995</v>
      </c>
      <c r="H50" t="s">
        <v>13</v>
      </c>
      <c r="I50" s="3">
        <f>F50*0.2</f>
        <v>58.400000000000006</v>
      </c>
      <c r="J50" s="3">
        <f t="shared" si="1"/>
        <v>6.873679999999999</v>
      </c>
    </row>
    <row r="51" spans="1:10" ht="12.75">
      <c r="A51" t="s">
        <v>62</v>
      </c>
      <c r="B51" t="s">
        <v>63</v>
      </c>
      <c r="C51" s="11" t="s">
        <v>33</v>
      </c>
      <c r="D51">
        <v>270</v>
      </c>
      <c r="E51" s="3">
        <v>1</v>
      </c>
      <c r="F51" s="3">
        <f>D51*E51</f>
        <v>270</v>
      </c>
      <c r="G51" s="3">
        <f>F51*1.12</f>
        <v>302.40000000000003</v>
      </c>
      <c r="H51" t="s">
        <v>34</v>
      </c>
      <c r="I51" s="3">
        <f t="shared" si="6"/>
        <v>54</v>
      </c>
      <c r="J51" s="3">
        <f t="shared" si="1"/>
        <v>6.3557999999999995</v>
      </c>
    </row>
    <row r="52" spans="1:10" ht="12.75">
      <c r="A52" t="s">
        <v>62</v>
      </c>
      <c r="B52" t="s">
        <v>63</v>
      </c>
      <c r="C52" s="11" t="s">
        <v>42</v>
      </c>
      <c r="D52">
        <v>270</v>
      </c>
      <c r="E52" s="3">
        <v>1</v>
      </c>
      <c r="F52" s="3">
        <f>D52*E52</f>
        <v>270</v>
      </c>
      <c r="G52" s="3">
        <f>F52*1.15</f>
        <v>310.5</v>
      </c>
      <c r="H52" t="s">
        <v>37</v>
      </c>
      <c r="I52" s="3">
        <f>F52*0.2</f>
        <v>54</v>
      </c>
      <c r="J52" s="3">
        <f t="shared" si="1"/>
        <v>6.3557999999999995</v>
      </c>
    </row>
    <row r="53" spans="1:10" ht="12.75">
      <c r="A53" t="s">
        <v>64</v>
      </c>
      <c r="B53" t="s">
        <v>63</v>
      </c>
      <c r="C53" s="11" t="s">
        <v>42</v>
      </c>
      <c r="D53">
        <v>193</v>
      </c>
      <c r="E53" s="3">
        <v>1</v>
      </c>
      <c r="F53" s="3">
        <f>D53*E53</f>
        <v>193</v>
      </c>
      <c r="G53" s="3">
        <f>F53*1.15</f>
        <v>221.95</v>
      </c>
      <c r="H53" t="s">
        <v>37</v>
      </c>
      <c r="I53" s="3">
        <f>F53*0.2</f>
        <v>38.6</v>
      </c>
      <c r="J53" s="3">
        <f t="shared" si="1"/>
        <v>4.54322</v>
      </c>
    </row>
    <row r="54" spans="1:11" ht="12.75">
      <c r="A54" t="s">
        <v>85</v>
      </c>
      <c r="B54" t="s">
        <v>63</v>
      </c>
      <c r="C54" s="11" t="s">
        <v>39</v>
      </c>
      <c r="D54">
        <v>205</v>
      </c>
      <c r="E54" s="3">
        <v>1</v>
      </c>
      <c r="F54" s="3">
        <f>D54*E54</f>
        <v>205</v>
      </c>
      <c r="G54" s="3">
        <f>F54*1.12</f>
        <v>229.60000000000002</v>
      </c>
      <c r="H54" t="s">
        <v>76</v>
      </c>
      <c r="I54" s="3"/>
      <c r="J54" s="3">
        <f t="shared" si="1"/>
        <v>4.825699999999999</v>
      </c>
      <c r="K54" t="s">
        <v>75</v>
      </c>
    </row>
    <row r="55" spans="1:10" ht="12.75">
      <c r="A55" t="s">
        <v>65</v>
      </c>
      <c r="B55" t="s">
        <v>63</v>
      </c>
      <c r="C55" s="11" t="s">
        <v>33</v>
      </c>
      <c r="D55">
        <v>270</v>
      </c>
      <c r="E55" s="3">
        <v>1</v>
      </c>
      <c r="F55" s="3">
        <f t="shared" si="5"/>
        <v>270</v>
      </c>
      <c r="G55" s="3">
        <f>F55*1.12</f>
        <v>302.40000000000003</v>
      </c>
      <c r="H55" t="s">
        <v>34</v>
      </c>
      <c r="I55" s="3">
        <f t="shared" si="6"/>
        <v>54</v>
      </c>
      <c r="J55" s="3">
        <f t="shared" si="1"/>
        <v>6.3557999999999995</v>
      </c>
    </row>
    <row r="56" spans="1:10" ht="12.75">
      <c r="A56" t="s">
        <v>66</v>
      </c>
      <c r="B56" t="s">
        <v>67</v>
      </c>
      <c r="C56" s="11" t="s">
        <v>16</v>
      </c>
      <c r="D56">
        <v>193</v>
      </c>
      <c r="E56" s="3">
        <v>1</v>
      </c>
      <c r="F56" s="3">
        <f t="shared" si="5"/>
        <v>193</v>
      </c>
      <c r="G56" s="3">
        <f>F56*1.15</f>
        <v>221.95</v>
      </c>
      <c r="H56" t="s">
        <v>48</v>
      </c>
      <c r="I56" s="3">
        <f t="shared" si="6"/>
        <v>38.6</v>
      </c>
      <c r="J56" s="3">
        <f t="shared" si="1"/>
        <v>4.54322</v>
      </c>
    </row>
    <row r="57" spans="1:10" ht="12.75">
      <c r="A57" t="s">
        <v>66</v>
      </c>
      <c r="B57" t="s">
        <v>67</v>
      </c>
      <c r="C57" s="11" t="s">
        <v>55</v>
      </c>
      <c r="D57">
        <v>193</v>
      </c>
      <c r="E57" s="3">
        <v>1</v>
      </c>
      <c r="F57" s="3">
        <f t="shared" si="5"/>
        <v>193</v>
      </c>
      <c r="G57" s="3">
        <f>F57*1.12</f>
        <v>216.16000000000003</v>
      </c>
      <c r="H57" t="s">
        <v>56</v>
      </c>
      <c r="I57" s="3">
        <f t="shared" si="6"/>
        <v>38.6</v>
      </c>
      <c r="J57" s="3">
        <f t="shared" si="1"/>
        <v>4.54322</v>
      </c>
    </row>
    <row r="58" spans="1:10" ht="12.75">
      <c r="A58" t="s">
        <v>68</v>
      </c>
      <c r="B58" t="s">
        <v>67</v>
      </c>
      <c r="C58" s="11" t="s">
        <v>16</v>
      </c>
      <c r="D58">
        <v>169</v>
      </c>
      <c r="E58" s="3">
        <v>1</v>
      </c>
      <c r="F58" s="3">
        <f>D58*E58</f>
        <v>169</v>
      </c>
      <c r="G58" s="3">
        <f>F58*1.15</f>
        <v>194.35</v>
      </c>
      <c r="H58" t="s">
        <v>48</v>
      </c>
      <c r="I58" s="3">
        <f>F58*0.2</f>
        <v>33.800000000000004</v>
      </c>
      <c r="J58" s="3">
        <f t="shared" si="1"/>
        <v>3.9782599999999997</v>
      </c>
    </row>
    <row r="59" spans="1:10" ht="12.75">
      <c r="A59" t="s">
        <v>69</v>
      </c>
      <c r="B59" t="s">
        <v>67</v>
      </c>
      <c r="C59" s="11" t="s">
        <v>18</v>
      </c>
      <c r="D59">
        <v>169</v>
      </c>
      <c r="E59" s="3">
        <v>1</v>
      </c>
      <c r="F59" s="3">
        <f>D59*E59</f>
        <v>169</v>
      </c>
      <c r="G59" s="3">
        <f>F59*1.12</f>
        <v>189.28000000000003</v>
      </c>
      <c r="H59" t="s">
        <v>17</v>
      </c>
      <c r="I59" s="3">
        <f>F59*0.2</f>
        <v>33.800000000000004</v>
      </c>
      <c r="J59" s="3">
        <f t="shared" si="1"/>
        <v>3.9782599999999997</v>
      </c>
    </row>
    <row r="60" spans="1:11" ht="12.75">
      <c r="A60" t="s">
        <v>87</v>
      </c>
      <c r="B60" t="s">
        <v>67</v>
      </c>
      <c r="C60" s="11" t="s">
        <v>55</v>
      </c>
      <c r="D60">
        <v>180</v>
      </c>
      <c r="E60" s="3">
        <v>1</v>
      </c>
      <c r="F60" s="3">
        <f>D60*E60</f>
        <v>180</v>
      </c>
      <c r="G60" s="3">
        <f>F60*1.15</f>
        <v>206.99999999999997</v>
      </c>
      <c r="H60" t="s">
        <v>86</v>
      </c>
      <c r="I60" s="3"/>
      <c r="J60" s="3">
        <f t="shared" si="1"/>
        <v>4.2372</v>
      </c>
      <c r="K60" t="s">
        <v>75</v>
      </c>
    </row>
    <row r="61" spans="1:10" ht="12.75">
      <c r="A61" t="s">
        <v>70</v>
      </c>
      <c r="B61" t="s">
        <v>67</v>
      </c>
      <c r="C61" s="11" t="s">
        <v>44</v>
      </c>
      <c r="D61">
        <v>169</v>
      </c>
      <c r="E61" s="3">
        <v>1</v>
      </c>
      <c r="F61" s="3">
        <f t="shared" si="5"/>
        <v>169</v>
      </c>
      <c r="G61" s="3">
        <f>F61*1.15</f>
        <v>194.35</v>
      </c>
      <c r="H61" t="s">
        <v>71</v>
      </c>
      <c r="I61" s="3">
        <f t="shared" si="6"/>
        <v>33.800000000000004</v>
      </c>
      <c r="J61" s="3">
        <f t="shared" si="1"/>
        <v>3.9782599999999997</v>
      </c>
    </row>
    <row r="62" spans="1:10" ht="12.75">
      <c r="A62" t="s">
        <v>72</v>
      </c>
      <c r="B62" t="s">
        <v>67</v>
      </c>
      <c r="C62" s="11" t="s">
        <v>55</v>
      </c>
      <c r="D62">
        <v>246</v>
      </c>
      <c r="E62" s="3">
        <v>1</v>
      </c>
      <c r="F62" s="3">
        <f>D62*E62</f>
        <v>246</v>
      </c>
      <c r="G62" s="3">
        <f>F62*1.15</f>
        <v>282.9</v>
      </c>
      <c r="H62" t="s">
        <v>13</v>
      </c>
      <c r="I62" s="3">
        <f>F62*0.2</f>
        <v>49.2</v>
      </c>
      <c r="J62" s="3">
        <f t="shared" si="1"/>
        <v>5.790839999999999</v>
      </c>
    </row>
    <row r="63" spans="1:10" ht="12.75">
      <c r="A63" t="s">
        <v>72</v>
      </c>
      <c r="B63" t="s">
        <v>67</v>
      </c>
      <c r="C63" s="11" t="s">
        <v>44</v>
      </c>
      <c r="D63">
        <v>246</v>
      </c>
      <c r="E63" s="3">
        <v>1</v>
      </c>
      <c r="F63" s="3">
        <f>D63*E63</f>
        <v>246</v>
      </c>
      <c r="G63" s="3">
        <f>F63*1.15</f>
        <v>282.9</v>
      </c>
      <c r="H63" t="s">
        <v>71</v>
      </c>
      <c r="I63" s="3">
        <f t="shared" si="6"/>
        <v>49.2</v>
      </c>
      <c r="J63" s="3">
        <f t="shared" si="1"/>
        <v>5.790839999999999</v>
      </c>
    </row>
    <row r="64" spans="1:10" ht="12.75">
      <c r="A64" t="s">
        <v>73</v>
      </c>
      <c r="B64" t="s">
        <v>67</v>
      </c>
      <c r="C64" s="11" t="s">
        <v>16</v>
      </c>
      <c r="D64">
        <v>116</v>
      </c>
      <c r="E64" s="3">
        <v>1</v>
      </c>
      <c r="F64" s="3">
        <f>D64*E64</f>
        <v>116</v>
      </c>
      <c r="G64" s="3">
        <f>F64*1.15</f>
        <v>133.39999999999998</v>
      </c>
      <c r="H64" t="s">
        <v>48</v>
      </c>
      <c r="I64" s="3">
        <f t="shared" si="6"/>
        <v>23.200000000000003</v>
      </c>
      <c r="J64" s="3">
        <f t="shared" si="1"/>
        <v>2.7306399999999997</v>
      </c>
    </row>
    <row r="65" spans="1:10" ht="12.75">
      <c r="A65" t="s">
        <v>73</v>
      </c>
      <c r="B65" t="s">
        <v>67</v>
      </c>
      <c r="C65" s="11" t="s">
        <v>20</v>
      </c>
      <c r="D65">
        <v>116</v>
      </c>
      <c r="E65" s="3">
        <v>1</v>
      </c>
      <c r="F65" s="3">
        <f>D65*E65</f>
        <v>116</v>
      </c>
      <c r="G65" s="3">
        <f>F65*1.12</f>
        <v>129.92000000000002</v>
      </c>
      <c r="H65" t="s">
        <v>17</v>
      </c>
      <c r="I65" s="3">
        <f>F65*0.2</f>
        <v>23.200000000000003</v>
      </c>
      <c r="J65" s="3">
        <f t="shared" si="1"/>
        <v>2.7306399999999997</v>
      </c>
    </row>
    <row r="66" spans="1:11" ht="12.75">
      <c r="A66" t="s">
        <v>73</v>
      </c>
      <c r="B66" t="s">
        <v>67</v>
      </c>
      <c r="C66" s="11" t="s">
        <v>55</v>
      </c>
      <c r="D66">
        <v>123</v>
      </c>
      <c r="E66" s="3">
        <v>1</v>
      </c>
      <c r="F66" s="3">
        <f>D66*E66</f>
        <v>123</v>
      </c>
      <c r="G66" s="3">
        <f>F66*1.15</f>
        <v>141.45</v>
      </c>
      <c r="H66" t="s">
        <v>86</v>
      </c>
      <c r="J66" s="3">
        <f t="shared" si="1"/>
        <v>2.8954199999999997</v>
      </c>
      <c r="K66" t="s">
        <v>75</v>
      </c>
    </row>
  </sheetData>
  <autoFilter ref="A1:K6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J1" sqref="J1:K16384"/>
    </sheetView>
  </sheetViews>
  <sheetFormatPr defaultColWidth="9.00390625" defaultRowHeight="12.75"/>
  <cols>
    <col min="1" max="1" width="40.00390625" style="0" customWidth="1"/>
    <col min="2" max="2" width="16.375" style="0" customWidth="1"/>
    <col min="5" max="5" width="5.875" style="0" customWidth="1"/>
  </cols>
  <sheetData>
    <row r="1" spans="1:9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9</v>
      </c>
    </row>
    <row r="2" spans="1:9" ht="12.75">
      <c r="A2" t="s">
        <v>110</v>
      </c>
      <c r="B2" t="s">
        <v>111</v>
      </c>
      <c r="C2" s="11" t="s">
        <v>112</v>
      </c>
      <c r="D2">
        <v>91</v>
      </c>
      <c r="E2" s="3">
        <v>1</v>
      </c>
      <c r="F2" s="3">
        <f aca="true" t="shared" si="0" ref="F2:F10">D2*E2</f>
        <v>91</v>
      </c>
      <c r="G2" s="3">
        <f>F2*1.15</f>
        <v>104.64999999999999</v>
      </c>
      <c r="H2" t="s">
        <v>95</v>
      </c>
      <c r="I2" s="3">
        <f>F2*0.02354</f>
        <v>2.14214</v>
      </c>
    </row>
    <row r="3" spans="1:9" ht="12.75">
      <c r="A3" t="s">
        <v>113</v>
      </c>
      <c r="B3" t="s">
        <v>111</v>
      </c>
      <c r="C3" s="11" t="s">
        <v>44</v>
      </c>
      <c r="D3">
        <v>107</v>
      </c>
      <c r="E3" s="3">
        <v>1</v>
      </c>
      <c r="F3" s="3">
        <f t="shared" si="0"/>
        <v>107</v>
      </c>
      <c r="G3" s="3">
        <f>F3*1.15</f>
        <v>123.05</v>
      </c>
      <c r="H3" t="s">
        <v>74</v>
      </c>
      <c r="I3" s="3">
        <f aca="true" t="shared" si="1" ref="I3:I66">F3*0.02354</f>
        <v>2.51878</v>
      </c>
    </row>
    <row r="4" spans="1:9" ht="12.75">
      <c r="A4" t="s">
        <v>114</v>
      </c>
      <c r="B4" t="s">
        <v>111</v>
      </c>
      <c r="C4" s="11" t="s">
        <v>44</v>
      </c>
      <c r="D4">
        <v>107</v>
      </c>
      <c r="E4" s="3">
        <v>1</v>
      </c>
      <c r="F4" s="3">
        <f t="shared" si="0"/>
        <v>107</v>
      </c>
      <c r="G4" s="3">
        <f>F4*1.15</f>
        <v>123.05</v>
      </c>
      <c r="H4" t="s">
        <v>74</v>
      </c>
      <c r="I4" s="3">
        <f t="shared" si="1"/>
        <v>2.51878</v>
      </c>
    </row>
    <row r="5" spans="1:9" ht="12.75">
      <c r="A5" t="s">
        <v>115</v>
      </c>
      <c r="B5" t="s">
        <v>111</v>
      </c>
      <c r="C5" s="11" t="s">
        <v>44</v>
      </c>
      <c r="D5">
        <v>60</v>
      </c>
      <c r="E5" s="3">
        <v>1</v>
      </c>
      <c r="F5" s="3">
        <f t="shared" si="0"/>
        <v>60</v>
      </c>
      <c r="G5" s="3">
        <f>F5*1.12</f>
        <v>67.2</v>
      </c>
      <c r="H5" t="s">
        <v>34</v>
      </c>
      <c r="I5" s="3">
        <f t="shared" si="1"/>
        <v>1.4123999999999999</v>
      </c>
    </row>
    <row r="6" spans="1:9" ht="12.75">
      <c r="A6" t="s">
        <v>116</v>
      </c>
      <c r="B6" t="s">
        <v>111</v>
      </c>
      <c r="C6" s="11" t="s">
        <v>33</v>
      </c>
      <c r="D6">
        <v>205</v>
      </c>
      <c r="E6" s="3">
        <v>1</v>
      </c>
      <c r="F6" s="3">
        <f t="shared" si="0"/>
        <v>205</v>
      </c>
      <c r="G6" s="3">
        <f>F6*1.12</f>
        <v>229.60000000000002</v>
      </c>
      <c r="H6" t="s">
        <v>34</v>
      </c>
      <c r="I6" s="3">
        <f t="shared" si="1"/>
        <v>4.825699999999999</v>
      </c>
    </row>
    <row r="7" spans="1:9" ht="12.75">
      <c r="A7" t="s">
        <v>117</v>
      </c>
      <c r="B7" t="s">
        <v>111</v>
      </c>
      <c r="C7" s="11" t="s">
        <v>33</v>
      </c>
      <c r="D7">
        <v>205</v>
      </c>
      <c r="E7" s="3">
        <v>1</v>
      </c>
      <c r="F7" s="3">
        <f t="shared" si="0"/>
        <v>205</v>
      </c>
      <c r="G7" s="3">
        <f>F7*1.12</f>
        <v>229.60000000000002</v>
      </c>
      <c r="H7" t="s">
        <v>34</v>
      </c>
      <c r="I7" s="3">
        <f t="shared" si="1"/>
        <v>4.825699999999999</v>
      </c>
    </row>
    <row r="8" spans="1:9" ht="12.75">
      <c r="A8" t="s">
        <v>118</v>
      </c>
      <c r="B8" t="s">
        <v>111</v>
      </c>
      <c r="C8" s="11" t="s">
        <v>119</v>
      </c>
      <c r="D8">
        <v>45</v>
      </c>
      <c r="E8" s="3">
        <v>1</v>
      </c>
      <c r="F8" s="3">
        <f t="shared" si="0"/>
        <v>45</v>
      </c>
      <c r="G8" s="3">
        <f>F8*1.15</f>
        <v>51.74999999999999</v>
      </c>
      <c r="H8" t="s">
        <v>95</v>
      </c>
      <c r="I8" s="3">
        <f t="shared" si="1"/>
        <v>1.0593</v>
      </c>
    </row>
    <row r="9" spans="1:9" ht="12.75">
      <c r="A9" t="s">
        <v>120</v>
      </c>
      <c r="B9" t="s">
        <v>111</v>
      </c>
      <c r="C9" s="11" t="s">
        <v>119</v>
      </c>
      <c r="D9">
        <v>45</v>
      </c>
      <c r="E9" s="3">
        <v>1</v>
      </c>
      <c r="F9" s="3">
        <f t="shared" si="0"/>
        <v>45</v>
      </c>
      <c r="G9" s="3">
        <f>F9*1.15</f>
        <v>51.74999999999999</v>
      </c>
      <c r="H9" t="s">
        <v>95</v>
      </c>
      <c r="I9" s="3">
        <f t="shared" si="1"/>
        <v>1.0593</v>
      </c>
    </row>
    <row r="10" spans="1:9" ht="12.75">
      <c r="A10" t="s">
        <v>121</v>
      </c>
      <c r="B10" t="s">
        <v>111</v>
      </c>
      <c r="C10" s="11" t="s">
        <v>119</v>
      </c>
      <c r="D10">
        <v>45</v>
      </c>
      <c r="E10" s="3">
        <v>1</v>
      </c>
      <c r="F10" s="3">
        <f t="shared" si="0"/>
        <v>45</v>
      </c>
      <c r="G10" s="3">
        <f>F10*1.15</f>
        <v>51.74999999999999</v>
      </c>
      <c r="H10" t="s">
        <v>95</v>
      </c>
      <c r="I10" s="3">
        <f t="shared" si="1"/>
        <v>1.0593</v>
      </c>
    </row>
    <row r="11" spans="1:9" ht="12.75">
      <c r="A11" t="s">
        <v>122</v>
      </c>
      <c r="B11" t="s">
        <v>111</v>
      </c>
      <c r="C11" s="11">
        <v>50</v>
      </c>
      <c r="D11">
        <v>45</v>
      </c>
      <c r="E11" s="3">
        <v>2</v>
      </c>
      <c r="F11" s="3">
        <f aca="true" t="shared" si="2" ref="F11:F75">D11*E11</f>
        <v>90</v>
      </c>
      <c r="G11" s="3">
        <f>F11*1.05</f>
        <v>94.5</v>
      </c>
      <c r="H11" t="s">
        <v>102</v>
      </c>
      <c r="I11" s="3">
        <f t="shared" si="1"/>
        <v>2.1186</v>
      </c>
    </row>
    <row r="12" spans="1:9" ht="12.75">
      <c r="A12" t="s">
        <v>123</v>
      </c>
      <c r="B12" t="s">
        <v>111</v>
      </c>
      <c r="C12" s="11">
        <v>52</v>
      </c>
      <c r="D12">
        <v>46</v>
      </c>
      <c r="E12" s="3">
        <v>1</v>
      </c>
      <c r="F12" s="3">
        <f t="shared" si="2"/>
        <v>46</v>
      </c>
      <c r="G12" s="3">
        <f>F12*1.05</f>
        <v>48.300000000000004</v>
      </c>
      <c r="H12" t="s">
        <v>102</v>
      </c>
      <c r="I12" s="3">
        <f t="shared" si="1"/>
        <v>1.08284</v>
      </c>
    </row>
    <row r="13" spans="1:9" ht="12.75">
      <c r="A13" t="s">
        <v>123</v>
      </c>
      <c r="B13" t="s">
        <v>111</v>
      </c>
      <c r="C13" s="11">
        <v>52</v>
      </c>
      <c r="D13">
        <v>46</v>
      </c>
      <c r="E13" s="3">
        <v>1</v>
      </c>
      <c r="F13" s="3">
        <f>D13*E13</f>
        <v>46</v>
      </c>
      <c r="G13" s="3">
        <f>F13*1.15</f>
        <v>52.9</v>
      </c>
      <c r="H13" t="s">
        <v>98</v>
      </c>
      <c r="I13" s="3">
        <f t="shared" si="1"/>
        <v>1.08284</v>
      </c>
    </row>
    <row r="14" spans="1:9" ht="12.75">
      <c r="A14" t="s">
        <v>124</v>
      </c>
      <c r="B14" t="s">
        <v>111</v>
      </c>
      <c r="C14" s="11">
        <v>52</v>
      </c>
      <c r="D14">
        <v>46</v>
      </c>
      <c r="E14" s="3">
        <v>1</v>
      </c>
      <c r="F14" s="3">
        <f t="shared" si="2"/>
        <v>46</v>
      </c>
      <c r="G14" s="3">
        <f>F14*1.05</f>
        <v>48.300000000000004</v>
      </c>
      <c r="H14" t="s">
        <v>102</v>
      </c>
      <c r="I14" s="3">
        <f t="shared" si="1"/>
        <v>1.08284</v>
      </c>
    </row>
    <row r="15" spans="1:9" ht="12.75">
      <c r="A15" t="s">
        <v>124</v>
      </c>
      <c r="B15" t="s">
        <v>111</v>
      </c>
      <c r="C15" s="11">
        <v>52</v>
      </c>
      <c r="D15">
        <v>46</v>
      </c>
      <c r="E15" s="3">
        <v>3</v>
      </c>
      <c r="F15" s="3">
        <f t="shared" si="2"/>
        <v>138</v>
      </c>
      <c r="G15" s="3">
        <f>F15*1.15</f>
        <v>158.7</v>
      </c>
      <c r="H15" t="s">
        <v>98</v>
      </c>
      <c r="I15" s="3">
        <f t="shared" si="1"/>
        <v>3.2485199999999996</v>
      </c>
    </row>
    <row r="16" spans="1:9" ht="12.75">
      <c r="A16" t="s">
        <v>125</v>
      </c>
      <c r="B16" t="s">
        <v>111</v>
      </c>
      <c r="C16" s="11">
        <v>56</v>
      </c>
      <c r="D16">
        <v>57</v>
      </c>
      <c r="E16" s="3">
        <v>1</v>
      </c>
      <c r="F16" s="3">
        <f t="shared" si="2"/>
        <v>57</v>
      </c>
      <c r="G16" s="3">
        <f>F16*1.15</f>
        <v>65.55</v>
      </c>
      <c r="H16" t="s">
        <v>74</v>
      </c>
      <c r="I16" s="3">
        <f t="shared" si="1"/>
        <v>1.34178</v>
      </c>
    </row>
    <row r="17" spans="1:9" ht="12.75">
      <c r="A17" t="s">
        <v>126</v>
      </c>
      <c r="B17" t="s">
        <v>111</v>
      </c>
      <c r="C17" s="11">
        <v>48</v>
      </c>
      <c r="D17">
        <v>56</v>
      </c>
      <c r="E17" s="3">
        <v>1</v>
      </c>
      <c r="F17" s="3">
        <f t="shared" si="2"/>
        <v>56</v>
      </c>
      <c r="G17" s="3">
        <f>F17*1.05</f>
        <v>58.800000000000004</v>
      </c>
      <c r="H17" t="s">
        <v>102</v>
      </c>
      <c r="I17" s="3">
        <f t="shared" si="1"/>
        <v>1.3182399999999999</v>
      </c>
    </row>
    <row r="18" spans="1:9" ht="12.75">
      <c r="A18" t="s">
        <v>127</v>
      </c>
      <c r="B18" t="s">
        <v>111</v>
      </c>
      <c r="C18" s="11">
        <v>50</v>
      </c>
      <c r="D18">
        <v>56</v>
      </c>
      <c r="E18" s="3">
        <v>1</v>
      </c>
      <c r="F18" s="3">
        <f t="shared" si="2"/>
        <v>56</v>
      </c>
      <c r="G18" s="3">
        <f>F18*1.05</f>
        <v>58.800000000000004</v>
      </c>
      <c r="H18" t="s">
        <v>102</v>
      </c>
      <c r="I18" s="3">
        <f t="shared" si="1"/>
        <v>1.3182399999999999</v>
      </c>
    </row>
    <row r="19" spans="1:9" ht="12.75">
      <c r="A19" t="s">
        <v>128</v>
      </c>
      <c r="B19" t="s">
        <v>111</v>
      </c>
      <c r="C19" s="11">
        <v>50</v>
      </c>
      <c r="D19">
        <v>56</v>
      </c>
      <c r="E19" s="3">
        <v>1</v>
      </c>
      <c r="F19" s="3">
        <f t="shared" si="2"/>
        <v>56</v>
      </c>
      <c r="G19" s="3">
        <f>F19*1.05</f>
        <v>58.800000000000004</v>
      </c>
      <c r="H19" t="s">
        <v>102</v>
      </c>
      <c r="I19" s="3">
        <f t="shared" si="1"/>
        <v>1.3182399999999999</v>
      </c>
    </row>
    <row r="20" spans="1:9" ht="12.75">
      <c r="A20" t="s">
        <v>129</v>
      </c>
      <c r="B20" t="s">
        <v>111</v>
      </c>
      <c r="C20" s="11">
        <v>52</v>
      </c>
      <c r="D20">
        <v>57</v>
      </c>
      <c r="E20" s="3">
        <v>1</v>
      </c>
      <c r="F20" s="3">
        <f t="shared" si="2"/>
        <v>57</v>
      </c>
      <c r="G20" s="3">
        <f>F20*1.05</f>
        <v>59.85</v>
      </c>
      <c r="H20" t="s">
        <v>102</v>
      </c>
      <c r="I20" s="3">
        <f t="shared" si="1"/>
        <v>1.34178</v>
      </c>
    </row>
    <row r="21" spans="1:9" ht="12.75">
      <c r="A21" t="s">
        <v>130</v>
      </c>
      <c r="B21" t="s">
        <v>111</v>
      </c>
      <c r="C21" s="11">
        <v>52</v>
      </c>
      <c r="D21">
        <v>57</v>
      </c>
      <c r="E21" s="3">
        <v>1</v>
      </c>
      <c r="F21" s="3">
        <f t="shared" si="2"/>
        <v>57</v>
      </c>
      <c r="G21" s="3">
        <f>F21*1.05</f>
        <v>59.85</v>
      </c>
      <c r="H21" t="s">
        <v>102</v>
      </c>
      <c r="I21" s="3">
        <f t="shared" si="1"/>
        <v>1.34178</v>
      </c>
    </row>
    <row r="22" spans="1:9" ht="12.75">
      <c r="A22" t="s">
        <v>131</v>
      </c>
      <c r="B22" t="s">
        <v>111</v>
      </c>
      <c r="C22" s="11">
        <v>56</v>
      </c>
      <c r="D22">
        <v>57</v>
      </c>
      <c r="E22" s="3">
        <v>1</v>
      </c>
      <c r="F22" s="3">
        <f t="shared" si="2"/>
        <v>57</v>
      </c>
      <c r="G22" s="3">
        <f>F22*1.15</f>
        <v>65.55</v>
      </c>
      <c r="H22" t="s">
        <v>74</v>
      </c>
      <c r="I22" s="3">
        <f t="shared" si="1"/>
        <v>1.34178</v>
      </c>
    </row>
    <row r="23" spans="1:9" ht="12.75">
      <c r="A23" t="s">
        <v>132</v>
      </c>
      <c r="B23" t="s">
        <v>111</v>
      </c>
      <c r="C23" s="11">
        <v>56</v>
      </c>
      <c r="D23">
        <v>57</v>
      </c>
      <c r="E23" s="3">
        <v>1</v>
      </c>
      <c r="F23" s="3">
        <f t="shared" si="2"/>
        <v>57</v>
      </c>
      <c r="G23" s="3">
        <f>F23*1.15</f>
        <v>65.55</v>
      </c>
      <c r="H23" t="s">
        <v>74</v>
      </c>
      <c r="I23" s="3">
        <f t="shared" si="1"/>
        <v>1.34178</v>
      </c>
    </row>
    <row r="24" spans="1:9" ht="12.75">
      <c r="A24" t="s">
        <v>133</v>
      </c>
      <c r="B24" t="s">
        <v>134</v>
      </c>
      <c r="C24" s="11" t="s">
        <v>18</v>
      </c>
      <c r="D24">
        <v>69</v>
      </c>
      <c r="E24" s="3">
        <v>1</v>
      </c>
      <c r="F24" s="3">
        <f t="shared" si="2"/>
        <v>69</v>
      </c>
      <c r="G24" s="3">
        <f>F24*1.12</f>
        <v>77.28</v>
      </c>
      <c r="H24" t="s">
        <v>101</v>
      </c>
      <c r="I24" s="3">
        <f t="shared" si="1"/>
        <v>1.6242599999999998</v>
      </c>
    </row>
    <row r="25" spans="1:9" ht="12.75">
      <c r="A25" t="s">
        <v>135</v>
      </c>
      <c r="B25" t="s">
        <v>134</v>
      </c>
      <c r="C25" s="11" t="s">
        <v>136</v>
      </c>
      <c r="D25">
        <v>205</v>
      </c>
      <c r="E25" s="3">
        <v>1</v>
      </c>
      <c r="F25" s="3">
        <f t="shared" si="2"/>
        <v>205</v>
      </c>
      <c r="G25" s="3">
        <f>F25*1.12</f>
        <v>229.60000000000002</v>
      </c>
      <c r="H25" t="s">
        <v>77</v>
      </c>
      <c r="I25" s="3">
        <f t="shared" si="1"/>
        <v>4.825699999999999</v>
      </c>
    </row>
    <row r="26" spans="1:9" ht="12.75">
      <c r="A26" t="s">
        <v>137</v>
      </c>
      <c r="B26" t="s">
        <v>138</v>
      </c>
      <c r="C26" s="11" t="s">
        <v>33</v>
      </c>
      <c r="D26">
        <v>180</v>
      </c>
      <c r="E26" s="3">
        <v>1</v>
      </c>
      <c r="F26" s="3">
        <f>D26*E26</f>
        <v>180</v>
      </c>
      <c r="G26" s="3">
        <f>F26*1.15</f>
        <v>206.99999999999997</v>
      </c>
      <c r="H26" t="s">
        <v>104</v>
      </c>
      <c r="I26" s="3">
        <f t="shared" si="1"/>
        <v>4.2372</v>
      </c>
    </row>
    <row r="27" spans="1:9" ht="12.75">
      <c r="A27" t="s">
        <v>137</v>
      </c>
      <c r="B27" t="s">
        <v>138</v>
      </c>
      <c r="C27" s="11" t="s">
        <v>33</v>
      </c>
      <c r="D27">
        <v>180</v>
      </c>
      <c r="E27" s="3">
        <v>1</v>
      </c>
      <c r="F27" s="3">
        <f>D27*E27</f>
        <v>180</v>
      </c>
      <c r="G27" s="3">
        <f aca="true" t="shared" si="3" ref="G27:G34">F27*1.12</f>
        <v>201.60000000000002</v>
      </c>
      <c r="H27" t="s">
        <v>32</v>
      </c>
      <c r="I27" s="3">
        <f t="shared" si="1"/>
        <v>4.2372</v>
      </c>
    </row>
    <row r="28" spans="1:9" ht="12.75">
      <c r="A28" t="s">
        <v>137</v>
      </c>
      <c r="B28" t="s">
        <v>138</v>
      </c>
      <c r="C28" s="11" t="s">
        <v>42</v>
      </c>
      <c r="D28">
        <v>180</v>
      </c>
      <c r="E28" s="3">
        <v>1</v>
      </c>
      <c r="F28" s="3">
        <f aca="true" t="shared" si="4" ref="F28:F43">D28*E28</f>
        <v>180</v>
      </c>
      <c r="G28" s="3">
        <f t="shared" si="3"/>
        <v>201.60000000000002</v>
      </c>
      <c r="H28" t="s">
        <v>77</v>
      </c>
      <c r="I28" s="3">
        <f t="shared" si="1"/>
        <v>4.2372</v>
      </c>
    </row>
    <row r="29" spans="1:9" ht="12.75">
      <c r="A29" t="s">
        <v>139</v>
      </c>
      <c r="B29" t="s">
        <v>138</v>
      </c>
      <c r="C29" s="11" t="s">
        <v>42</v>
      </c>
      <c r="D29">
        <v>98</v>
      </c>
      <c r="E29" s="3">
        <v>1</v>
      </c>
      <c r="F29" s="3">
        <f t="shared" si="4"/>
        <v>98</v>
      </c>
      <c r="G29" s="3">
        <f t="shared" si="3"/>
        <v>109.76</v>
      </c>
      <c r="H29" t="s">
        <v>77</v>
      </c>
      <c r="I29" s="3">
        <f t="shared" si="1"/>
        <v>2.30692</v>
      </c>
    </row>
    <row r="30" spans="1:9" ht="12.75">
      <c r="A30" t="s">
        <v>140</v>
      </c>
      <c r="B30" t="s">
        <v>138</v>
      </c>
      <c r="C30" s="11" t="s">
        <v>42</v>
      </c>
      <c r="D30">
        <v>98</v>
      </c>
      <c r="E30" s="3">
        <v>1</v>
      </c>
      <c r="F30" s="3">
        <f t="shared" si="4"/>
        <v>98</v>
      </c>
      <c r="G30" s="3">
        <f t="shared" si="3"/>
        <v>109.76</v>
      </c>
      <c r="H30" t="s">
        <v>77</v>
      </c>
      <c r="I30" s="3">
        <f t="shared" si="1"/>
        <v>2.30692</v>
      </c>
    </row>
    <row r="31" spans="1:9" ht="12.75">
      <c r="A31" t="s">
        <v>141</v>
      </c>
      <c r="B31" t="s">
        <v>138</v>
      </c>
      <c r="C31" s="11" t="s">
        <v>42</v>
      </c>
      <c r="D31">
        <v>250</v>
      </c>
      <c r="E31" s="3">
        <v>1</v>
      </c>
      <c r="F31" s="3">
        <f t="shared" si="4"/>
        <v>250</v>
      </c>
      <c r="G31" s="3">
        <f t="shared" si="3"/>
        <v>280</v>
      </c>
      <c r="H31" t="s">
        <v>77</v>
      </c>
      <c r="I31" s="3">
        <f t="shared" si="1"/>
        <v>5.885</v>
      </c>
    </row>
    <row r="32" spans="1:9" ht="12.75">
      <c r="A32" t="s">
        <v>142</v>
      </c>
      <c r="B32" t="s">
        <v>143</v>
      </c>
      <c r="C32" s="11" t="s">
        <v>144</v>
      </c>
      <c r="D32">
        <v>147</v>
      </c>
      <c r="E32" s="3">
        <v>1</v>
      </c>
      <c r="F32" s="3">
        <f>D32*E32</f>
        <v>147</v>
      </c>
      <c r="G32" s="3">
        <f t="shared" si="3"/>
        <v>164.64000000000001</v>
      </c>
      <c r="H32" t="s">
        <v>32</v>
      </c>
      <c r="I32" s="3">
        <f t="shared" si="1"/>
        <v>3.46038</v>
      </c>
    </row>
    <row r="33" spans="1:9" ht="12.75">
      <c r="A33" t="s">
        <v>145</v>
      </c>
      <c r="B33" t="s">
        <v>143</v>
      </c>
      <c r="C33" s="11" t="s">
        <v>144</v>
      </c>
      <c r="D33">
        <v>193</v>
      </c>
      <c r="E33" s="3">
        <v>1</v>
      </c>
      <c r="F33" s="3">
        <f>D33*E33</f>
        <v>193</v>
      </c>
      <c r="G33" s="3">
        <f t="shared" si="3"/>
        <v>216.16000000000003</v>
      </c>
      <c r="H33" t="s">
        <v>32</v>
      </c>
      <c r="I33" s="3">
        <f t="shared" si="1"/>
        <v>4.54322</v>
      </c>
    </row>
    <row r="34" spans="1:9" ht="12.75">
      <c r="A34" t="s">
        <v>146</v>
      </c>
      <c r="B34" t="s">
        <v>143</v>
      </c>
      <c r="C34" s="11" t="s">
        <v>144</v>
      </c>
      <c r="D34">
        <v>307</v>
      </c>
      <c r="E34" s="3">
        <v>1</v>
      </c>
      <c r="F34" s="3">
        <f>D34*E34</f>
        <v>307</v>
      </c>
      <c r="G34" s="3">
        <f t="shared" si="3"/>
        <v>343.84000000000003</v>
      </c>
      <c r="H34" t="s">
        <v>32</v>
      </c>
      <c r="I34" s="3">
        <f t="shared" si="1"/>
        <v>7.22678</v>
      </c>
    </row>
    <row r="35" spans="1:9" ht="12.75">
      <c r="A35" t="s">
        <v>303</v>
      </c>
      <c r="B35" t="s">
        <v>143</v>
      </c>
      <c r="C35" s="11"/>
      <c r="E35" s="3"/>
      <c r="F35" s="3"/>
      <c r="G35" s="3">
        <v>176</v>
      </c>
      <c r="H35" t="s">
        <v>32</v>
      </c>
      <c r="I35" s="3">
        <f t="shared" si="1"/>
        <v>0</v>
      </c>
    </row>
    <row r="36" spans="1:9" ht="12.75">
      <c r="A36" t="s">
        <v>147</v>
      </c>
      <c r="B36" t="s">
        <v>148</v>
      </c>
      <c r="C36" s="11" t="s">
        <v>149</v>
      </c>
      <c r="D36">
        <v>124</v>
      </c>
      <c r="E36" s="3">
        <v>1</v>
      </c>
      <c r="F36" s="3">
        <f t="shared" si="4"/>
        <v>124</v>
      </c>
      <c r="G36" s="3">
        <f>F36*1.15</f>
        <v>142.6</v>
      </c>
      <c r="H36" t="s">
        <v>100</v>
      </c>
      <c r="I36" s="3">
        <f t="shared" si="1"/>
        <v>2.9189599999999998</v>
      </c>
    </row>
    <row r="37" spans="1:9" ht="12.75">
      <c r="A37" t="s">
        <v>150</v>
      </c>
      <c r="B37" t="s">
        <v>148</v>
      </c>
      <c r="C37" s="11" t="s">
        <v>149</v>
      </c>
      <c r="D37">
        <v>100</v>
      </c>
      <c r="E37" s="3">
        <v>1</v>
      </c>
      <c r="F37" s="3">
        <f t="shared" si="4"/>
        <v>100</v>
      </c>
      <c r="G37" s="3">
        <f>F37*1.15</f>
        <v>114.99999999999999</v>
      </c>
      <c r="H37" t="s">
        <v>100</v>
      </c>
      <c r="I37" s="3">
        <f t="shared" si="1"/>
        <v>2.3539999999999996</v>
      </c>
    </row>
    <row r="38" spans="1:9" ht="12.75">
      <c r="A38" t="s">
        <v>151</v>
      </c>
      <c r="B38" t="s">
        <v>152</v>
      </c>
      <c r="C38" s="11" t="s">
        <v>42</v>
      </c>
      <c r="D38">
        <v>195</v>
      </c>
      <c r="E38" s="3">
        <v>1</v>
      </c>
      <c r="F38" s="3">
        <f t="shared" si="4"/>
        <v>195</v>
      </c>
      <c r="G38" s="3">
        <f>F38*1.15</f>
        <v>224.24999999999997</v>
      </c>
      <c r="H38" t="s">
        <v>107</v>
      </c>
      <c r="I38" s="3">
        <f t="shared" si="1"/>
        <v>4.5903</v>
      </c>
    </row>
    <row r="39" spans="1:9" ht="12.75">
      <c r="A39" t="s">
        <v>153</v>
      </c>
      <c r="B39" t="s">
        <v>154</v>
      </c>
      <c r="C39" s="11" t="s">
        <v>57</v>
      </c>
      <c r="D39">
        <v>280</v>
      </c>
      <c r="E39" s="3">
        <v>1</v>
      </c>
      <c r="F39" s="3">
        <f t="shared" si="4"/>
        <v>280</v>
      </c>
      <c r="G39" s="3">
        <f>F39*1.15</f>
        <v>322</v>
      </c>
      <c r="H39" t="s">
        <v>100</v>
      </c>
      <c r="I39" s="3">
        <f t="shared" si="1"/>
        <v>6.5912</v>
      </c>
    </row>
    <row r="40" spans="1:9" ht="12.75">
      <c r="A40" t="s">
        <v>155</v>
      </c>
      <c r="B40" t="s">
        <v>154</v>
      </c>
      <c r="C40" s="11" t="s">
        <v>42</v>
      </c>
      <c r="D40">
        <v>180</v>
      </c>
      <c r="E40" s="3">
        <v>1</v>
      </c>
      <c r="F40" s="3">
        <f t="shared" si="4"/>
        <v>180</v>
      </c>
      <c r="G40" s="3">
        <f>F40*1.12</f>
        <v>201.60000000000002</v>
      </c>
      <c r="H40" t="s">
        <v>76</v>
      </c>
      <c r="I40" s="3">
        <f t="shared" si="1"/>
        <v>4.2372</v>
      </c>
    </row>
    <row r="41" spans="1:9" ht="12.75">
      <c r="A41" t="s">
        <v>156</v>
      </c>
      <c r="B41" t="s">
        <v>154</v>
      </c>
      <c r="C41" s="11" t="s">
        <v>12</v>
      </c>
      <c r="D41">
        <v>180</v>
      </c>
      <c r="E41" s="3">
        <v>1</v>
      </c>
      <c r="F41" s="3">
        <f>D41*E41</f>
        <v>180</v>
      </c>
      <c r="G41" s="3">
        <f>F41*1.15</f>
        <v>206.99999999999997</v>
      </c>
      <c r="H41" t="s">
        <v>103</v>
      </c>
      <c r="I41" s="3">
        <f t="shared" si="1"/>
        <v>4.2372</v>
      </c>
    </row>
    <row r="42" spans="1:9" ht="12.75">
      <c r="A42" t="s">
        <v>157</v>
      </c>
      <c r="B42" t="s">
        <v>154</v>
      </c>
      <c r="C42" s="11" t="s">
        <v>57</v>
      </c>
      <c r="D42">
        <v>453</v>
      </c>
      <c r="E42" s="3">
        <v>1</v>
      </c>
      <c r="F42" s="3">
        <f t="shared" si="4"/>
        <v>453</v>
      </c>
      <c r="G42" s="3">
        <f>F42*1.15</f>
        <v>520.9499999999999</v>
      </c>
      <c r="H42" t="s">
        <v>100</v>
      </c>
      <c r="I42" s="3">
        <f t="shared" si="1"/>
        <v>10.66362</v>
      </c>
    </row>
    <row r="43" spans="1:9" ht="12.75">
      <c r="A43" t="s">
        <v>158</v>
      </c>
      <c r="B43" t="s">
        <v>159</v>
      </c>
      <c r="C43" s="11" t="s">
        <v>33</v>
      </c>
      <c r="D43">
        <v>280</v>
      </c>
      <c r="E43" s="3">
        <v>1</v>
      </c>
      <c r="F43" s="3">
        <f t="shared" si="4"/>
        <v>280</v>
      </c>
      <c r="G43" s="3">
        <f>F43*1.12</f>
        <v>313.6</v>
      </c>
      <c r="H43" t="s">
        <v>32</v>
      </c>
      <c r="I43" s="3">
        <f t="shared" si="1"/>
        <v>6.5912</v>
      </c>
    </row>
    <row r="44" spans="1:9" ht="12.75">
      <c r="A44" t="s">
        <v>160</v>
      </c>
      <c r="B44" t="s">
        <v>161</v>
      </c>
      <c r="C44" s="11" t="s">
        <v>44</v>
      </c>
      <c r="D44">
        <v>191</v>
      </c>
      <c r="E44" s="3">
        <v>1</v>
      </c>
      <c r="F44" s="3">
        <f>D44*E44</f>
        <v>191</v>
      </c>
      <c r="G44" s="3">
        <f>F44*1.12</f>
        <v>213.92000000000002</v>
      </c>
      <c r="H44" t="s">
        <v>32</v>
      </c>
      <c r="I44" s="3">
        <f t="shared" si="1"/>
        <v>4.49614</v>
      </c>
    </row>
    <row r="45" spans="1:9" ht="12.75">
      <c r="A45" t="s">
        <v>162</v>
      </c>
      <c r="B45" t="s">
        <v>161</v>
      </c>
      <c r="C45" s="11" t="s">
        <v>44</v>
      </c>
      <c r="D45">
        <v>117</v>
      </c>
      <c r="E45" s="3">
        <v>1</v>
      </c>
      <c r="F45" s="3">
        <f>D45*E45</f>
        <v>117</v>
      </c>
      <c r="G45" s="3">
        <f>F45*1.15</f>
        <v>134.54999999999998</v>
      </c>
      <c r="H45" t="s">
        <v>74</v>
      </c>
      <c r="I45" s="3">
        <f t="shared" si="1"/>
        <v>2.75418</v>
      </c>
    </row>
    <row r="46" spans="1:9" ht="12.75">
      <c r="A46" t="s">
        <v>163</v>
      </c>
      <c r="B46" t="s">
        <v>164</v>
      </c>
      <c r="C46" s="11" t="s">
        <v>55</v>
      </c>
      <c r="D46">
        <v>220</v>
      </c>
      <c r="E46" s="3">
        <v>1</v>
      </c>
      <c r="F46" s="3">
        <f t="shared" si="2"/>
        <v>220</v>
      </c>
      <c r="G46" s="3">
        <f>F46*1.12</f>
        <v>246.40000000000003</v>
      </c>
      <c r="H46" t="s">
        <v>99</v>
      </c>
      <c r="I46" s="3">
        <f t="shared" si="1"/>
        <v>5.1788</v>
      </c>
    </row>
    <row r="47" spans="1:9" ht="12.75">
      <c r="A47" t="s">
        <v>163</v>
      </c>
      <c r="B47" t="s">
        <v>164</v>
      </c>
      <c r="C47" s="11" t="s">
        <v>44</v>
      </c>
      <c r="D47">
        <v>220</v>
      </c>
      <c r="E47" s="3">
        <v>1</v>
      </c>
      <c r="F47" s="3">
        <f>D47*E47</f>
        <v>220</v>
      </c>
      <c r="G47" s="3">
        <f>F47*1.15</f>
        <v>252.99999999999997</v>
      </c>
      <c r="H47" t="s">
        <v>104</v>
      </c>
      <c r="I47" s="3">
        <f t="shared" si="1"/>
        <v>5.1788</v>
      </c>
    </row>
    <row r="48" spans="1:9" ht="12.75">
      <c r="A48" t="s">
        <v>165</v>
      </c>
      <c r="B48" t="s">
        <v>164</v>
      </c>
      <c r="C48" s="11" t="s">
        <v>55</v>
      </c>
      <c r="D48">
        <v>160</v>
      </c>
      <c r="E48" s="3">
        <v>1</v>
      </c>
      <c r="F48" s="3">
        <f t="shared" si="2"/>
        <v>160</v>
      </c>
      <c r="G48" s="3">
        <f>F48*1.12</f>
        <v>179.20000000000002</v>
      </c>
      <c r="H48" t="s">
        <v>99</v>
      </c>
      <c r="I48" s="3">
        <f t="shared" si="1"/>
        <v>3.7664</v>
      </c>
    </row>
    <row r="49" spans="1:9" ht="12.75">
      <c r="A49" t="s">
        <v>166</v>
      </c>
      <c r="B49" t="s">
        <v>164</v>
      </c>
      <c r="C49" s="11" t="s">
        <v>55</v>
      </c>
      <c r="D49">
        <v>350</v>
      </c>
      <c r="E49" s="3">
        <v>1</v>
      </c>
      <c r="F49" s="3">
        <f t="shared" si="2"/>
        <v>350</v>
      </c>
      <c r="G49" s="3">
        <f>F49*1.12</f>
        <v>392.00000000000006</v>
      </c>
      <c r="H49" t="s">
        <v>99</v>
      </c>
      <c r="I49" s="3">
        <f t="shared" si="1"/>
        <v>8.238999999999999</v>
      </c>
    </row>
    <row r="50" spans="1:9" ht="12.75">
      <c r="A50" t="s">
        <v>166</v>
      </c>
      <c r="B50" t="s">
        <v>164</v>
      </c>
      <c r="C50" s="11" t="s">
        <v>44</v>
      </c>
      <c r="D50">
        <v>350</v>
      </c>
      <c r="E50" s="3">
        <v>1</v>
      </c>
      <c r="F50" s="3">
        <f>D50*E50</f>
        <v>350</v>
      </c>
      <c r="G50" s="3">
        <f>F50*1.15</f>
        <v>402.49999999999994</v>
      </c>
      <c r="H50" t="s">
        <v>104</v>
      </c>
      <c r="I50" s="3">
        <f t="shared" si="1"/>
        <v>8.238999999999999</v>
      </c>
    </row>
    <row r="51" spans="1:9" ht="12.75">
      <c r="A51" t="s">
        <v>167</v>
      </c>
      <c r="B51" t="s">
        <v>164</v>
      </c>
      <c r="C51" s="11" t="s">
        <v>55</v>
      </c>
      <c r="D51">
        <v>271</v>
      </c>
      <c r="E51" s="3">
        <v>1</v>
      </c>
      <c r="F51" s="3">
        <f t="shared" si="2"/>
        <v>271</v>
      </c>
      <c r="G51" s="3">
        <f>F51*1.12</f>
        <v>303.52000000000004</v>
      </c>
      <c r="H51" t="s">
        <v>99</v>
      </c>
      <c r="I51" s="3">
        <f t="shared" si="1"/>
        <v>6.37934</v>
      </c>
    </row>
    <row r="52" spans="1:9" ht="12.75">
      <c r="A52" t="s">
        <v>168</v>
      </c>
      <c r="B52" t="s">
        <v>164</v>
      </c>
      <c r="C52" s="11" t="s">
        <v>55</v>
      </c>
      <c r="D52">
        <v>150</v>
      </c>
      <c r="E52" s="3">
        <v>1</v>
      </c>
      <c r="F52" s="3">
        <f t="shared" si="2"/>
        <v>150</v>
      </c>
      <c r="G52" s="3">
        <f>F52*1.12</f>
        <v>168.00000000000003</v>
      </c>
      <c r="H52" t="s">
        <v>99</v>
      </c>
      <c r="I52" s="3">
        <f t="shared" si="1"/>
        <v>3.5309999999999997</v>
      </c>
    </row>
    <row r="53" spans="1:9" ht="12.75">
      <c r="A53" t="s">
        <v>169</v>
      </c>
      <c r="B53" t="s">
        <v>170</v>
      </c>
      <c r="C53" s="11" t="s">
        <v>171</v>
      </c>
      <c r="D53">
        <v>230</v>
      </c>
      <c r="E53" s="3">
        <v>1</v>
      </c>
      <c r="F53" s="3">
        <f t="shared" si="2"/>
        <v>230</v>
      </c>
      <c r="G53" s="3">
        <f>F53*1.15</f>
        <v>264.5</v>
      </c>
      <c r="H53" t="s">
        <v>107</v>
      </c>
      <c r="I53" s="3">
        <f t="shared" si="1"/>
        <v>5.414199999999999</v>
      </c>
    </row>
    <row r="54" spans="1:9" ht="12.75">
      <c r="A54" t="s">
        <v>172</v>
      </c>
      <c r="B54" t="s">
        <v>170</v>
      </c>
      <c r="C54" s="11" t="s">
        <v>171</v>
      </c>
      <c r="D54">
        <v>180</v>
      </c>
      <c r="E54" s="3">
        <v>1</v>
      </c>
      <c r="F54" s="3">
        <f>D54*E54</f>
        <v>180</v>
      </c>
      <c r="G54" s="3">
        <f>F54*1.15</f>
        <v>206.99999999999997</v>
      </c>
      <c r="H54" t="s">
        <v>107</v>
      </c>
      <c r="I54" s="3">
        <f t="shared" si="1"/>
        <v>4.2372</v>
      </c>
    </row>
    <row r="55" spans="1:9" ht="12.75">
      <c r="A55" t="s">
        <v>173</v>
      </c>
      <c r="B55" t="s">
        <v>170</v>
      </c>
      <c r="C55" s="11" t="s">
        <v>174</v>
      </c>
      <c r="D55">
        <v>180</v>
      </c>
      <c r="E55" s="3">
        <v>1</v>
      </c>
      <c r="F55" s="3">
        <f>D55*E55</f>
        <v>180</v>
      </c>
      <c r="G55" s="3">
        <f>F55*1.12</f>
        <v>201.60000000000002</v>
      </c>
      <c r="H55" t="s">
        <v>77</v>
      </c>
      <c r="I55" s="3">
        <f t="shared" si="1"/>
        <v>4.2372</v>
      </c>
    </row>
    <row r="56" spans="1:9" ht="12.75">
      <c r="A56" t="s">
        <v>175</v>
      </c>
      <c r="B56" t="s">
        <v>170</v>
      </c>
      <c r="C56" s="11" t="s">
        <v>171</v>
      </c>
      <c r="D56">
        <v>280</v>
      </c>
      <c r="E56" s="3">
        <v>1</v>
      </c>
      <c r="F56" s="3">
        <f>D56*E56</f>
        <v>280</v>
      </c>
      <c r="G56" s="3">
        <f>F56*1.15</f>
        <v>322</v>
      </c>
      <c r="H56" t="s">
        <v>107</v>
      </c>
      <c r="I56" s="3">
        <f t="shared" si="1"/>
        <v>6.5912</v>
      </c>
    </row>
    <row r="57" spans="1:9" ht="12.75">
      <c r="A57" t="s">
        <v>175</v>
      </c>
      <c r="B57" t="s">
        <v>170</v>
      </c>
      <c r="C57" s="11" t="s">
        <v>176</v>
      </c>
      <c r="D57">
        <v>280</v>
      </c>
      <c r="E57" s="3">
        <v>1</v>
      </c>
      <c r="F57" s="3">
        <f>D57*E57</f>
        <v>280</v>
      </c>
      <c r="G57" s="3">
        <f>F57*1</f>
        <v>280</v>
      </c>
      <c r="H57" t="s">
        <v>36</v>
      </c>
      <c r="I57" s="3">
        <f t="shared" si="1"/>
        <v>6.5912</v>
      </c>
    </row>
    <row r="58" spans="1:9" ht="12.75">
      <c r="A58" t="s">
        <v>175</v>
      </c>
      <c r="B58" t="s">
        <v>170</v>
      </c>
      <c r="C58" s="11" t="s">
        <v>174</v>
      </c>
      <c r="D58">
        <v>280</v>
      </c>
      <c r="E58" s="3">
        <v>1</v>
      </c>
      <c r="F58" s="3">
        <f>D58*E58</f>
        <v>280</v>
      </c>
      <c r="G58" s="3">
        <f>F58*1.12</f>
        <v>313.6</v>
      </c>
      <c r="H58" t="s">
        <v>77</v>
      </c>
      <c r="I58" s="3">
        <f t="shared" si="1"/>
        <v>6.5912</v>
      </c>
    </row>
    <row r="59" spans="1:9" ht="12.75">
      <c r="A59" t="s">
        <v>177</v>
      </c>
      <c r="B59" t="s">
        <v>178</v>
      </c>
      <c r="C59" s="11">
        <v>48</v>
      </c>
      <c r="D59">
        <v>45</v>
      </c>
      <c r="E59" s="3">
        <v>1</v>
      </c>
      <c r="F59" s="3">
        <f t="shared" si="2"/>
        <v>45</v>
      </c>
      <c r="G59" s="3">
        <f>F59*1.05</f>
        <v>47.25</v>
      </c>
      <c r="H59" t="s">
        <v>102</v>
      </c>
      <c r="I59" s="3">
        <f t="shared" si="1"/>
        <v>1.0593</v>
      </c>
    </row>
    <row r="60" spans="1:9" ht="12.75">
      <c r="A60" t="s">
        <v>177</v>
      </c>
      <c r="B60" t="s">
        <v>178</v>
      </c>
      <c r="C60" s="11">
        <v>52</v>
      </c>
      <c r="D60">
        <v>45</v>
      </c>
      <c r="E60" s="3">
        <v>1</v>
      </c>
      <c r="F60" s="3">
        <f t="shared" si="2"/>
        <v>45</v>
      </c>
      <c r="G60" s="3">
        <f>F60*1.05</f>
        <v>47.25</v>
      </c>
      <c r="H60" t="s">
        <v>102</v>
      </c>
      <c r="I60" s="3">
        <f t="shared" si="1"/>
        <v>1.0593</v>
      </c>
    </row>
    <row r="61" spans="1:9" ht="12.75">
      <c r="A61" t="s">
        <v>177</v>
      </c>
      <c r="B61" t="s">
        <v>178</v>
      </c>
      <c r="C61" s="11">
        <v>52</v>
      </c>
      <c r="D61">
        <v>45</v>
      </c>
      <c r="E61" s="3">
        <v>3</v>
      </c>
      <c r="F61" s="3">
        <f t="shared" si="2"/>
        <v>135</v>
      </c>
      <c r="G61" s="3">
        <f>F61*1.15</f>
        <v>155.25</v>
      </c>
      <c r="H61" t="s">
        <v>98</v>
      </c>
      <c r="I61" s="3">
        <f t="shared" si="1"/>
        <v>3.1778999999999997</v>
      </c>
    </row>
    <row r="62" spans="1:9" ht="12.75">
      <c r="A62" t="s">
        <v>179</v>
      </c>
      <c r="B62" t="s">
        <v>180</v>
      </c>
      <c r="C62" s="11" t="s">
        <v>119</v>
      </c>
      <c r="D62">
        <v>75</v>
      </c>
      <c r="E62" s="3">
        <v>1</v>
      </c>
      <c r="F62" s="3">
        <f t="shared" si="2"/>
        <v>75</v>
      </c>
      <c r="G62" s="3">
        <f>F62*1.15</f>
        <v>86.25</v>
      </c>
      <c r="H62" t="s">
        <v>95</v>
      </c>
      <c r="I62" s="3">
        <f t="shared" si="1"/>
        <v>1.7654999999999998</v>
      </c>
    </row>
    <row r="63" spans="1:9" ht="12.75">
      <c r="A63" t="s">
        <v>181</v>
      </c>
      <c r="B63" t="s">
        <v>180</v>
      </c>
      <c r="C63" s="11" t="s">
        <v>47</v>
      </c>
      <c r="D63">
        <v>85</v>
      </c>
      <c r="E63" s="3">
        <v>5</v>
      </c>
      <c r="F63" s="3">
        <f>D63*E63</f>
        <v>425</v>
      </c>
      <c r="G63" s="3">
        <f>F63*1.15</f>
        <v>488.74999999999994</v>
      </c>
      <c r="H63" t="s">
        <v>103</v>
      </c>
      <c r="I63" s="3">
        <f t="shared" si="1"/>
        <v>10.0045</v>
      </c>
    </row>
    <row r="64" spans="1:9" s="4" customFormat="1" ht="12.75">
      <c r="A64" s="4" t="s">
        <v>182</v>
      </c>
      <c r="B64" s="4" t="s">
        <v>183</v>
      </c>
      <c r="C64" s="11" t="s">
        <v>39</v>
      </c>
      <c r="D64" s="4">
        <v>137</v>
      </c>
      <c r="E64" s="12">
        <v>1</v>
      </c>
      <c r="F64" s="12">
        <f>D64*E64</f>
        <v>137</v>
      </c>
      <c r="G64" s="12">
        <f>F64*1.15</f>
        <v>157.54999999999998</v>
      </c>
      <c r="H64" s="4" t="s">
        <v>107</v>
      </c>
      <c r="I64" s="3">
        <f t="shared" si="1"/>
        <v>3.22498</v>
      </c>
    </row>
    <row r="65" spans="1:9" ht="12.75">
      <c r="A65" t="s">
        <v>184</v>
      </c>
      <c r="B65" t="s">
        <v>185</v>
      </c>
      <c r="C65" s="11" t="s">
        <v>39</v>
      </c>
      <c r="D65">
        <v>255</v>
      </c>
      <c r="E65" s="3">
        <v>1</v>
      </c>
      <c r="F65" s="3">
        <f t="shared" si="2"/>
        <v>255</v>
      </c>
      <c r="G65" s="3">
        <f>F65*1.15</f>
        <v>293.25</v>
      </c>
      <c r="H65" t="s">
        <v>100</v>
      </c>
      <c r="I65" s="3">
        <f t="shared" si="1"/>
        <v>6.0027</v>
      </c>
    </row>
    <row r="66" spans="1:9" ht="12.75">
      <c r="A66" t="s">
        <v>186</v>
      </c>
      <c r="B66" t="s">
        <v>187</v>
      </c>
      <c r="C66" s="11" t="s">
        <v>20</v>
      </c>
      <c r="D66">
        <v>152</v>
      </c>
      <c r="E66" s="3">
        <v>1</v>
      </c>
      <c r="F66" s="3">
        <f t="shared" si="2"/>
        <v>152</v>
      </c>
      <c r="G66" s="3">
        <f>F66*1.12</f>
        <v>170.24</v>
      </c>
      <c r="H66" t="s">
        <v>21</v>
      </c>
      <c r="I66" s="3">
        <f t="shared" si="1"/>
        <v>3.57808</v>
      </c>
    </row>
    <row r="67" spans="1:9" ht="12.75">
      <c r="A67" t="s">
        <v>188</v>
      </c>
      <c r="B67" t="s">
        <v>189</v>
      </c>
      <c r="C67" s="11" t="s">
        <v>44</v>
      </c>
      <c r="D67">
        <v>98</v>
      </c>
      <c r="E67" s="3">
        <v>2</v>
      </c>
      <c r="F67" s="3">
        <f t="shared" si="2"/>
        <v>196</v>
      </c>
      <c r="G67" s="3">
        <f>F67*1.12</f>
        <v>219.52</v>
      </c>
      <c r="H67" t="s">
        <v>96</v>
      </c>
      <c r="I67" s="3">
        <f aca="true" t="shared" si="5" ref="I67:I130">F67*0.02354</f>
        <v>4.61384</v>
      </c>
    </row>
    <row r="68" spans="1:9" ht="12.75">
      <c r="A68" t="s">
        <v>190</v>
      </c>
      <c r="B68" t="s">
        <v>189</v>
      </c>
      <c r="C68" s="11">
        <v>56</v>
      </c>
      <c r="D68">
        <v>39</v>
      </c>
      <c r="E68" s="3">
        <v>2</v>
      </c>
      <c r="F68" s="3">
        <f t="shared" si="2"/>
        <v>78</v>
      </c>
      <c r="G68" s="3">
        <f>F68*1.12</f>
        <v>87.36000000000001</v>
      </c>
      <c r="H68" t="s">
        <v>96</v>
      </c>
      <c r="I68" s="3">
        <f t="shared" si="5"/>
        <v>1.83612</v>
      </c>
    </row>
    <row r="69" spans="1:9" ht="12.75">
      <c r="A69" t="s">
        <v>191</v>
      </c>
      <c r="B69" t="s">
        <v>192</v>
      </c>
      <c r="C69" s="11" t="s">
        <v>42</v>
      </c>
      <c r="D69">
        <v>250</v>
      </c>
      <c r="E69" s="3">
        <v>1</v>
      </c>
      <c r="F69" s="3">
        <f>D69*E69</f>
        <v>250</v>
      </c>
      <c r="G69" s="3">
        <f>F69*1.12</f>
        <v>280</v>
      </c>
      <c r="H69" t="s">
        <v>77</v>
      </c>
      <c r="I69" s="3">
        <f t="shared" si="5"/>
        <v>5.885</v>
      </c>
    </row>
    <row r="70" spans="1:9" ht="12.75">
      <c r="A70" t="s">
        <v>193</v>
      </c>
      <c r="B70" t="s">
        <v>192</v>
      </c>
      <c r="C70" s="11" t="s">
        <v>42</v>
      </c>
      <c r="D70">
        <v>380</v>
      </c>
      <c r="E70" s="3">
        <v>1</v>
      </c>
      <c r="F70" s="3">
        <f t="shared" si="2"/>
        <v>380</v>
      </c>
      <c r="G70" s="3">
        <f>F70*1.12</f>
        <v>425.6</v>
      </c>
      <c r="H70" t="s">
        <v>77</v>
      </c>
      <c r="I70" s="3">
        <f t="shared" si="5"/>
        <v>8.9452</v>
      </c>
    </row>
    <row r="71" spans="1:9" ht="12.75">
      <c r="A71" t="s">
        <v>194</v>
      </c>
      <c r="B71" t="s">
        <v>195</v>
      </c>
      <c r="C71" s="11">
        <v>68</v>
      </c>
      <c r="D71">
        <v>53</v>
      </c>
      <c r="E71" s="3">
        <v>1</v>
      </c>
      <c r="F71" s="3">
        <f t="shared" si="2"/>
        <v>53</v>
      </c>
      <c r="G71" s="3">
        <f aca="true" t="shared" si="6" ref="G71:G81">F71*1.15</f>
        <v>60.949999999999996</v>
      </c>
      <c r="H71" t="s">
        <v>100</v>
      </c>
      <c r="I71" s="3">
        <f t="shared" si="5"/>
        <v>1.24762</v>
      </c>
    </row>
    <row r="72" spans="1:9" ht="12.75">
      <c r="A72" t="s">
        <v>194</v>
      </c>
      <c r="B72" t="s">
        <v>195</v>
      </c>
      <c r="C72" s="11">
        <v>72</v>
      </c>
      <c r="D72">
        <v>53</v>
      </c>
      <c r="E72" s="3">
        <v>1</v>
      </c>
      <c r="F72" s="3">
        <f t="shared" si="2"/>
        <v>53</v>
      </c>
      <c r="G72" s="3">
        <f t="shared" si="6"/>
        <v>60.949999999999996</v>
      </c>
      <c r="H72" t="s">
        <v>100</v>
      </c>
      <c r="I72" s="3">
        <f t="shared" si="5"/>
        <v>1.24762</v>
      </c>
    </row>
    <row r="73" spans="1:9" ht="12.75">
      <c r="A73" t="s">
        <v>196</v>
      </c>
      <c r="B73" t="s">
        <v>197</v>
      </c>
      <c r="C73" s="11">
        <v>56</v>
      </c>
      <c r="D73">
        <v>65</v>
      </c>
      <c r="E73" s="3">
        <v>1</v>
      </c>
      <c r="F73" s="3">
        <f t="shared" si="2"/>
        <v>65</v>
      </c>
      <c r="G73" s="3">
        <f>F73*1.15</f>
        <v>74.75</v>
      </c>
      <c r="H73" t="s">
        <v>74</v>
      </c>
      <c r="I73" s="3">
        <f t="shared" si="5"/>
        <v>1.5300999999999998</v>
      </c>
    </row>
    <row r="74" spans="1:9" ht="12.75">
      <c r="A74" t="s">
        <v>198</v>
      </c>
      <c r="B74" t="s">
        <v>199</v>
      </c>
      <c r="C74" s="11" t="s">
        <v>39</v>
      </c>
      <c r="D74">
        <v>162</v>
      </c>
      <c r="E74" s="3">
        <v>1</v>
      </c>
      <c r="F74" s="3">
        <f t="shared" si="2"/>
        <v>162</v>
      </c>
      <c r="G74" s="3">
        <f t="shared" si="6"/>
        <v>186.29999999999998</v>
      </c>
      <c r="H74" t="s">
        <v>108</v>
      </c>
      <c r="I74" s="3">
        <f t="shared" si="5"/>
        <v>3.8134799999999998</v>
      </c>
    </row>
    <row r="75" spans="1:9" ht="12.75">
      <c r="A75" t="s">
        <v>200</v>
      </c>
      <c r="B75" t="s">
        <v>199</v>
      </c>
      <c r="C75" s="11" t="s">
        <v>39</v>
      </c>
      <c r="D75">
        <v>162</v>
      </c>
      <c r="E75" s="3">
        <v>1</v>
      </c>
      <c r="F75" s="3">
        <f t="shared" si="2"/>
        <v>162</v>
      </c>
      <c r="G75" s="3">
        <f t="shared" si="6"/>
        <v>186.29999999999998</v>
      </c>
      <c r="H75" t="s">
        <v>108</v>
      </c>
      <c r="I75" s="3">
        <f t="shared" si="5"/>
        <v>3.8134799999999998</v>
      </c>
    </row>
    <row r="76" spans="1:9" ht="12.75">
      <c r="A76" t="s">
        <v>201</v>
      </c>
      <c r="B76" t="s">
        <v>202</v>
      </c>
      <c r="C76" s="11" t="s">
        <v>119</v>
      </c>
      <c r="D76">
        <v>128</v>
      </c>
      <c r="E76" s="3">
        <v>1</v>
      </c>
      <c r="F76" s="3">
        <f aca="true" t="shared" si="7" ref="F76:F139">D76*E76</f>
        <v>128</v>
      </c>
      <c r="G76" s="3">
        <f t="shared" si="6"/>
        <v>147.2</v>
      </c>
      <c r="H76" t="s">
        <v>95</v>
      </c>
      <c r="I76" s="3">
        <f t="shared" si="5"/>
        <v>3.01312</v>
      </c>
    </row>
    <row r="77" spans="1:9" ht="12.75">
      <c r="A77" t="s">
        <v>203</v>
      </c>
      <c r="B77" t="s">
        <v>204</v>
      </c>
      <c r="C77" s="11" t="s">
        <v>119</v>
      </c>
      <c r="D77">
        <v>128</v>
      </c>
      <c r="E77" s="3">
        <v>1</v>
      </c>
      <c r="F77" s="3">
        <f t="shared" si="7"/>
        <v>128</v>
      </c>
      <c r="G77" s="3">
        <f t="shared" si="6"/>
        <v>147.2</v>
      </c>
      <c r="H77" t="s">
        <v>95</v>
      </c>
      <c r="I77" s="3">
        <f t="shared" si="5"/>
        <v>3.01312</v>
      </c>
    </row>
    <row r="78" spans="1:9" ht="12.75">
      <c r="A78" t="s">
        <v>205</v>
      </c>
      <c r="B78" t="s">
        <v>206</v>
      </c>
      <c r="C78" s="11" t="s">
        <v>44</v>
      </c>
      <c r="D78">
        <v>190</v>
      </c>
      <c r="E78" s="3">
        <v>1</v>
      </c>
      <c r="F78" s="3">
        <f t="shared" si="7"/>
        <v>190</v>
      </c>
      <c r="G78" s="3">
        <f t="shared" si="6"/>
        <v>218.49999999999997</v>
      </c>
      <c r="H78" t="s">
        <v>86</v>
      </c>
      <c r="I78" s="3">
        <f t="shared" si="5"/>
        <v>4.4726</v>
      </c>
    </row>
    <row r="79" spans="1:9" ht="12.75">
      <c r="A79" t="s">
        <v>207</v>
      </c>
      <c r="B79" t="s">
        <v>206</v>
      </c>
      <c r="C79" s="11" t="s">
        <v>44</v>
      </c>
      <c r="D79">
        <v>190</v>
      </c>
      <c r="E79" s="3">
        <v>1</v>
      </c>
      <c r="F79" s="3">
        <f t="shared" si="7"/>
        <v>190</v>
      </c>
      <c r="G79" s="3">
        <f t="shared" si="6"/>
        <v>218.49999999999997</v>
      </c>
      <c r="H79" t="s">
        <v>86</v>
      </c>
      <c r="I79" s="3">
        <f t="shared" si="5"/>
        <v>4.4726</v>
      </c>
    </row>
    <row r="80" spans="1:9" ht="12.75">
      <c r="A80" t="s">
        <v>208</v>
      </c>
      <c r="B80" t="s">
        <v>206</v>
      </c>
      <c r="C80" s="11" t="s">
        <v>44</v>
      </c>
      <c r="D80">
        <v>500</v>
      </c>
      <c r="E80" s="3">
        <v>1</v>
      </c>
      <c r="F80" s="3">
        <f t="shared" si="7"/>
        <v>500</v>
      </c>
      <c r="G80" s="3">
        <f t="shared" si="6"/>
        <v>575</v>
      </c>
      <c r="H80" t="s">
        <v>86</v>
      </c>
      <c r="I80" s="3">
        <f t="shared" si="5"/>
        <v>11.77</v>
      </c>
    </row>
    <row r="81" spans="1:9" ht="12.75">
      <c r="A81" t="s">
        <v>209</v>
      </c>
      <c r="B81" t="s">
        <v>210</v>
      </c>
      <c r="C81" s="11">
        <v>52</v>
      </c>
      <c r="D81">
        <v>80</v>
      </c>
      <c r="E81" s="3">
        <v>1</v>
      </c>
      <c r="F81" s="3">
        <f t="shared" si="7"/>
        <v>80</v>
      </c>
      <c r="G81" s="3">
        <f t="shared" si="6"/>
        <v>92</v>
      </c>
      <c r="H81" t="s">
        <v>95</v>
      </c>
      <c r="I81" s="3">
        <f t="shared" si="5"/>
        <v>1.8832</v>
      </c>
    </row>
    <row r="82" spans="1:9" ht="12.75">
      <c r="A82" t="s">
        <v>211</v>
      </c>
      <c r="B82" t="s">
        <v>212</v>
      </c>
      <c r="C82" s="11" t="s">
        <v>18</v>
      </c>
      <c r="D82">
        <v>66</v>
      </c>
      <c r="E82" s="3">
        <v>1</v>
      </c>
      <c r="F82" s="3">
        <f t="shared" si="7"/>
        <v>66</v>
      </c>
      <c r="G82" s="3">
        <f>F82*1.12</f>
        <v>73.92</v>
      </c>
      <c r="H82" t="s">
        <v>101</v>
      </c>
      <c r="I82" s="3">
        <f t="shared" si="5"/>
        <v>1.55364</v>
      </c>
    </row>
    <row r="83" spans="1:9" ht="12.75">
      <c r="A83" t="s">
        <v>213</v>
      </c>
      <c r="B83" t="s">
        <v>212</v>
      </c>
      <c r="C83" s="11" t="s">
        <v>18</v>
      </c>
      <c r="D83">
        <v>160</v>
      </c>
      <c r="E83" s="3">
        <v>1</v>
      </c>
      <c r="F83" s="3">
        <f t="shared" si="7"/>
        <v>160</v>
      </c>
      <c r="G83" s="3">
        <f>F83*1.12</f>
        <v>179.20000000000002</v>
      </c>
      <c r="H83" t="s">
        <v>101</v>
      </c>
      <c r="I83" s="3">
        <f t="shared" si="5"/>
        <v>3.7664</v>
      </c>
    </row>
    <row r="84" spans="1:9" s="4" customFormat="1" ht="12.75">
      <c r="A84" s="4" t="s">
        <v>214</v>
      </c>
      <c r="B84" s="4" t="s">
        <v>215</v>
      </c>
      <c r="C84" s="11" t="s">
        <v>149</v>
      </c>
      <c r="D84" s="4">
        <v>198</v>
      </c>
      <c r="E84" s="12">
        <v>1</v>
      </c>
      <c r="F84" s="12">
        <f t="shared" si="7"/>
        <v>198</v>
      </c>
      <c r="G84" s="12">
        <f aca="true" t="shared" si="8" ref="G84:G89">F84*1.15</f>
        <v>227.7</v>
      </c>
      <c r="H84" s="4" t="s">
        <v>100</v>
      </c>
      <c r="I84" s="3">
        <f t="shared" si="5"/>
        <v>4.66092</v>
      </c>
    </row>
    <row r="85" spans="1:9" s="4" customFormat="1" ht="12.75">
      <c r="A85" s="4" t="s">
        <v>216</v>
      </c>
      <c r="B85" s="4" t="s">
        <v>217</v>
      </c>
      <c r="C85" s="11" t="s">
        <v>39</v>
      </c>
      <c r="D85" s="4">
        <v>220</v>
      </c>
      <c r="E85" s="12">
        <v>1</v>
      </c>
      <c r="F85" s="12">
        <f>D85*E85</f>
        <v>220</v>
      </c>
      <c r="G85" s="12">
        <f t="shared" si="8"/>
        <v>252.99999999999997</v>
      </c>
      <c r="H85" s="4" t="s">
        <v>107</v>
      </c>
      <c r="I85" s="3">
        <f t="shared" si="5"/>
        <v>5.1788</v>
      </c>
    </row>
    <row r="86" spans="1:9" s="4" customFormat="1" ht="12.75">
      <c r="A86" s="4" t="s">
        <v>218</v>
      </c>
      <c r="B86" s="4" t="s">
        <v>217</v>
      </c>
      <c r="C86" s="11" t="s">
        <v>39</v>
      </c>
      <c r="D86" s="4">
        <v>130</v>
      </c>
      <c r="E86" s="12">
        <v>1</v>
      </c>
      <c r="F86" s="12">
        <f>D86*E86</f>
        <v>130</v>
      </c>
      <c r="G86" s="12">
        <f t="shared" si="8"/>
        <v>149.5</v>
      </c>
      <c r="H86" s="4" t="s">
        <v>107</v>
      </c>
      <c r="I86" s="3">
        <f t="shared" si="5"/>
        <v>3.0601999999999996</v>
      </c>
    </row>
    <row r="87" spans="1:9" ht="12.75">
      <c r="A87" t="s">
        <v>219</v>
      </c>
      <c r="B87" s="4" t="s">
        <v>220</v>
      </c>
      <c r="C87" s="11" t="s">
        <v>44</v>
      </c>
      <c r="D87" s="4">
        <v>242</v>
      </c>
      <c r="E87" s="3">
        <v>1</v>
      </c>
      <c r="F87" s="3">
        <f>D87*E87</f>
        <v>242</v>
      </c>
      <c r="G87" s="3">
        <f t="shared" si="8"/>
        <v>278.29999999999995</v>
      </c>
      <c r="H87" s="4" t="s">
        <v>80</v>
      </c>
      <c r="I87" s="3">
        <f t="shared" si="5"/>
        <v>5.69668</v>
      </c>
    </row>
    <row r="88" spans="1:9" ht="12.75">
      <c r="A88" t="s">
        <v>221</v>
      </c>
      <c r="B88" s="4" t="s">
        <v>222</v>
      </c>
      <c r="C88" s="11" t="s">
        <v>149</v>
      </c>
      <c r="D88" s="4">
        <v>75</v>
      </c>
      <c r="E88" s="3">
        <v>1</v>
      </c>
      <c r="F88" s="3">
        <f t="shared" si="7"/>
        <v>75</v>
      </c>
      <c r="G88" s="3">
        <f t="shared" si="8"/>
        <v>86.25</v>
      </c>
      <c r="H88" s="4" t="s">
        <v>100</v>
      </c>
      <c r="I88" s="3">
        <f t="shared" si="5"/>
        <v>1.7654999999999998</v>
      </c>
    </row>
    <row r="89" spans="1:9" ht="12.75">
      <c r="A89" t="s">
        <v>223</v>
      </c>
      <c r="B89" s="4" t="s">
        <v>224</v>
      </c>
      <c r="C89" s="11" t="s">
        <v>55</v>
      </c>
      <c r="D89" s="4">
        <v>410</v>
      </c>
      <c r="E89" s="3">
        <v>1</v>
      </c>
      <c r="F89" s="3">
        <f t="shared" si="7"/>
        <v>410</v>
      </c>
      <c r="G89" s="3">
        <f t="shared" si="8"/>
        <v>471.49999999999994</v>
      </c>
      <c r="H89" t="s">
        <v>86</v>
      </c>
      <c r="I89" s="3">
        <f t="shared" si="5"/>
        <v>9.651399999999999</v>
      </c>
    </row>
    <row r="90" spans="1:9" ht="12.75">
      <c r="A90" t="s">
        <v>225</v>
      </c>
      <c r="B90" t="s">
        <v>226</v>
      </c>
      <c r="C90" s="11" t="s">
        <v>44</v>
      </c>
      <c r="D90">
        <v>200</v>
      </c>
      <c r="E90" s="3">
        <v>1</v>
      </c>
      <c r="F90" s="3">
        <f t="shared" si="7"/>
        <v>200</v>
      </c>
      <c r="G90" s="3">
        <f>F90*1.12</f>
        <v>224.00000000000003</v>
      </c>
      <c r="H90" t="s">
        <v>32</v>
      </c>
      <c r="I90" s="3">
        <f t="shared" si="5"/>
        <v>4.707999999999999</v>
      </c>
    </row>
    <row r="91" spans="1:9" ht="12.75">
      <c r="A91" t="s">
        <v>227</v>
      </c>
      <c r="B91" t="s">
        <v>228</v>
      </c>
      <c r="C91" s="11" t="s">
        <v>20</v>
      </c>
      <c r="D91">
        <v>131</v>
      </c>
      <c r="E91" s="3">
        <v>1</v>
      </c>
      <c r="F91" s="3">
        <f t="shared" si="7"/>
        <v>131</v>
      </c>
      <c r="G91" s="3">
        <f>F91*1</f>
        <v>131</v>
      </c>
      <c r="H91" t="s">
        <v>36</v>
      </c>
      <c r="I91" s="3">
        <f t="shared" si="5"/>
        <v>3.0837399999999997</v>
      </c>
    </row>
    <row r="92" spans="1:9" ht="12.75">
      <c r="A92" t="s">
        <v>229</v>
      </c>
      <c r="B92" t="s">
        <v>228</v>
      </c>
      <c r="C92" s="11" t="s">
        <v>119</v>
      </c>
      <c r="D92">
        <v>128</v>
      </c>
      <c r="E92" s="3">
        <v>1</v>
      </c>
      <c r="F92" s="3">
        <f>D92*E92</f>
        <v>128</v>
      </c>
      <c r="G92" s="3">
        <f aca="true" t="shared" si="9" ref="G92:G97">F92*1.15</f>
        <v>147.2</v>
      </c>
      <c r="H92" t="s">
        <v>95</v>
      </c>
      <c r="I92" s="3">
        <f t="shared" si="5"/>
        <v>3.01312</v>
      </c>
    </row>
    <row r="93" spans="1:9" ht="12.75">
      <c r="A93" t="s">
        <v>203</v>
      </c>
      <c r="B93" t="s">
        <v>228</v>
      </c>
      <c r="C93" s="11" t="s">
        <v>119</v>
      </c>
      <c r="D93">
        <v>128</v>
      </c>
      <c r="E93" s="3">
        <v>1</v>
      </c>
      <c r="F93" s="3">
        <f t="shared" si="7"/>
        <v>128</v>
      </c>
      <c r="G93" s="3">
        <f t="shared" si="9"/>
        <v>147.2</v>
      </c>
      <c r="H93" t="s">
        <v>95</v>
      </c>
      <c r="I93" s="3">
        <f t="shared" si="5"/>
        <v>3.01312</v>
      </c>
    </row>
    <row r="94" spans="1:9" ht="12.75">
      <c r="A94" t="s">
        <v>230</v>
      </c>
      <c r="B94" t="s">
        <v>228</v>
      </c>
      <c r="C94" s="11" t="s">
        <v>149</v>
      </c>
      <c r="D94">
        <v>80</v>
      </c>
      <c r="E94" s="3">
        <v>5</v>
      </c>
      <c r="F94" s="3">
        <f t="shared" si="7"/>
        <v>400</v>
      </c>
      <c r="G94" s="3">
        <f t="shared" si="9"/>
        <v>459.99999999999994</v>
      </c>
      <c r="H94" t="s">
        <v>103</v>
      </c>
      <c r="I94" s="3">
        <f t="shared" si="5"/>
        <v>9.415999999999999</v>
      </c>
    </row>
    <row r="95" spans="1:9" ht="12.75">
      <c r="A95" t="s">
        <v>231</v>
      </c>
      <c r="B95" t="s">
        <v>232</v>
      </c>
      <c r="C95" s="11" t="s">
        <v>39</v>
      </c>
      <c r="D95">
        <v>180</v>
      </c>
      <c r="E95" s="3">
        <v>1</v>
      </c>
      <c r="F95" s="3">
        <f>D95*E95</f>
        <v>180</v>
      </c>
      <c r="G95" s="3">
        <f t="shared" si="9"/>
        <v>206.99999999999997</v>
      </c>
      <c r="H95" t="s">
        <v>107</v>
      </c>
      <c r="I95" s="3">
        <f t="shared" si="5"/>
        <v>4.2372</v>
      </c>
    </row>
    <row r="96" spans="1:9" ht="12.75">
      <c r="A96" t="s">
        <v>233</v>
      </c>
      <c r="B96" t="s">
        <v>232</v>
      </c>
      <c r="C96" s="11" t="s">
        <v>39</v>
      </c>
      <c r="D96">
        <v>130</v>
      </c>
      <c r="E96" s="3">
        <v>1</v>
      </c>
      <c r="F96" s="3">
        <f>D96*E96</f>
        <v>130</v>
      </c>
      <c r="G96" s="3">
        <f t="shared" si="9"/>
        <v>149.5</v>
      </c>
      <c r="H96" t="s">
        <v>107</v>
      </c>
      <c r="I96" s="3">
        <f t="shared" si="5"/>
        <v>3.0601999999999996</v>
      </c>
    </row>
    <row r="97" spans="1:9" ht="12.75">
      <c r="A97" t="s">
        <v>234</v>
      </c>
      <c r="B97" t="s">
        <v>235</v>
      </c>
      <c r="C97" s="11" t="s">
        <v>47</v>
      </c>
      <c r="D97">
        <v>80</v>
      </c>
      <c r="E97" s="3">
        <v>5</v>
      </c>
      <c r="F97" s="3">
        <f>D97*E97</f>
        <v>400</v>
      </c>
      <c r="G97" s="3">
        <f t="shared" si="9"/>
        <v>459.99999999999994</v>
      </c>
      <c r="H97" t="s">
        <v>103</v>
      </c>
      <c r="I97" s="3">
        <f t="shared" si="5"/>
        <v>9.415999999999999</v>
      </c>
    </row>
    <row r="98" spans="1:9" ht="12.75">
      <c r="A98" t="s">
        <v>236</v>
      </c>
      <c r="B98" t="s">
        <v>237</v>
      </c>
      <c r="C98" s="11" t="s">
        <v>42</v>
      </c>
      <c r="D98">
        <v>186</v>
      </c>
      <c r="E98" s="3">
        <v>1</v>
      </c>
      <c r="F98" s="3">
        <f>D98*E98</f>
        <v>186</v>
      </c>
      <c r="G98" s="3">
        <f>F98*1.15</f>
        <v>213.89999999999998</v>
      </c>
      <c r="H98" t="s">
        <v>108</v>
      </c>
      <c r="I98" s="3">
        <f t="shared" si="5"/>
        <v>4.378439999999999</v>
      </c>
    </row>
    <row r="99" spans="1:9" ht="12.75">
      <c r="A99" t="s">
        <v>177</v>
      </c>
      <c r="B99" t="s">
        <v>238</v>
      </c>
      <c r="C99" s="11">
        <v>50</v>
      </c>
      <c r="D99">
        <v>49</v>
      </c>
      <c r="E99" s="3">
        <v>1</v>
      </c>
      <c r="F99" s="3">
        <f t="shared" si="7"/>
        <v>49</v>
      </c>
      <c r="G99" s="3">
        <f>F99*1.05</f>
        <v>51.45</v>
      </c>
      <c r="H99" t="s">
        <v>102</v>
      </c>
      <c r="I99" s="3">
        <f t="shared" si="5"/>
        <v>1.15346</v>
      </c>
    </row>
    <row r="100" spans="1:9" ht="12.75">
      <c r="A100" t="s">
        <v>239</v>
      </c>
      <c r="B100" t="s">
        <v>238</v>
      </c>
      <c r="C100" s="11">
        <v>56</v>
      </c>
      <c r="D100">
        <v>70</v>
      </c>
      <c r="E100" s="3">
        <v>1</v>
      </c>
      <c r="F100" s="3">
        <f t="shared" si="7"/>
        <v>70</v>
      </c>
      <c r="G100" s="3">
        <f>F100*1.15</f>
        <v>80.5</v>
      </c>
      <c r="H100" t="s">
        <v>74</v>
      </c>
      <c r="I100" s="3">
        <f t="shared" si="5"/>
        <v>1.6478</v>
      </c>
    </row>
    <row r="101" spans="1:9" ht="12.75">
      <c r="A101" t="s">
        <v>240</v>
      </c>
      <c r="B101" t="s">
        <v>241</v>
      </c>
      <c r="C101" s="11" t="s">
        <v>176</v>
      </c>
      <c r="D101">
        <v>186</v>
      </c>
      <c r="E101" s="3">
        <v>1</v>
      </c>
      <c r="F101" s="3">
        <f t="shared" si="7"/>
        <v>186</v>
      </c>
      <c r="G101" s="3">
        <f>F101*1.12</f>
        <v>208.32000000000002</v>
      </c>
      <c r="H101" t="s">
        <v>77</v>
      </c>
      <c r="I101" s="3">
        <f t="shared" si="5"/>
        <v>4.378439999999999</v>
      </c>
    </row>
    <row r="102" spans="1:9" ht="12.75">
      <c r="A102" t="s">
        <v>242</v>
      </c>
      <c r="B102" t="s">
        <v>241</v>
      </c>
      <c r="C102" s="11" t="s">
        <v>176</v>
      </c>
      <c r="D102">
        <v>224</v>
      </c>
      <c r="E102" s="3">
        <v>1</v>
      </c>
      <c r="F102" s="3">
        <f t="shared" si="7"/>
        <v>224</v>
      </c>
      <c r="G102" s="3">
        <f>F102*1.12</f>
        <v>250.88000000000002</v>
      </c>
      <c r="H102" t="s">
        <v>77</v>
      </c>
      <c r="I102" s="3">
        <f t="shared" si="5"/>
        <v>5.272959999999999</v>
      </c>
    </row>
    <row r="103" spans="1:9" s="13" customFormat="1" ht="12.75">
      <c r="A103" s="13" t="s">
        <v>243</v>
      </c>
      <c r="B103" s="13" t="s">
        <v>244</v>
      </c>
      <c r="C103" s="13" t="s">
        <v>44</v>
      </c>
      <c r="D103" s="13">
        <v>0</v>
      </c>
      <c r="E103" s="14">
        <v>1</v>
      </c>
      <c r="F103" s="14">
        <f t="shared" si="7"/>
        <v>0</v>
      </c>
      <c r="G103" s="14">
        <f>F103*1.12</f>
        <v>0</v>
      </c>
      <c r="H103" s="13" t="s">
        <v>34</v>
      </c>
      <c r="I103" s="3">
        <f t="shared" si="5"/>
        <v>0</v>
      </c>
    </row>
    <row r="104" spans="1:9" s="13" customFormat="1" ht="12.75">
      <c r="A104" s="13" t="s">
        <v>243</v>
      </c>
      <c r="B104" s="13" t="s">
        <v>244</v>
      </c>
      <c r="C104" s="13" t="s">
        <v>33</v>
      </c>
      <c r="D104" s="13">
        <v>0</v>
      </c>
      <c r="E104" s="14">
        <v>1</v>
      </c>
      <c r="F104" s="14">
        <f t="shared" si="7"/>
        <v>0</v>
      </c>
      <c r="G104" s="14">
        <f>F104*1.12</f>
        <v>0</v>
      </c>
      <c r="H104" s="13" t="s">
        <v>34</v>
      </c>
      <c r="I104" s="3">
        <f t="shared" si="5"/>
        <v>0</v>
      </c>
    </row>
    <row r="105" spans="1:9" s="13" customFormat="1" ht="12.75">
      <c r="A105" s="13" t="s">
        <v>245</v>
      </c>
      <c r="B105" s="13" t="s">
        <v>244</v>
      </c>
      <c r="C105" s="13" t="s">
        <v>44</v>
      </c>
      <c r="D105" s="13">
        <v>0</v>
      </c>
      <c r="E105" s="14">
        <v>1</v>
      </c>
      <c r="F105" s="14">
        <f t="shared" si="7"/>
        <v>0</v>
      </c>
      <c r="G105" s="14">
        <f>F105*1.15</f>
        <v>0</v>
      </c>
      <c r="H105" s="13" t="s">
        <v>74</v>
      </c>
      <c r="I105" s="3">
        <f t="shared" si="5"/>
        <v>0</v>
      </c>
    </row>
    <row r="106" spans="1:9" ht="12.75">
      <c r="A106" t="s">
        <v>246</v>
      </c>
      <c r="B106" t="s">
        <v>247</v>
      </c>
      <c r="C106" s="11" t="s">
        <v>33</v>
      </c>
      <c r="D106">
        <v>228</v>
      </c>
      <c r="E106" s="3">
        <v>1</v>
      </c>
      <c r="F106" s="3">
        <f>D106*E106</f>
        <v>228</v>
      </c>
      <c r="G106" s="3">
        <f>F106*1.12</f>
        <v>255.36</v>
      </c>
      <c r="H106" t="s">
        <v>32</v>
      </c>
      <c r="I106" s="3">
        <f t="shared" si="5"/>
        <v>5.36712</v>
      </c>
    </row>
    <row r="107" spans="1:9" ht="12.75">
      <c r="A107" t="s">
        <v>248</v>
      </c>
      <c r="B107" t="s">
        <v>247</v>
      </c>
      <c r="C107" s="11" t="s">
        <v>33</v>
      </c>
      <c r="D107">
        <v>127</v>
      </c>
      <c r="E107" s="3">
        <v>1</v>
      </c>
      <c r="F107" s="3">
        <f t="shared" si="7"/>
        <v>127</v>
      </c>
      <c r="G107" s="3">
        <f>F107*1.12</f>
        <v>142.24</v>
      </c>
      <c r="H107" t="s">
        <v>32</v>
      </c>
      <c r="I107" s="3">
        <f t="shared" si="5"/>
        <v>2.9895799999999997</v>
      </c>
    </row>
    <row r="108" spans="1:9" ht="12.75">
      <c r="A108" t="s">
        <v>248</v>
      </c>
      <c r="B108" t="s">
        <v>247</v>
      </c>
      <c r="C108" s="11" t="s">
        <v>171</v>
      </c>
      <c r="D108">
        <v>127</v>
      </c>
      <c r="E108" s="3">
        <v>1</v>
      </c>
      <c r="F108" s="3">
        <f t="shared" si="7"/>
        <v>127</v>
      </c>
      <c r="G108" s="3">
        <f>F108*1.15</f>
        <v>146.04999999999998</v>
      </c>
      <c r="H108" t="s">
        <v>107</v>
      </c>
      <c r="I108" s="3">
        <f t="shared" si="5"/>
        <v>2.9895799999999997</v>
      </c>
    </row>
    <row r="109" spans="1:9" ht="12.75">
      <c r="A109" t="s">
        <v>249</v>
      </c>
      <c r="B109" t="s">
        <v>250</v>
      </c>
      <c r="C109" s="11" t="s">
        <v>174</v>
      </c>
      <c r="D109">
        <v>200</v>
      </c>
      <c r="E109" s="3">
        <v>1</v>
      </c>
      <c r="F109" s="3">
        <f t="shared" si="7"/>
        <v>200</v>
      </c>
      <c r="G109" s="3">
        <f>F109*1.15</f>
        <v>229.99999999999997</v>
      </c>
      <c r="H109" t="s">
        <v>103</v>
      </c>
      <c r="I109" s="3">
        <f t="shared" si="5"/>
        <v>4.707999999999999</v>
      </c>
    </row>
    <row r="110" spans="1:9" ht="12.75">
      <c r="A110" t="s">
        <v>251</v>
      </c>
      <c r="B110" t="s">
        <v>252</v>
      </c>
      <c r="C110" s="11" t="s">
        <v>20</v>
      </c>
      <c r="D110">
        <v>139</v>
      </c>
      <c r="E110" s="3">
        <v>1</v>
      </c>
      <c r="F110" s="3">
        <f t="shared" si="7"/>
        <v>139</v>
      </c>
      <c r="G110" s="3">
        <f>F110*1.12</f>
        <v>155.68</v>
      </c>
      <c r="H110" t="s">
        <v>99</v>
      </c>
      <c r="I110" s="3">
        <f t="shared" si="5"/>
        <v>3.2720599999999997</v>
      </c>
    </row>
    <row r="111" spans="1:9" ht="12.75">
      <c r="A111" t="s">
        <v>253</v>
      </c>
      <c r="B111" t="s">
        <v>252</v>
      </c>
      <c r="C111" s="11" t="s">
        <v>20</v>
      </c>
      <c r="D111">
        <v>186</v>
      </c>
      <c r="E111" s="3">
        <v>1</v>
      </c>
      <c r="F111" s="3">
        <f t="shared" si="7"/>
        <v>186</v>
      </c>
      <c r="G111" s="3">
        <f>F111*1.12</f>
        <v>208.32000000000002</v>
      </c>
      <c r="H111" t="s">
        <v>99</v>
      </c>
      <c r="I111" s="3">
        <f t="shared" si="5"/>
        <v>4.378439999999999</v>
      </c>
    </row>
    <row r="112" spans="1:9" ht="12.75">
      <c r="A112" t="s">
        <v>254</v>
      </c>
      <c r="B112" t="s">
        <v>252</v>
      </c>
      <c r="C112" s="11" t="s">
        <v>20</v>
      </c>
      <c r="D112">
        <v>186</v>
      </c>
      <c r="E112" s="3">
        <v>1</v>
      </c>
      <c r="F112" s="3">
        <f t="shared" si="7"/>
        <v>186</v>
      </c>
      <c r="G112" s="3">
        <f>F112*1.12</f>
        <v>208.32000000000002</v>
      </c>
      <c r="H112" t="s">
        <v>99</v>
      </c>
      <c r="I112" s="3">
        <f t="shared" si="5"/>
        <v>4.378439999999999</v>
      </c>
    </row>
    <row r="113" spans="1:9" ht="12.75">
      <c r="A113" t="s">
        <v>255</v>
      </c>
      <c r="B113" t="s">
        <v>252</v>
      </c>
      <c r="C113" s="11" t="s">
        <v>20</v>
      </c>
      <c r="D113">
        <v>171</v>
      </c>
      <c r="E113" s="3">
        <v>1</v>
      </c>
      <c r="F113" s="3">
        <f t="shared" si="7"/>
        <v>171</v>
      </c>
      <c r="G113" s="3">
        <f>F113*1.12</f>
        <v>191.52</v>
      </c>
      <c r="H113" t="s">
        <v>99</v>
      </c>
      <c r="I113" s="3">
        <f t="shared" si="5"/>
        <v>4.02534</v>
      </c>
    </row>
    <row r="114" spans="1:9" ht="12.75">
      <c r="A114" t="s">
        <v>256</v>
      </c>
      <c r="B114" t="s">
        <v>257</v>
      </c>
      <c r="C114" s="11" t="s">
        <v>44</v>
      </c>
      <c r="D114">
        <v>160</v>
      </c>
      <c r="E114" s="3">
        <v>1</v>
      </c>
      <c r="F114" s="3">
        <f t="shared" si="7"/>
        <v>160</v>
      </c>
      <c r="G114" s="3">
        <f>F114*1.15</f>
        <v>184</v>
      </c>
      <c r="H114" t="s">
        <v>104</v>
      </c>
      <c r="I114" s="3">
        <f t="shared" si="5"/>
        <v>3.7664</v>
      </c>
    </row>
    <row r="115" spans="1:9" ht="12.75">
      <c r="A115" t="s">
        <v>258</v>
      </c>
      <c r="B115" t="s">
        <v>257</v>
      </c>
      <c r="C115" s="11" t="s">
        <v>44</v>
      </c>
      <c r="D115">
        <v>160</v>
      </c>
      <c r="E115" s="3">
        <v>1</v>
      </c>
      <c r="F115" s="3">
        <f t="shared" si="7"/>
        <v>160</v>
      </c>
      <c r="G115" s="3">
        <f>F115*1.15</f>
        <v>184</v>
      </c>
      <c r="H115" t="s">
        <v>104</v>
      </c>
      <c r="I115" s="3">
        <f t="shared" si="5"/>
        <v>3.7664</v>
      </c>
    </row>
    <row r="116" spans="1:9" ht="12.75">
      <c r="A116" t="s">
        <v>259</v>
      </c>
      <c r="B116" t="s">
        <v>257</v>
      </c>
      <c r="C116" s="11" t="s">
        <v>44</v>
      </c>
      <c r="D116">
        <v>380</v>
      </c>
      <c r="E116" s="3">
        <v>1</v>
      </c>
      <c r="F116" s="3">
        <f t="shared" si="7"/>
        <v>380</v>
      </c>
      <c r="G116" s="3">
        <f>F116*1.15</f>
        <v>436.99999999999994</v>
      </c>
      <c r="H116" t="s">
        <v>104</v>
      </c>
      <c r="I116" s="3">
        <f t="shared" si="5"/>
        <v>8.9452</v>
      </c>
    </row>
    <row r="117" spans="1:9" ht="12.75">
      <c r="A117" t="s">
        <v>260</v>
      </c>
      <c r="B117" t="s">
        <v>261</v>
      </c>
      <c r="C117" s="11" t="s">
        <v>44</v>
      </c>
      <c r="D117">
        <v>98</v>
      </c>
      <c r="E117" s="3">
        <v>1</v>
      </c>
      <c r="F117" s="3">
        <f t="shared" si="7"/>
        <v>98</v>
      </c>
      <c r="G117" s="3">
        <f>F117*1.12</f>
        <v>109.76</v>
      </c>
      <c r="H117" t="s">
        <v>32</v>
      </c>
      <c r="I117" s="3">
        <f t="shared" si="5"/>
        <v>2.30692</v>
      </c>
    </row>
    <row r="118" spans="1:9" ht="12.75">
      <c r="A118" t="s">
        <v>262</v>
      </c>
      <c r="B118" t="s">
        <v>263</v>
      </c>
      <c r="C118" s="11" t="s">
        <v>42</v>
      </c>
      <c r="D118">
        <v>228</v>
      </c>
      <c r="E118" s="3">
        <v>1</v>
      </c>
      <c r="F118" s="3">
        <f t="shared" si="7"/>
        <v>228</v>
      </c>
      <c r="G118" s="3">
        <f>F118*1.15</f>
        <v>262.2</v>
      </c>
      <c r="H118" t="s">
        <v>104</v>
      </c>
      <c r="I118" s="3">
        <f t="shared" si="5"/>
        <v>5.36712</v>
      </c>
    </row>
    <row r="119" spans="1:9" ht="12.75">
      <c r="A119" t="s">
        <v>264</v>
      </c>
      <c r="B119" t="s">
        <v>263</v>
      </c>
      <c r="C119" s="11" t="s">
        <v>39</v>
      </c>
      <c r="D119">
        <v>385</v>
      </c>
      <c r="E119" s="3">
        <v>1</v>
      </c>
      <c r="F119" s="3">
        <f t="shared" si="7"/>
        <v>385</v>
      </c>
      <c r="G119" s="3">
        <f>F119*1</f>
        <v>385</v>
      </c>
      <c r="H119" t="s">
        <v>36</v>
      </c>
      <c r="I119" s="3">
        <f t="shared" si="5"/>
        <v>9.062899999999999</v>
      </c>
    </row>
    <row r="120" spans="1:9" ht="12.75">
      <c r="A120" t="s">
        <v>265</v>
      </c>
      <c r="B120" t="s">
        <v>266</v>
      </c>
      <c r="C120" s="11" t="s">
        <v>18</v>
      </c>
      <c r="D120">
        <v>93</v>
      </c>
      <c r="E120" s="3">
        <v>1</v>
      </c>
      <c r="F120" s="3">
        <f t="shared" si="7"/>
        <v>93</v>
      </c>
      <c r="G120" s="3">
        <f>F120*1.12</f>
        <v>104.16000000000001</v>
      </c>
      <c r="H120" t="s">
        <v>101</v>
      </c>
      <c r="I120" s="3">
        <f t="shared" si="5"/>
        <v>2.1892199999999997</v>
      </c>
    </row>
    <row r="121" spans="1:9" ht="12.75">
      <c r="A121" t="s">
        <v>267</v>
      </c>
      <c r="B121" t="s">
        <v>266</v>
      </c>
      <c r="C121" s="11" t="s">
        <v>18</v>
      </c>
      <c r="D121">
        <v>78</v>
      </c>
      <c r="E121" s="3">
        <v>1</v>
      </c>
      <c r="F121" s="3">
        <f t="shared" si="7"/>
        <v>78</v>
      </c>
      <c r="G121" s="3">
        <f>F121*1.12</f>
        <v>87.36000000000001</v>
      </c>
      <c r="H121" t="s">
        <v>101</v>
      </c>
      <c r="I121" s="3">
        <f t="shared" si="5"/>
        <v>1.83612</v>
      </c>
    </row>
    <row r="122" spans="1:9" ht="12.75">
      <c r="A122" t="s">
        <v>268</v>
      </c>
      <c r="B122" t="s">
        <v>269</v>
      </c>
      <c r="C122" s="11" t="s">
        <v>44</v>
      </c>
      <c r="D122">
        <v>190</v>
      </c>
      <c r="E122" s="3">
        <v>1</v>
      </c>
      <c r="F122" s="3">
        <f t="shared" si="7"/>
        <v>190</v>
      </c>
      <c r="G122" s="3">
        <f>F122*1.15</f>
        <v>218.49999999999997</v>
      </c>
      <c r="H122" t="s">
        <v>104</v>
      </c>
      <c r="I122" s="3">
        <f t="shared" si="5"/>
        <v>4.4726</v>
      </c>
    </row>
    <row r="123" spans="1:9" ht="12.75">
      <c r="A123" t="s">
        <v>270</v>
      </c>
      <c r="B123" t="s">
        <v>271</v>
      </c>
      <c r="C123" s="11" t="s">
        <v>44</v>
      </c>
      <c r="D123">
        <v>162</v>
      </c>
      <c r="E123" s="3">
        <v>1</v>
      </c>
      <c r="F123" s="3">
        <f t="shared" si="7"/>
        <v>162</v>
      </c>
      <c r="G123" s="3">
        <f>F123*1.15</f>
        <v>186.29999999999998</v>
      </c>
      <c r="H123" t="s">
        <v>74</v>
      </c>
      <c r="I123" s="3">
        <f t="shared" si="5"/>
        <v>3.8134799999999998</v>
      </c>
    </row>
    <row r="124" spans="1:9" ht="12.75">
      <c r="A124" t="s">
        <v>272</v>
      </c>
      <c r="B124" t="s">
        <v>273</v>
      </c>
      <c r="C124" s="11" t="s">
        <v>39</v>
      </c>
      <c r="D124">
        <v>228</v>
      </c>
      <c r="E124" s="3">
        <v>1</v>
      </c>
      <c r="F124" s="3">
        <f t="shared" si="7"/>
        <v>228</v>
      </c>
      <c r="G124" s="3">
        <f>F124*1.15</f>
        <v>262.2</v>
      </c>
      <c r="H124" t="s">
        <v>107</v>
      </c>
      <c r="I124" s="3">
        <f t="shared" si="5"/>
        <v>5.36712</v>
      </c>
    </row>
    <row r="125" spans="1:9" ht="12.75">
      <c r="A125" t="s">
        <v>274</v>
      </c>
      <c r="B125" t="s">
        <v>275</v>
      </c>
      <c r="C125" s="15" t="s">
        <v>33</v>
      </c>
      <c r="D125" s="4">
        <v>210</v>
      </c>
      <c r="E125" s="3">
        <v>1</v>
      </c>
      <c r="F125" s="3">
        <f t="shared" si="7"/>
        <v>210</v>
      </c>
      <c r="G125" s="3">
        <f>F125*1.12</f>
        <v>235.20000000000002</v>
      </c>
      <c r="H125" t="s">
        <v>96</v>
      </c>
      <c r="I125" s="3">
        <f t="shared" si="5"/>
        <v>4.9434</v>
      </c>
    </row>
    <row r="126" spans="1:9" ht="12.75">
      <c r="A126" t="s">
        <v>276</v>
      </c>
      <c r="B126" t="s">
        <v>275</v>
      </c>
      <c r="C126" s="15" t="s">
        <v>33</v>
      </c>
      <c r="D126" s="4">
        <v>224</v>
      </c>
      <c r="E126" s="3">
        <v>1</v>
      </c>
      <c r="F126" s="3">
        <f>D126*E126</f>
        <v>224</v>
      </c>
      <c r="G126" s="3">
        <f>F126*1.12</f>
        <v>250.88000000000002</v>
      </c>
      <c r="H126" t="s">
        <v>96</v>
      </c>
      <c r="I126" s="3">
        <f t="shared" si="5"/>
        <v>5.272959999999999</v>
      </c>
    </row>
    <row r="127" spans="1:9" ht="12.75">
      <c r="A127" t="s">
        <v>277</v>
      </c>
      <c r="B127" t="s">
        <v>278</v>
      </c>
      <c r="C127" s="11" t="s">
        <v>39</v>
      </c>
      <c r="D127">
        <v>100</v>
      </c>
      <c r="E127" s="3">
        <v>1</v>
      </c>
      <c r="F127" s="3">
        <f t="shared" si="7"/>
        <v>100</v>
      </c>
      <c r="G127" s="3">
        <f>F127*1.15</f>
        <v>114.99999999999999</v>
      </c>
      <c r="H127" t="s">
        <v>107</v>
      </c>
      <c r="I127" s="3">
        <f t="shared" si="5"/>
        <v>2.3539999999999996</v>
      </c>
    </row>
    <row r="128" spans="1:9" ht="12.75">
      <c r="A128" t="s">
        <v>279</v>
      </c>
      <c r="B128" t="s">
        <v>278</v>
      </c>
      <c r="C128" s="11" t="s">
        <v>57</v>
      </c>
      <c r="D128">
        <v>100</v>
      </c>
      <c r="E128" s="3">
        <v>1</v>
      </c>
      <c r="F128" s="3">
        <f t="shared" si="7"/>
        <v>100</v>
      </c>
      <c r="G128" s="3">
        <f>F128*1</f>
        <v>100</v>
      </c>
      <c r="H128" t="s">
        <v>36</v>
      </c>
      <c r="I128" s="3">
        <f t="shared" si="5"/>
        <v>2.3539999999999996</v>
      </c>
    </row>
    <row r="129" spans="1:9" ht="12.75">
      <c r="A129" t="s">
        <v>280</v>
      </c>
      <c r="B129" t="s">
        <v>278</v>
      </c>
      <c r="C129" s="11" t="s">
        <v>171</v>
      </c>
      <c r="D129">
        <v>180</v>
      </c>
      <c r="E129" s="3">
        <v>1</v>
      </c>
      <c r="F129" s="3">
        <f>D129*E129</f>
        <v>180</v>
      </c>
      <c r="G129" s="3">
        <f>F129*1.15</f>
        <v>206.99999999999997</v>
      </c>
      <c r="H129" t="s">
        <v>107</v>
      </c>
      <c r="I129" s="3">
        <f t="shared" si="5"/>
        <v>4.2372</v>
      </c>
    </row>
    <row r="130" spans="1:9" ht="12.75">
      <c r="A130" t="s">
        <v>281</v>
      </c>
      <c r="B130" t="s">
        <v>278</v>
      </c>
      <c r="C130" s="11" t="s">
        <v>171</v>
      </c>
      <c r="D130">
        <v>180</v>
      </c>
      <c r="E130" s="3">
        <v>1</v>
      </c>
      <c r="F130" s="3">
        <f t="shared" si="7"/>
        <v>180</v>
      </c>
      <c r="G130" s="3">
        <f>F130*1.12</f>
        <v>201.60000000000002</v>
      </c>
      <c r="H130" t="s">
        <v>82</v>
      </c>
      <c r="I130" s="3">
        <f t="shared" si="5"/>
        <v>4.2372</v>
      </c>
    </row>
    <row r="131" spans="1:9" s="13" customFormat="1" ht="12.75">
      <c r="A131" s="13" t="s">
        <v>282</v>
      </c>
      <c r="B131" s="13" t="s">
        <v>278</v>
      </c>
      <c r="C131" s="13" t="s">
        <v>44</v>
      </c>
      <c r="D131" s="13">
        <v>0</v>
      </c>
      <c r="E131" s="14">
        <v>1</v>
      </c>
      <c r="F131" s="14">
        <f t="shared" si="7"/>
        <v>0</v>
      </c>
      <c r="G131" s="14">
        <f>F131*1.15</f>
        <v>0</v>
      </c>
      <c r="H131" s="13" t="s">
        <v>80</v>
      </c>
      <c r="I131" s="3">
        <f aca="true" t="shared" si="10" ref="I131:I153">F131*0.02354</f>
        <v>0</v>
      </c>
    </row>
    <row r="132" spans="1:9" ht="12.75">
      <c r="A132" t="s">
        <v>283</v>
      </c>
      <c r="B132" t="s">
        <v>278</v>
      </c>
      <c r="C132" s="11" t="s">
        <v>55</v>
      </c>
      <c r="D132">
        <v>139</v>
      </c>
      <c r="E132" s="3">
        <v>1</v>
      </c>
      <c r="F132" s="3">
        <f t="shared" si="7"/>
        <v>139</v>
      </c>
      <c r="G132" s="3">
        <f>F132*1.15</f>
        <v>159.85</v>
      </c>
      <c r="H132" t="s">
        <v>80</v>
      </c>
      <c r="I132" s="3">
        <f t="shared" si="10"/>
        <v>3.2720599999999997</v>
      </c>
    </row>
    <row r="133" spans="1:9" ht="12.75">
      <c r="A133" t="s">
        <v>284</v>
      </c>
      <c r="B133" t="s">
        <v>278</v>
      </c>
      <c r="C133" s="11" t="s">
        <v>39</v>
      </c>
      <c r="D133">
        <v>115</v>
      </c>
      <c r="E133" s="3">
        <v>1</v>
      </c>
      <c r="F133" s="3">
        <f t="shared" si="7"/>
        <v>115</v>
      </c>
      <c r="G133" s="3">
        <f>F133*1.15</f>
        <v>132.25</v>
      </c>
      <c r="H133" t="s">
        <v>107</v>
      </c>
      <c r="I133" s="3">
        <f t="shared" si="10"/>
        <v>2.7070999999999996</v>
      </c>
    </row>
    <row r="134" spans="1:9" ht="12.75">
      <c r="A134" t="s">
        <v>285</v>
      </c>
      <c r="B134" t="s">
        <v>278</v>
      </c>
      <c r="C134" s="11" t="s">
        <v>20</v>
      </c>
      <c r="D134">
        <v>106</v>
      </c>
      <c r="E134" s="3">
        <v>1</v>
      </c>
      <c r="F134" s="3">
        <f t="shared" si="7"/>
        <v>106</v>
      </c>
      <c r="G134" s="3">
        <f>F134*1.15</f>
        <v>121.89999999999999</v>
      </c>
      <c r="H134" t="s">
        <v>105</v>
      </c>
      <c r="I134" s="3">
        <f t="shared" si="10"/>
        <v>2.49524</v>
      </c>
    </row>
    <row r="135" spans="1:9" ht="12.75">
      <c r="A135" t="s">
        <v>285</v>
      </c>
      <c r="B135" t="s">
        <v>278</v>
      </c>
      <c r="C135" s="11" t="s">
        <v>55</v>
      </c>
      <c r="D135">
        <v>106</v>
      </c>
      <c r="E135" s="3">
        <v>1</v>
      </c>
      <c r="F135" s="3">
        <f t="shared" si="7"/>
        <v>106</v>
      </c>
      <c r="G135" s="3">
        <f>F135*1.1</f>
        <v>116.60000000000001</v>
      </c>
      <c r="H135" t="s">
        <v>106</v>
      </c>
      <c r="I135" s="3">
        <f t="shared" si="10"/>
        <v>2.49524</v>
      </c>
    </row>
    <row r="136" spans="1:9" ht="12.75">
      <c r="A136" t="s">
        <v>285</v>
      </c>
      <c r="B136" t="s">
        <v>278</v>
      </c>
      <c r="C136" s="11" t="s">
        <v>57</v>
      </c>
      <c r="D136">
        <v>106</v>
      </c>
      <c r="E136" s="3">
        <v>1</v>
      </c>
      <c r="F136" s="3">
        <f>D136*E136</f>
        <v>106</v>
      </c>
      <c r="G136" s="3">
        <f>F136*1.15</f>
        <v>121.89999999999999</v>
      </c>
      <c r="H136" t="s">
        <v>107</v>
      </c>
      <c r="I136" s="3">
        <f t="shared" si="10"/>
        <v>2.49524</v>
      </c>
    </row>
    <row r="137" spans="1:9" ht="12.75">
      <c r="A137" t="s">
        <v>286</v>
      </c>
      <c r="B137" t="s">
        <v>278</v>
      </c>
      <c r="C137" s="11" t="s">
        <v>20</v>
      </c>
      <c r="D137">
        <v>106</v>
      </c>
      <c r="E137" s="3">
        <v>1</v>
      </c>
      <c r="F137" s="3">
        <f t="shared" si="7"/>
        <v>106</v>
      </c>
      <c r="G137" s="3">
        <f>F137*1.15</f>
        <v>121.89999999999999</v>
      </c>
      <c r="H137" t="s">
        <v>105</v>
      </c>
      <c r="I137" s="3">
        <f t="shared" si="10"/>
        <v>2.49524</v>
      </c>
    </row>
    <row r="138" spans="1:9" ht="12.75">
      <c r="A138" t="s">
        <v>286</v>
      </c>
      <c r="B138" t="s">
        <v>278</v>
      </c>
      <c r="C138" s="11" t="s">
        <v>20</v>
      </c>
      <c r="D138">
        <v>106</v>
      </c>
      <c r="E138" s="3">
        <v>1</v>
      </c>
      <c r="F138" s="3">
        <f t="shared" si="7"/>
        <v>106</v>
      </c>
      <c r="G138" s="3">
        <f>F138*1.1</f>
        <v>116.60000000000001</v>
      </c>
      <c r="H138" t="s">
        <v>106</v>
      </c>
      <c r="I138" s="3">
        <f t="shared" si="10"/>
        <v>2.49524</v>
      </c>
    </row>
    <row r="139" spans="1:9" ht="12.75">
      <c r="A139" t="s">
        <v>287</v>
      </c>
      <c r="B139" t="s">
        <v>278</v>
      </c>
      <c r="C139" s="11" t="s">
        <v>20</v>
      </c>
      <c r="D139">
        <v>106</v>
      </c>
      <c r="E139" s="3">
        <v>1</v>
      </c>
      <c r="F139" s="3">
        <f t="shared" si="7"/>
        <v>106</v>
      </c>
      <c r="G139" s="3">
        <f>F139*1.1</f>
        <v>116.60000000000001</v>
      </c>
      <c r="H139" t="s">
        <v>106</v>
      </c>
      <c r="I139" s="3">
        <f t="shared" si="10"/>
        <v>2.49524</v>
      </c>
    </row>
    <row r="140" spans="1:9" ht="12.75">
      <c r="A140" t="s">
        <v>288</v>
      </c>
      <c r="B140" t="s">
        <v>278</v>
      </c>
      <c r="C140" s="11" t="s">
        <v>174</v>
      </c>
      <c r="D140">
        <v>106</v>
      </c>
      <c r="E140" s="3">
        <v>1</v>
      </c>
      <c r="F140" s="3">
        <f aca="true" t="shared" si="11" ref="F140:F153">D140*E140</f>
        <v>106</v>
      </c>
      <c r="G140" s="3">
        <f>F140*1.12</f>
        <v>118.72000000000001</v>
      </c>
      <c r="H140" t="s">
        <v>77</v>
      </c>
      <c r="I140" s="3">
        <f t="shared" si="10"/>
        <v>2.49524</v>
      </c>
    </row>
    <row r="141" spans="1:9" ht="12.75">
      <c r="A141" t="s">
        <v>289</v>
      </c>
      <c r="B141" t="s">
        <v>278</v>
      </c>
      <c r="C141" s="11" t="s">
        <v>57</v>
      </c>
      <c r="D141">
        <v>106</v>
      </c>
      <c r="E141" s="3">
        <v>1</v>
      </c>
      <c r="F141" s="3">
        <f t="shared" si="11"/>
        <v>106</v>
      </c>
      <c r="G141" s="3">
        <f>F141*1.12</f>
        <v>118.72000000000001</v>
      </c>
      <c r="H141" t="s">
        <v>97</v>
      </c>
      <c r="I141" s="3">
        <f t="shared" si="10"/>
        <v>2.49524</v>
      </c>
    </row>
    <row r="142" spans="1:9" ht="12.75">
      <c r="A142" t="s">
        <v>290</v>
      </c>
      <c r="B142" t="s">
        <v>278</v>
      </c>
      <c r="C142" s="11" t="s">
        <v>44</v>
      </c>
      <c r="D142">
        <v>94</v>
      </c>
      <c r="E142" s="3">
        <v>1</v>
      </c>
      <c r="F142" s="3">
        <f t="shared" si="11"/>
        <v>94</v>
      </c>
      <c r="G142" s="3">
        <f>F142*1.15</f>
        <v>108.1</v>
      </c>
      <c r="H142" t="s">
        <v>104</v>
      </c>
      <c r="I142" s="3">
        <f t="shared" si="10"/>
        <v>2.21276</v>
      </c>
    </row>
    <row r="143" spans="1:9" ht="12.75">
      <c r="A143" t="s">
        <v>291</v>
      </c>
      <c r="B143" t="s">
        <v>278</v>
      </c>
      <c r="C143" s="11" t="s">
        <v>20</v>
      </c>
      <c r="D143">
        <v>80</v>
      </c>
      <c r="E143" s="3">
        <v>1</v>
      </c>
      <c r="F143" s="3">
        <f t="shared" si="11"/>
        <v>80</v>
      </c>
      <c r="G143" s="3">
        <f>F143*1.1</f>
        <v>88</v>
      </c>
      <c r="H143" t="s">
        <v>106</v>
      </c>
      <c r="I143" s="3">
        <f t="shared" si="10"/>
        <v>1.8832</v>
      </c>
    </row>
    <row r="144" spans="1:9" ht="12.75">
      <c r="A144" t="s">
        <v>292</v>
      </c>
      <c r="B144" t="s">
        <v>278</v>
      </c>
      <c r="C144" s="11" t="s">
        <v>55</v>
      </c>
      <c r="D144">
        <v>80</v>
      </c>
      <c r="E144" s="3">
        <v>1</v>
      </c>
      <c r="F144" s="3">
        <f t="shared" si="11"/>
        <v>80</v>
      </c>
      <c r="G144" s="3">
        <f>F144*1.1</f>
        <v>88</v>
      </c>
      <c r="H144" t="s">
        <v>106</v>
      </c>
      <c r="I144" s="3">
        <f t="shared" si="10"/>
        <v>1.8832</v>
      </c>
    </row>
    <row r="145" spans="1:9" ht="12.75">
      <c r="A145" t="s">
        <v>293</v>
      </c>
      <c r="B145" t="s">
        <v>278</v>
      </c>
      <c r="C145" s="11" t="s">
        <v>20</v>
      </c>
      <c r="D145">
        <v>96</v>
      </c>
      <c r="E145" s="3">
        <v>1</v>
      </c>
      <c r="F145" s="3">
        <f>D145*E145</f>
        <v>96</v>
      </c>
      <c r="G145" s="3">
        <f>F145*1.12</f>
        <v>107.52000000000001</v>
      </c>
      <c r="H145" t="s">
        <v>34</v>
      </c>
      <c r="I145" s="3">
        <f t="shared" si="10"/>
        <v>2.2598399999999996</v>
      </c>
    </row>
    <row r="146" spans="1:9" ht="12.75">
      <c r="A146" t="s">
        <v>294</v>
      </c>
      <c r="B146" t="s">
        <v>278</v>
      </c>
      <c r="C146" s="11" t="s">
        <v>171</v>
      </c>
      <c r="D146">
        <v>100</v>
      </c>
      <c r="E146" s="3">
        <v>1</v>
      </c>
      <c r="F146" s="3">
        <f>D146*E146</f>
        <v>100</v>
      </c>
      <c r="G146" s="3">
        <f>F146*1.12</f>
        <v>112.00000000000001</v>
      </c>
      <c r="H146" t="s">
        <v>82</v>
      </c>
      <c r="I146" s="3">
        <f t="shared" si="10"/>
        <v>2.3539999999999996</v>
      </c>
    </row>
    <row r="147" spans="1:9" s="13" customFormat="1" ht="12.75">
      <c r="A147" s="13" t="s">
        <v>295</v>
      </c>
      <c r="B147" s="13" t="s">
        <v>278</v>
      </c>
      <c r="C147" s="13" t="s">
        <v>44</v>
      </c>
      <c r="E147" s="14">
        <v>1</v>
      </c>
      <c r="F147" s="14">
        <f>D147*E147</f>
        <v>0</v>
      </c>
      <c r="G147" s="14">
        <f>F147*1.15</f>
        <v>0</v>
      </c>
      <c r="H147" s="13" t="s">
        <v>104</v>
      </c>
      <c r="I147" s="3">
        <f t="shared" si="10"/>
        <v>0</v>
      </c>
    </row>
    <row r="148" spans="1:9" ht="12.75">
      <c r="A148" t="s">
        <v>296</v>
      </c>
      <c r="B148" t="s">
        <v>278</v>
      </c>
      <c r="C148" s="11" t="s">
        <v>44</v>
      </c>
      <c r="D148">
        <v>125</v>
      </c>
      <c r="E148" s="3">
        <v>1</v>
      </c>
      <c r="F148" s="3">
        <f>D148*E148</f>
        <v>125</v>
      </c>
      <c r="G148" s="3">
        <f>F148*1.15</f>
        <v>143.75</v>
      </c>
      <c r="H148" t="s">
        <v>104</v>
      </c>
      <c r="I148" s="3">
        <f t="shared" si="10"/>
        <v>2.9425</v>
      </c>
    </row>
    <row r="149" spans="1:9" ht="12.75">
      <c r="A149" t="s">
        <v>297</v>
      </c>
      <c r="B149" t="s">
        <v>278</v>
      </c>
      <c r="C149" s="11" t="s">
        <v>57</v>
      </c>
      <c r="D149">
        <v>144</v>
      </c>
      <c r="E149" s="3">
        <v>1</v>
      </c>
      <c r="F149" s="3">
        <f>D149*E149</f>
        <v>144</v>
      </c>
      <c r="G149" s="3">
        <f>F149*1.12</f>
        <v>161.28000000000003</v>
      </c>
      <c r="H149" t="s">
        <v>97</v>
      </c>
      <c r="I149" s="3">
        <f t="shared" si="10"/>
        <v>3.38976</v>
      </c>
    </row>
    <row r="150" spans="1:9" ht="12.75">
      <c r="A150" t="s">
        <v>298</v>
      </c>
      <c r="B150" t="s">
        <v>278</v>
      </c>
      <c r="C150" s="11" t="s">
        <v>176</v>
      </c>
      <c r="D150">
        <v>153</v>
      </c>
      <c r="E150" s="3">
        <v>1</v>
      </c>
      <c r="F150" s="3">
        <f t="shared" si="11"/>
        <v>153</v>
      </c>
      <c r="G150" s="3">
        <f>F150*1.12</f>
        <v>171.36</v>
      </c>
      <c r="H150" t="s">
        <v>82</v>
      </c>
      <c r="I150" s="3">
        <f t="shared" si="10"/>
        <v>3.6016199999999996</v>
      </c>
    </row>
    <row r="151" spans="1:9" ht="12.75">
      <c r="A151" t="s">
        <v>299</v>
      </c>
      <c r="B151" t="s">
        <v>278</v>
      </c>
      <c r="C151" s="11" t="s">
        <v>44</v>
      </c>
      <c r="D151">
        <v>455</v>
      </c>
      <c r="E151" s="3">
        <v>1</v>
      </c>
      <c r="F151" s="3">
        <f t="shared" si="11"/>
        <v>455</v>
      </c>
      <c r="G151" s="3">
        <f>F151*1.15</f>
        <v>523.25</v>
      </c>
      <c r="H151" t="s">
        <v>104</v>
      </c>
      <c r="I151" s="3">
        <f t="shared" si="10"/>
        <v>10.7107</v>
      </c>
    </row>
    <row r="152" spans="1:9" ht="12.75">
      <c r="A152" t="s">
        <v>300</v>
      </c>
      <c r="B152" t="s">
        <v>278</v>
      </c>
      <c r="C152" s="11" t="s">
        <v>12</v>
      </c>
      <c r="D152">
        <v>79</v>
      </c>
      <c r="E152" s="3">
        <v>1</v>
      </c>
      <c r="F152" s="3">
        <f t="shared" si="11"/>
        <v>79</v>
      </c>
      <c r="G152" s="3">
        <f>F152*1.15</f>
        <v>90.85</v>
      </c>
      <c r="H152" t="s">
        <v>107</v>
      </c>
      <c r="I152" s="3">
        <f t="shared" si="10"/>
        <v>1.8596599999999999</v>
      </c>
    </row>
    <row r="153" spans="1:9" ht="12.75">
      <c r="A153" t="s">
        <v>301</v>
      </c>
      <c r="B153" t="s">
        <v>278</v>
      </c>
      <c r="C153" s="11" t="s">
        <v>12</v>
      </c>
      <c r="D153">
        <v>159</v>
      </c>
      <c r="E153" s="3">
        <v>1</v>
      </c>
      <c r="F153" s="3">
        <f t="shared" si="11"/>
        <v>159</v>
      </c>
      <c r="G153" s="3">
        <f>F153*1</f>
        <v>159</v>
      </c>
      <c r="H153" t="s">
        <v>36</v>
      </c>
      <c r="I153" s="3">
        <f t="shared" si="10"/>
        <v>3.74286</v>
      </c>
    </row>
  </sheetData>
  <autoFilter ref="A1:I15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9" sqref="D39"/>
    </sheetView>
  </sheetViews>
  <sheetFormatPr defaultColWidth="9.00390625" defaultRowHeight="12.75"/>
  <cols>
    <col min="1" max="1" width="27.00390625" style="17" customWidth="1"/>
    <col min="2" max="4" width="10.75390625" style="0" customWidth="1"/>
    <col min="6" max="6" width="10.375" style="0" customWidth="1"/>
    <col min="8" max="8" width="10.375" style="17" customWidth="1"/>
    <col min="9" max="9" width="12.00390625" style="0" customWidth="1"/>
    <col min="11" max="11" width="17.00390625" style="0" customWidth="1"/>
  </cols>
  <sheetData>
    <row r="1" spans="1:12" s="6" customFormat="1" ht="45">
      <c r="A1" s="16"/>
      <c r="B1" s="6" t="s">
        <v>305</v>
      </c>
      <c r="C1" s="6" t="s">
        <v>109</v>
      </c>
      <c r="D1" s="6" t="s">
        <v>313</v>
      </c>
      <c r="E1" s="5" t="s">
        <v>88</v>
      </c>
      <c r="F1" s="6" t="s">
        <v>302</v>
      </c>
      <c r="G1" s="6" t="s">
        <v>89</v>
      </c>
      <c r="H1" s="18" t="s">
        <v>90</v>
      </c>
      <c r="I1" s="6" t="s">
        <v>91</v>
      </c>
      <c r="J1" s="6" t="s">
        <v>92</v>
      </c>
      <c r="K1" s="6" t="s">
        <v>93</v>
      </c>
      <c r="L1" s="6" t="s">
        <v>304</v>
      </c>
    </row>
    <row r="2" spans="1:12" ht="12.75">
      <c r="A2" s="17" t="s">
        <v>94</v>
      </c>
      <c r="B2">
        <v>686</v>
      </c>
      <c r="C2">
        <v>250</v>
      </c>
      <c r="D2" s="7">
        <f>SUM(B2,C2)</f>
        <v>936</v>
      </c>
      <c r="E2">
        <v>1048</v>
      </c>
      <c r="F2" s="7">
        <v>675</v>
      </c>
      <c r="G2" s="8">
        <f aca="true" t="shared" si="0" ref="G2:G7">SUM(E2,-F2)</f>
        <v>373</v>
      </c>
      <c r="H2" s="9">
        <v>373</v>
      </c>
      <c r="J2" s="25">
        <f>D2*0.02354</f>
        <v>22.03344</v>
      </c>
      <c r="L2" s="10">
        <v>0.12</v>
      </c>
    </row>
    <row r="3" spans="1:10" ht="12.75">
      <c r="A3" s="17" t="s">
        <v>98</v>
      </c>
      <c r="B3">
        <v>0</v>
      </c>
      <c r="C3">
        <v>319</v>
      </c>
      <c r="D3" s="7">
        <f aca="true" t="shared" si="1" ref="D3:D34">SUM(B3,C3)</f>
        <v>319</v>
      </c>
      <c r="E3">
        <v>367</v>
      </c>
      <c r="F3">
        <v>367</v>
      </c>
      <c r="G3" s="8">
        <f t="shared" si="0"/>
        <v>0</v>
      </c>
      <c r="H3" s="9">
        <v>0</v>
      </c>
      <c r="J3" s="25">
        <f aca="true" t="shared" si="2" ref="J3:J34">D3*0.02354</f>
        <v>7.509259999999999</v>
      </c>
    </row>
    <row r="4" spans="1:12" ht="12.75">
      <c r="A4" s="17" t="s">
        <v>99</v>
      </c>
      <c r="B4">
        <v>0</v>
      </c>
      <c r="C4">
        <v>1833</v>
      </c>
      <c r="D4" s="7">
        <f t="shared" si="1"/>
        <v>1833</v>
      </c>
      <c r="E4">
        <v>2053</v>
      </c>
      <c r="F4">
        <v>2053</v>
      </c>
      <c r="G4" s="8">
        <f t="shared" si="0"/>
        <v>0</v>
      </c>
      <c r="H4" s="9">
        <v>0</v>
      </c>
      <c r="J4" s="25">
        <f t="shared" si="2"/>
        <v>43.14882</v>
      </c>
      <c r="L4" s="10">
        <v>0.12</v>
      </c>
    </row>
    <row r="5" spans="1:11" ht="12.75">
      <c r="A5" s="17" t="s">
        <v>100</v>
      </c>
      <c r="B5">
        <v>0</v>
      </c>
      <c r="C5">
        <v>1591</v>
      </c>
      <c r="D5" s="7">
        <f t="shared" si="1"/>
        <v>1591</v>
      </c>
      <c r="E5">
        <v>1830</v>
      </c>
      <c r="F5">
        <v>1880.3</v>
      </c>
      <c r="G5" s="8">
        <f t="shared" si="0"/>
        <v>-50.299999999999955</v>
      </c>
      <c r="H5" s="9">
        <v>0</v>
      </c>
      <c r="I5">
        <v>50.3</v>
      </c>
      <c r="J5" s="25">
        <f t="shared" si="2"/>
        <v>37.45214</v>
      </c>
      <c r="K5">
        <v>13.3</v>
      </c>
    </row>
    <row r="6" spans="1:11" ht="12.75">
      <c r="A6" s="17" t="s">
        <v>48</v>
      </c>
      <c r="B6">
        <v>1423</v>
      </c>
      <c r="C6">
        <v>0</v>
      </c>
      <c r="D6" s="7">
        <f t="shared" si="1"/>
        <v>1423</v>
      </c>
      <c r="E6">
        <v>1636</v>
      </c>
      <c r="F6" s="7">
        <v>2809</v>
      </c>
      <c r="G6" s="8">
        <f t="shared" si="0"/>
        <v>-1173</v>
      </c>
      <c r="H6" s="9">
        <v>0</v>
      </c>
      <c r="I6" s="7">
        <v>1173</v>
      </c>
      <c r="J6" s="25">
        <f t="shared" si="2"/>
        <v>33.49742</v>
      </c>
      <c r="K6" t="s">
        <v>315</v>
      </c>
    </row>
    <row r="7" spans="1:12" ht="12.75">
      <c r="A7" s="17" t="s">
        <v>34</v>
      </c>
      <c r="B7">
        <v>1026</v>
      </c>
      <c r="C7">
        <v>566</v>
      </c>
      <c r="D7" s="7">
        <f t="shared" si="1"/>
        <v>1592</v>
      </c>
      <c r="E7">
        <v>1783</v>
      </c>
      <c r="F7" s="7">
        <v>350</v>
      </c>
      <c r="G7" s="8">
        <f t="shared" si="0"/>
        <v>1433</v>
      </c>
      <c r="H7" s="9">
        <v>1433</v>
      </c>
      <c r="J7" s="25">
        <f t="shared" si="2"/>
        <v>37.47568</v>
      </c>
      <c r="L7" s="10">
        <v>0.12</v>
      </c>
    </row>
    <row r="8" spans="1:12" ht="12.75">
      <c r="A8" s="17" t="s">
        <v>101</v>
      </c>
      <c r="B8">
        <v>0</v>
      </c>
      <c r="C8">
        <v>466</v>
      </c>
      <c r="D8" s="7">
        <f t="shared" si="1"/>
        <v>466</v>
      </c>
      <c r="E8">
        <v>522</v>
      </c>
      <c r="F8" s="7">
        <v>522</v>
      </c>
      <c r="G8" s="8">
        <v>522</v>
      </c>
      <c r="H8" s="9">
        <v>0</v>
      </c>
      <c r="J8" s="25">
        <f t="shared" si="2"/>
        <v>10.96964</v>
      </c>
      <c r="L8" s="10">
        <v>0.12</v>
      </c>
    </row>
    <row r="9" spans="1:12" ht="12.75">
      <c r="A9" s="17" t="s">
        <v>35</v>
      </c>
      <c r="B9">
        <v>563</v>
      </c>
      <c r="C9">
        <v>0</v>
      </c>
      <c r="D9" s="7">
        <f t="shared" si="1"/>
        <v>563</v>
      </c>
      <c r="E9">
        <v>631</v>
      </c>
      <c r="F9" s="7">
        <v>291</v>
      </c>
      <c r="G9" s="8">
        <f>SUM(E9,-F9)</f>
        <v>340</v>
      </c>
      <c r="H9" s="9">
        <v>340</v>
      </c>
      <c r="J9" s="25">
        <f t="shared" si="2"/>
        <v>13.25302</v>
      </c>
      <c r="L9" s="10">
        <v>0.12</v>
      </c>
    </row>
    <row r="10" spans="1:12" ht="12.75">
      <c r="A10" s="17" t="s">
        <v>102</v>
      </c>
      <c r="B10">
        <v>0</v>
      </c>
      <c r="C10">
        <v>603</v>
      </c>
      <c r="D10" s="7">
        <f t="shared" si="1"/>
        <v>603</v>
      </c>
      <c r="E10">
        <v>633</v>
      </c>
      <c r="F10" s="7">
        <v>633</v>
      </c>
      <c r="G10" s="8">
        <v>633</v>
      </c>
      <c r="H10" s="9">
        <v>0</v>
      </c>
      <c r="J10" s="25">
        <f t="shared" si="2"/>
        <v>14.194619999999999</v>
      </c>
      <c r="L10" s="10">
        <v>0.1</v>
      </c>
    </row>
    <row r="11" spans="1:10" ht="12.75">
      <c r="A11" s="17" t="s">
        <v>74</v>
      </c>
      <c r="B11">
        <v>287</v>
      </c>
      <c r="C11">
        <v>799</v>
      </c>
      <c r="D11" s="7">
        <f t="shared" si="1"/>
        <v>1086</v>
      </c>
      <c r="E11">
        <v>1249</v>
      </c>
      <c r="F11" s="7">
        <v>0</v>
      </c>
      <c r="G11" s="8">
        <f aca="true" t="shared" si="3" ref="G11:G34">SUM(E11,-F11)</f>
        <v>1249</v>
      </c>
      <c r="H11" s="9">
        <v>1249</v>
      </c>
      <c r="J11" s="25">
        <f t="shared" si="2"/>
        <v>25.564439999999998</v>
      </c>
    </row>
    <row r="12" spans="1:12" ht="12.75">
      <c r="A12" s="17" t="s">
        <v>76</v>
      </c>
      <c r="B12">
        <v>779</v>
      </c>
      <c r="C12">
        <v>180</v>
      </c>
      <c r="D12" s="7">
        <f t="shared" si="1"/>
        <v>959</v>
      </c>
      <c r="E12">
        <v>1074</v>
      </c>
      <c r="F12" s="7">
        <v>202</v>
      </c>
      <c r="G12" s="8">
        <f t="shared" si="3"/>
        <v>872</v>
      </c>
      <c r="H12" s="9">
        <v>872</v>
      </c>
      <c r="J12" s="25">
        <f t="shared" si="2"/>
        <v>22.574859999999997</v>
      </c>
      <c r="L12" s="10">
        <v>0.12</v>
      </c>
    </row>
    <row r="13" spans="1:10" ht="12.75">
      <c r="A13" s="17" t="s">
        <v>103</v>
      </c>
      <c r="B13">
        <v>0</v>
      </c>
      <c r="C13">
        <v>1605</v>
      </c>
      <c r="D13" s="7">
        <f t="shared" si="1"/>
        <v>1605</v>
      </c>
      <c r="E13">
        <v>1846</v>
      </c>
      <c r="F13" s="7">
        <v>1846</v>
      </c>
      <c r="G13" s="8">
        <f t="shared" si="3"/>
        <v>0</v>
      </c>
      <c r="H13" s="9">
        <v>0</v>
      </c>
      <c r="J13" s="25">
        <f t="shared" si="2"/>
        <v>37.7817</v>
      </c>
    </row>
    <row r="14" spans="1:12" ht="12.75">
      <c r="A14" s="17" t="s">
        <v>23</v>
      </c>
      <c r="B14">
        <v>116</v>
      </c>
      <c r="C14">
        <v>0</v>
      </c>
      <c r="D14" s="7">
        <f t="shared" si="1"/>
        <v>116</v>
      </c>
      <c r="E14">
        <v>130</v>
      </c>
      <c r="F14" s="7">
        <v>181</v>
      </c>
      <c r="G14" s="8">
        <f t="shared" si="3"/>
        <v>-51</v>
      </c>
      <c r="H14" s="9">
        <v>0</v>
      </c>
      <c r="I14" s="23">
        <v>51</v>
      </c>
      <c r="J14" s="25">
        <f t="shared" si="2"/>
        <v>2.7306399999999997</v>
      </c>
      <c r="K14" t="s">
        <v>310</v>
      </c>
      <c r="L14" s="10">
        <v>0.12</v>
      </c>
    </row>
    <row r="15" spans="1:10" ht="12.75">
      <c r="A15" s="17" t="s">
        <v>86</v>
      </c>
      <c r="B15">
        <v>511</v>
      </c>
      <c r="C15">
        <v>1290</v>
      </c>
      <c r="D15" s="7">
        <f t="shared" si="1"/>
        <v>1801</v>
      </c>
      <c r="E15">
        <v>2071</v>
      </c>
      <c r="F15" s="7">
        <v>1183</v>
      </c>
      <c r="G15" s="8">
        <f t="shared" si="3"/>
        <v>888</v>
      </c>
      <c r="H15" s="9">
        <v>888</v>
      </c>
      <c r="J15" s="25">
        <f t="shared" si="2"/>
        <v>42.39554</v>
      </c>
    </row>
    <row r="16" spans="1:12" ht="12.75">
      <c r="A16" s="17" t="s">
        <v>19</v>
      </c>
      <c r="B16">
        <v>864</v>
      </c>
      <c r="C16">
        <v>0</v>
      </c>
      <c r="D16" s="7">
        <f t="shared" si="1"/>
        <v>864</v>
      </c>
      <c r="E16">
        <v>968</v>
      </c>
      <c r="F16" s="7">
        <v>500</v>
      </c>
      <c r="G16" s="8">
        <f t="shared" si="3"/>
        <v>468</v>
      </c>
      <c r="H16" s="9">
        <v>468</v>
      </c>
      <c r="J16" s="25">
        <f t="shared" si="2"/>
        <v>20.338559999999998</v>
      </c>
      <c r="L16" s="10">
        <v>0.12</v>
      </c>
    </row>
    <row r="17" spans="1:12" ht="12.75">
      <c r="A17" s="17" t="s">
        <v>21</v>
      </c>
      <c r="B17">
        <v>848</v>
      </c>
      <c r="C17">
        <v>152</v>
      </c>
      <c r="D17" s="7">
        <f t="shared" si="1"/>
        <v>1000</v>
      </c>
      <c r="E17">
        <v>1120</v>
      </c>
      <c r="F17" s="7">
        <v>200</v>
      </c>
      <c r="G17" s="8">
        <f t="shared" si="3"/>
        <v>920</v>
      </c>
      <c r="H17" s="9">
        <v>920</v>
      </c>
      <c r="J17" s="25">
        <f t="shared" si="2"/>
        <v>23.54</v>
      </c>
      <c r="L17" s="10">
        <v>0.12</v>
      </c>
    </row>
    <row r="18" spans="1:10" ht="12.75">
      <c r="A18" s="17" t="s">
        <v>36</v>
      </c>
      <c r="B18">
        <v>1237</v>
      </c>
      <c r="C18">
        <v>1055</v>
      </c>
      <c r="D18" s="7">
        <f t="shared" si="1"/>
        <v>2292</v>
      </c>
      <c r="E18">
        <v>2292</v>
      </c>
      <c r="F18" s="7">
        <v>1553</v>
      </c>
      <c r="G18" s="8">
        <f t="shared" si="3"/>
        <v>739</v>
      </c>
      <c r="H18" s="9">
        <v>739</v>
      </c>
      <c r="J18" s="25">
        <f t="shared" si="2"/>
        <v>53.95368</v>
      </c>
    </row>
    <row r="19" spans="1:10" ht="12.75">
      <c r="A19" s="17" t="s">
        <v>71</v>
      </c>
      <c r="B19">
        <v>415</v>
      </c>
      <c r="C19">
        <v>0</v>
      </c>
      <c r="D19" s="7">
        <f t="shared" si="1"/>
        <v>415</v>
      </c>
      <c r="E19">
        <v>477</v>
      </c>
      <c r="F19" s="7">
        <v>83</v>
      </c>
      <c r="G19" s="8">
        <f t="shared" si="3"/>
        <v>394</v>
      </c>
      <c r="H19" s="9">
        <v>394</v>
      </c>
      <c r="J19" s="25">
        <f t="shared" si="2"/>
        <v>9.7691</v>
      </c>
    </row>
    <row r="20" spans="1:10" ht="12.75">
      <c r="A20" s="17" t="s">
        <v>13</v>
      </c>
      <c r="B20">
        <v>1397</v>
      </c>
      <c r="C20">
        <v>0</v>
      </c>
      <c r="D20" s="7">
        <f t="shared" si="1"/>
        <v>1397</v>
      </c>
      <c r="E20">
        <v>1607</v>
      </c>
      <c r="F20" s="7">
        <v>410</v>
      </c>
      <c r="G20" s="8">
        <f t="shared" si="3"/>
        <v>1197</v>
      </c>
      <c r="H20" s="9">
        <v>1200</v>
      </c>
      <c r="I20" s="7">
        <v>3</v>
      </c>
      <c r="J20" s="25">
        <v>33</v>
      </c>
    </row>
    <row r="21" spans="1:10" ht="12.75">
      <c r="A21" s="17" t="s">
        <v>37</v>
      </c>
      <c r="B21">
        <v>949</v>
      </c>
      <c r="C21">
        <v>0</v>
      </c>
      <c r="D21" s="7">
        <f t="shared" si="1"/>
        <v>949</v>
      </c>
      <c r="E21">
        <v>1091</v>
      </c>
      <c r="F21" s="7">
        <v>300</v>
      </c>
      <c r="G21" s="8">
        <f t="shared" si="3"/>
        <v>791</v>
      </c>
      <c r="H21" s="9">
        <v>791</v>
      </c>
      <c r="J21" s="25">
        <f t="shared" si="2"/>
        <v>22.33946</v>
      </c>
    </row>
    <row r="22" spans="1:12" ht="12.75">
      <c r="A22" s="17" t="s">
        <v>82</v>
      </c>
      <c r="B22">
        <v>205</v>
      </c>
      <c r="C22">
        <v>433</v>
      </c>
      <c r="D22" s="7">
        <f t="shared" si="1"/>
        <v>638</v>
      </c>
      <c r="E22">
        <v>715</v>
      </c>
      <c r="F22" s="7">
        <v>631</v>
      </c>
      <c r="G22" s="8">
        <f t="shared" si="3"/>
        <v>84</v>
      </c>
      <c r="H22" s="9">
        <v>84</v>
      </c>
      <c r="J22" s="25">
        <f t="shared" si="2"/>
        <v>15.018519999999999</v>
      </c>
      <c r="L22" s="10">
        <v>0.12</v>
      </c>
    </row>
    <row r="23" spans="1:11" ht="12.75">
      <c r="A23" s="17" t="s">
        <v>80</v>
      </c>
      <c r="B23">
        <v>451</v>
      </c>
      <c r="C23">
        <v>381</v>
      </c>
      <c r="D23" s="7">
        <f t="shared" si="1"/>
        <v>832</v>
      </c>
      <c r="E23">
        <v>957</v>
      </c>
      <c r="F23" s="7">
        <v>0</v>
      </c>
      <c r="G23" s="8">
        <f t="shared" si="3"/>
        <v>957</v>
      </c>
      <c r="H23" s="9">
        <v>1000</v>
      </c>
      <c r="I23" s="23">
        <v>43</v>
      </c>
      <c r="J23" s="25">
        <f t="shared" si="2"/>
        <v>19.585279999999997</v>
      </c>
      <c r="K23" t="s">
        <v>309</v>
      </c>
    </row>
    <row r="24" spans="1:10" ht="12.75">
      <c r="A24" s="17" t="s">
        <v>104</v>
      </c>
      <c r="B24">
        <v>0</v>
      </c>
      <c r="C24">
        <v>2542</v>
      </c>
      <c r="D24" s="7">
        <f t="shared" si="1"/>
        <v>2542</v>
      </c>
      <c r="E24">
        <v>2923</v>
      </c>
      <c r="F24" s="7">
        <v>2923</v>
      </c>
      <c r="G24" s="8">
        <f t="shared" si="3"/>
        <v>0</v>
      </c>
      <c r="H24" s="9">
        <v>0</v>
      </c>
      <c r="J24" s="25">
        <f t="shared" si="2"/>
        <v>59.83868</v>
      </c>
    </row>
    <row r="25" spans="1:10" ht="12.75">
      <c r="A25" s="17" t="s">
        <v>95</v>
      </c>
      <c r="B25">
        <v>0</v>
      </c>
      <c r="C25">
        <v>893</v>
      </c>
      <c r="D25" s="7">
        <f t="shared" si="1"/>
        <v>893</v>
      </c>
      <c r="E25">
        <v>1027</v>
      </c>
      <c r="F25" s="7">
        <v>1027</v>
      </c>
      <c r="G25" s="8">
        <f t="shared" si="3"/>
        <v>0</v>
      </c>
      <c r="H25" s="9">
        <v>0</v>
      </c>
      <c r="J25" s="25">
        <f t="shared" si="2"/>
        <v>21.02122</v>
      </c>
    </row>
    <row r="26" spans="1:11" ht="12.75">
      <c r="A26" s="17" t="s">
        <v>105</v>
      </c>
      <c r="B26">
        <v>0</v>
      </c>
      <c r="C26">
        <v>212</v>
      </c>
      <c r="D26" s="7">
        <f t="shared" si="1"/>
        <v>212</v>
      </c>
      <c r="E26">
        <v>244</v>
      </c>
      <c r="F26" s="7">
        <v>285</v>
      </c>
      <c r="G26" s="8">
        <f t="shared" si="3"/>
        <v>-41</v>
      </c>
      <c r="H26" s="9">
        <v>0</v>
      </c>
      <c r="I26">
        <v>41</v>
      </c>
      <c r="J26" s="25">
        <f t="shared" si="2"/>
        <v>4.99048</v>
      </c>
      <c r="K26">
        <v>36</v>
      </c>
    </row>
    <row r="27" spans="1:12" ht="12.75">
      <c r="A27" s="17" t="s">
        <v>32</v>
      </c>
      <c r="B27">
        <v>563</v>
      </c>
      <c r="C27">
        <v>1951</v>
      </c>
      <c r="D27" s="7">
        <f t="shared" si="1"/>
        <v>2514</v>
      </c>
      <c r="E27">
        <v>2992</v>
      </c>
      <c r="F27" s="7">
        <v>2641</v>
      </c>
      <c r="G27" s="8">
        <f t="shared" si="3"/>
        <v>351</v>
      </c>
      <c r="H27" s="9">
        <v>351</v>
      </c>
      <c r="J27" s="25">
        <f t="shared" si="2"/>
        <v>59.179559999999995</v>
      </c>
      <c r="L27" s="10">
        <v>0.12</v>
      </c>
    </row>
    <row r="28" spans="1:12" ht="12.75">
      <c r="A28" s="17" t="s">
        <v>40</v>
      </c>
      <c r="B28">
        <v>270</v>
      </c>
      <c r="C28">
        <v>0</v>
      </c>
      <c r="D28" s="7">
        <f t="shared" si="1"/>
        <v>270</v>
      </c>
      <c r="E28">
        <v>302</v>
      </c>
      <c r="F28" s="7">
        <v>54</v>
      </c>
      <c r="G28" s="8">
        <f t="shared" si="3"/>
        <v>248</v>
      </c>
      <c r="H28" s="9">
        <v>248</v>
      </c>
      <c r="J28" s="25">
        <f t="shared" si="2"/>
        <v>6.3557999999999995</v>
      </c>
      <c r="L28" s="10">
        <v>0.12</v>
      </c>
    </row>
    <row r="29" spans="1:12" ht="12.75">
      <c r="A29" s="17" t="s">
        <v>106</v>
      </c>
      <c r="B29">
        <v>0</v>
      </c>
      <c r="C29">
        <v>478</v>
      </c>
      <c r="D29" s="7">
        <f t="shared" si="1"/>
        <v>478</v>
      </c>
      <c r="E29">
        <v>526</v>
      </c>
      <c r="F29">
        <v>614</v>
      </c>
      <c r="G29" s="8">
        <f t="shared" si="3"/>
        <v>-88</v>
      </c>
      <c r="H29" s="9">
        <v>0</v>
      </c>
      <c r="I29" s="24">
        <v>88</v>
      </c>
      <c r="J29" s="25">
        <f t="shared" si="2"/>
        <v>11.25212</v>
      </c>
      <c r="K29" t="s">
        <v>311</v>
      </c>
      <c r="L29" s="10">
        <v>0.1</v>
      </c>
    </row>
    <row r="30" spans="1:12" ht="12.75">
      <c r="A30" s="17" t="s">
        <v>77</v>
      </c>
      <c r="B30">
        <v>492</v>
      </c>
      <c r="C30">
        <v>2437</v>
      </c>
      <c r="D30" s="7">
        <f t="shared" si="1"/>
        <v>2929</v>
      </c>
      <c r="E30">
        <v>3280</v>
      </c>
      <c r="F30" s="7">
        <v>3069</v>
      </c>
      <c r="G30" s="8">
        <f t="shared" si="3"/>
        <v>211</v>
      </c>
      <c r="H30" s="9">
        <v>211</v>
      </c>
      <c r="J30" s="25">
        <f t="shared" si="2"/>
        <v>68.94865999999999</v>
      </c>
      <c r="L30" s="10">
        <v>0.12</v>
      </c>
    </row>
    <row r="31" spans="1:12" ht="12.75">
      <c r="A31" s="17" t="s">
        <v>56</v>
      </c>
      <c r="B31">
        <v>748</v>
      </c>
      <c r="C31">
        <v>0</v>
      </c>
      <c r="D31" s="7">
        <f t="shared" si="1"/>
        <v>748</v>
      </c>
      <c r="E31">
        <v>838</v>
      </c>
      <c r="F31" s="7">
        <v>245</v>
      </c>
      <c r="G31" s="8">
        <f t="shared" si="3"/>
        <v>593</v>
      </c>
      <c r="H31" s="9">
        <v>593</v>
      </c>
      <c r="J31" s="25">
        <f t="shared" si="2"/>
        <v>17.60792</v>
      </c>
      <c r="L31" s="10">
        <v>0.12</v>
      </c>
    </row>
    <row r="32" spans="1:10" ht="12.75">
      <c r="A32" s="17" t="s">
        <v>108</v>
      </c>
      <c r="B32">
        <v>0</v>
      </c>
      <c r="C32">
        <v>510</v>
      </c>
      <c r="D32" s="7">
        <f t="shared" si="1"/>
        <v>510</v>
      </c>
      <c r="E32">
        <v>587</v>
      </c>
      <c r="F32" s="7">
        <v>0</v>
      </c>
      <c r="G32" s="8">
        <f t="shared" si="3"/>
        <v>587</v>
      </c>
      <c r="H32" s="9">
        <v>587</v>
      </c>
      <c r="J32" s="25">
        <f t="shared" si="2"/>
        <v>12.0054</v>
      </c>
    </row>
    <row r="33" spans="1:12" ht="12.75">
      <c r="A33" s="17" t="s">
        <v>96</v>
      </c>
      <c r="B33">
        <v>0</v>
      </c>
      <c r="C33">
        <v>708</v>
      </c>
      <c r="D33" s="7">
        <f t="shared" si="1"/>
        <v>708</v>
      </c>
      <c r="E33">
        <v>793</v>
      </c>
      <c r="F33" s="7">
        <v>918</v>
      </c>
      <c r="G33" s="8">
        <f t="shared" si="3"/>
        <v>-125</v>
      </c>
      <c r="H33" s="9">
        <v>0</v>
      </c>
      <c r="I33">
        <v>125</v>
      </c>
      <c r="J33" s="25">
        <f t="shared" si="2"/>
        <v>16.66632</v>
      </c>
      <c r="K33">
        <v>108</v>
      </c>
      <c r="L33" s="10">
        <v>0.12</v>
      </c>
    </row>
    <row r="34" spans="1:10" ht="12.75">
      <c r="A34" s="17" t="s">
        <v>107</v>
      </c>
      <c r="B34">
        <v>0</v>
      </c>
      <c r="C34">
        <v>2617</v>
      </c>
      <c r="D34" s="7">
        <f t="shared" si="1"/>
        <v>2617</v>
      </c>
      <c r="E34">
        <v>3010</v>
      </c>
      <c r="F34" s="7">
        <v>3010</v>
      </c>
      <c r="G34" s="8">
        <f t="shared" si="3"/>
        <v>0</v>
      </c>
      <c r="H34" s="9">
        <v>0</v>
      </c>
      <c r="J34" s="25">
        <f t="shared" si="2"/>
        <v>61.60417999999999</v>
      </c>
    </row>
    <row r="37" spans="3:4" ht="12.75">
      <c r="C37" s="7"/>
      <c r="D37" s="9"/>
    </row>
    <row r="39" ht="15">
      <c r="A39" s="22"/>
    </row>
    <row r="40" ht="15">
      <c r="A40" s="22"/>
    </row>
    <row r="42" ht="12.75">
      <c r="A42" s="17" t="s">
        <v>312</v>
      </c>
    </row>
    <row r="44" spans="7:8" ht="12.75">
      <c r="G44" s="8"/>
      <c r="H4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22.625" style="4" customWidth="1"/>
    <col min="2" max="2" width="16.875" style="0" customWidth="1"/>
    <col min="4" max="4" width="10.625" style="0" customWidth="1"/>
    <col min="5" max="5" width="12.625" style="0" customWidth="1"/>
  </cols>
  <sheetData>
    <row r="1" spans="1:5" ht="25.5">
      <c r="A1" s="26" t="s">
        <v>7</v>
      </c>
      <c r="B1" s="19" t="s">
        <v>306</v>
      </c>
      <c r="C1" s="19" t="s">
        <v>92</v>
      </c>
      <c r="D1" s="20" t="s">
        <v>307</v>
      </c>
      <c r="E1" s="21" t="s">
        <v>308</v>
      </c>
    </row>
    <row r="2" spans="1:3" ht="12.75">
      <c r="A2" s="27" t="s">
        <v>94</v>
      </c>
      <c r="B2" t="s">
        <v>316</v>
      </c>
      <c r="C2">
        <v>22</v>
      </c>
    </row>
    <row r="3" spans="1:3" ht="12.75">
      <c r="A3" s="27" t="s">
        <v>98</v>
      </c>
      <c r="B3" t="s">
        <v>326</v>
      </c>
      <c r="C3">
        <v>8</v>
      </c>
    </row>
    <row r="4" spans="1:5" ht="12.75">
      <c r="A4" s="27" t="s">
        <v>99</v>
      </c>
      <c r="B4" t="s">
        <v>323</v>
      </c>
      <c r="C4">
        <v>0</v>
      </c>
      <c r="E4" t="s">
        <v>314</v>
      </c>
    </row>
    <row r="5" spans="1:3" ht="12.75">
      <c r="A5" s="27" t="s">
        <v>100</v>
      </c>
      <c r="C5">
        <v>0</v>
      </c>
    </row>
    <row r="6" spans="1:3" ht="12.75">
      <c r="A6" s="27" t="s">
        <v>48</v>
      </c>
      <c r="B6" t="s">
        <v>318</v>
      </c>
      <c r="C6">
        <v>33</v>
      </c>
    </row>
    <row r="7" spans="1:3" ht="12.75">
      <c r="A7" s="27" t="s">
        <v>34</v>
      </c>
      <c r="B7" t="s">
        <v>326</v>
      </c>
      <c r="C7">
        <v>37</v>
      </c>
    </row>
    <row r="8" spans="1:3" ht="12.75">
      <c r="A8" s="27" t="s">
        <v>101</v>
      </c>
      <c r="C8">
        <v>11</v>
      </c>
    </row>
    <row r="9" spans="1:3" ht="12.75">
      <c r="A9" s="27" t="s">
        <v>35</v>
      </c>
      <c r="B9" t="s">
        <v>329</v>
      </c>
      <c r="C9">
        <v>13</v>
      </c>
    </row>
    <row r="10" spans="1:4" ht="12.75">
      <c r="A10" s="27" t="s">
        <v>102</v>
      </c>
      <c r="B10" t="s">
        <v>332</v>
      </c>
      <c r="C10">
        <v>14</v>
      </c>
      <c r="D10" s="28">
        <v>41512</v>
      </c>
    </row>
    <row r="11" spans="1:3" ht="12.75">
      <c r="A11" s="27" t="s">
        <v>74</v>
      </c>
      <c r="C11">
        <v>26</v>
      </c>
    </row>
    <row r="12" spans="1:3" ht="12.75">
      <c r="A12" s="27" t="s">
        <v>76</v>
      </c>
      <c r="B12" t="s">
        <v>330</v>
      </c>
      <c r="C12">
        <v>23</v>
      </c>
    </row>
    <row r="13" spans="1:3" ht="12.75">
      <c r="A13" s="27" t="s">
        <v>103</v>
      </c>
      <c r="B13" t="s">
        <v>325</v>
      </c>
      <c r="C13">
        <v>38</v>
      </c>
    </row>
    <row r="14" spans="1:3" ht="12.75">
      <c r="A14" s="27" t="s">
        <v>23</v>
      </c>
      <c r="B14" t="s">
        <v>316</v>
      </c>
      <c r="C14">
        <v>3</v>
      </c>
    </row>
    <row r="15" spans="1:3" ht="12.75">
      <c r="A15" s="27" t="s">
        <v>86</v>
      </c>
      <c r="B15" t="s">
        <v>320</v>
      </c>
      <c r="C15">
        <v>42</v>
      </c>
    </row>
    <row r="16" spans="1:3" ht="12.75">
      <c r="A16" s="27" t="s">
        <v>19</v>
      </c>
      <c r="B16" t="s">
        <v>317</v>
      </c>
      <c r="C16">
        <v>20</v>
      </c>
    </row>
    <row r="17" spans="1:3" ht="12.75">
      <c r="A17" s="27" t="s">
        <v>21</v>
      </c>
      <c r="B17" t="s">
        <v>319</v>
      </c>
      <c r="C17">
        <v>24</v>
      </c>
    </row>
    <row r="18" spans="1:3" ht="12.75">
      <c r="A18" s="27" t="s">
        <v>71</v>
      </c>
      <c r="B18" t="s">
        <v>317</v>
      </c>
      <c r="C18">
        <v>10</v>
      </c>
    </row>
    <row r="19" spans="1:3" ht="12.75">
      <c r="A19" s="27" t="s">
        <v>13</v>
      </c>
      <c r="B19" t="s">
        <v>320</v>
      </c>
      <c r="C19">
        <v>30</v>
      </c>
    </row>
    <row r="20" spans="1:3" ht="12.75">
      <c r="A20" s="27" t="s">
        <v>37</v>
      </c>
      <c r="B20" t="s">
        <v>328</v>
      </c>
      <c r="C20">
        <v>22</v>
      </c>
    </row>
    <row r="21" spans="1:3" ht="12.75">
      <c r="A21" s="27" t="s">
        <v>82</v>
      </c>
      <c r="B21" t="s">
        <v>322</v>
      </c>
      <c r="C21">
        <v>15</v>
      </c>
    </row>
    <row r="22" spans="1:4" ht="12.75">
      <c r="A22" s="27" t="s">
        <v>80</v>
      </c>
      <c r="B22" t="s">
        <v>319</v>
      </c>
      <c r="C22">
        <v>20</v>
      </c>
      <c r="D22" t="s">
        <v>331</v>
      </c>
    </row>
    <row r="23" spans="1:3" ht="12.75">
      <c r="A23" s="27" t="s">
        <v>104</v>
      </c>
      <c r="C23">
        <v>60</v>
      </c>
    </row>
    <row r="24" spans="1:3" ht="12.75">
      <c r="A24" s="27" t="s">
        <v>95</v>
      </c>
      <c r="B24" t="s">
        <v>326</v>
      </c>
      <c r="C24">
        <v>21</v>
      </c>
    </row>
    <row r="25" spans="1:3" ht="12.75">
      <c r="A25" s="27" t="s">
        <v>105</v>
      </c>
      <c r="B25" t="s">
        <v>321</v>
      </c>
      <c r="C25">
        <v>0</v>
      </c>
    </row>
    <row r="26" spans="1:3" ht="12.75">
      <c r="A26" s="27" t="s">
        <v>32</v>
      </c>
      <c r="B26" t="s">
        <v>328</v>
      </c>
      <c r="C26">
        <v>59</v>
      </c>
    </row>
    <row r="27" spans="1:3" ht="12.75">
      <c r="A27" s="27" t="s">
        <v>40</v>
      </c>
      <c r="B27" t="s">
        <v>326</v>
      </c>
      <c r="C27">
        <v>6</v>
      </c>
    </row>
    <row r="28" spans="1:3" ht="12.75">
      <c r="A28" s="27" t="s">
        <v>106</v>
      </c>
      <c r="B28" t="s">
        <v>319</v>
      </c>
      <c r="C28">
        <v>11</v>
      </c>
    </row>
    <row r="29" spans="1:3" ht="12.75">
      <c r="A29" s="27" t="s">
        <v>77</v>
      </c>
      <c r="C29">
        <v>69</v>
      </c>
    </row>
    <row r="30" spans="1:3" ht="12.75">
      <c r="A30" s="27" t="s">
        <v>56</v>
      </c>
      <c r="B30" t="s">
        <v>321</v>
      </c>
      <c r="C30">
        <v>18</v>
      </c>
    </row>
    <row r="31" spans="1:3" ht="12.75">
      <c r="A31" s="27" t="s">
        <v>108</v>
      </c>
      <c r="B31" t="s">
        <v>324</v>
      </c>
      <c r="C31">
        <v>12</v>
      </c>
    </row>
    <row r="32" spans="1:3" ht="12.75">
      <c r="A32" s="27" t="s">
        <v>96</v>
      </c>
      <c r="B32" t="s">
        <v>318</v>
      </c>
      <c r="C32">
        <v>0</v>
      </c>
    </row>
    <row r="33" spans="1:3" ht="12.75">
      <c r="A33" s="27" t="s">
        <v>107</v>
      </c>
      <c r="B33" t="s">
        <v>327</v>
      </c>
      <c r="C33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2013-08-12T18:52:51Z</dcterms:created>
  <dcterms:modified xsi:type="dcterms:W3CDTF">2013-08-26T15:24:37Z</dcterms:modified>
  <cp:category/>
  <cp:version/>
  <cp:contentType/>
  <cp:contentStatus/>
</cp:coreProperties>
</file>