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'Лист1'!$A$2:$K$2</definedName>
  </definedNames>
  <calcPr fullCalcOnLoad="1"/>
</workbook>
</file>

<file path=xl/sharedStrings.xml><?xml version="1.0" encoding="utf-8"?>
<sst xmlns="http://schemas.openxmlformats.org/spreadsheetml/2006/main" count="103" uniqueCount="46">
  <si>
    <t>Цена</t>
  </si>
  <si>
    <t>размер</t>
  </si>
  <si>
    <t>арт цвет</t>
  </si>
  <si>
    <t>кол</t>
  </si>
  <si>
    <t>сумма с орг и тр</t>
  </si>
  <si>
    <t>ТР</t>
  </si>
  <si>
    <t>сальдо</t>
  </si>
  <si>
    <t>транспортные</t>
  </si>
  <si>
    <t>ник</t>
  </si>
  <si>
    <t>примечание</t>
  </si>
  <si>
    <t>26-86</t>
  </si>
  <si>
    <t>28-92</t>
  </si>
  <si>
    <t>30-98</t>
  </si>
  <si>
    <t>30-104</t>
  </si>
  <si>
    <t>32-110</t>
  </si>
  <si>
    <t>32-116</t>
  </si>
  <si>
    <t>34-122</t>
  </si>
  <si>
    <t>34-128</t>
  </si>
  <si>
    <t>32-34</t>
  </si>
  <si>
    <t>оплачено</t>
  </si>
  <si>
    <t>фуксия</t>
  </si>
  <si>
    <t>Жакет “СКАЗКИ СЕВЕРА” / карманы кенгуру 136 50/50</t>
  </si>
  <si>
    <t xml:space="preserve">Галина Коробко </t>
  </si>
  <si>
    <t>Туника "зимние фантазии" длин рукав 117-1</t>
  </si>
  <si>
    <t>30-32</t>
  </si>
  <si>
    <t>бел с гол</t>
  </si>
  <si>
    <t>Жакет "лесной олень" капюшон 80-1</t>
  </si>
  <si>
    <t>со льном</t>
  </si>
  <si>
    <t>Свитер "лесной олень" 81</t>
  </si>
  <si>
    <t>26-30</t>
  </si>
  <si>
    <t>бел с крас</t>
  </si>
  <si>
    <t>Рейтузы "лесной олень" 84-1</t>
  </si>
  <si>
    <t>Свитер "мишка на севере" 106</t>
  </si>
  <si>
    <t>голубой</t>
  </si>
  <si>
    <t>жакет "снегопад" 43-2</t>
  </si>
  <si>
    <t>т.синий</t>
  </si>
  <si>
    <t>платье-туника "снегопад" 52</t>
  </si>
  <si>
    <t xml:space="preserve">Женяшка Кашина </t>
  </si>
  <si>
    <t xml:space="preserve">Евгешка А </t>
  </si>
  <si>
    <t xml:space="preserve">Рина 85 </t>
  </si>
  <si>
    <t>30-38</t>
  </si>
  <si>
    <t>Тава</t>
  </si>
  <si>
    <t xml:space="preserve">МашенькаМ </t>
  </si>
  <si>
    <t>-Ninell-</t>
  </si>
  <si>
    <t>Olyash-ka</t>
  </si>
  <si>
    <t>Конверт "ЗИМНИЕ ФАНТАЗИИ" - МАЛЫШ 125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</si>
</sst>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20" fillId="0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35" sqref="F35"/>
    </sheetView>
  </sheetViews>
  <sheetFormatPr defaultColWidth="9.140625" defaultRowHeight="15"/>
  <cols>
    <col min="1" max="1" width="13.140625" style="0" customWidth="1"/>
    <col min="2" max="2" width="1.7109375" style="0" customWidth="1"/>
    <col min="3" max="3" width="44.00390625" style="1" customWidth="1"/>
    <col min="4" max="4" width="6.57421875" style="2" customWidth="1"/>
    <col min="5" max="5" width="8.28125" style="2" customWidth="1"/>
    <col min="6" max="6" width="6.140625" style="2" customWidth="1"/>
    <col min="7" max="7" width="3.140625" style="2" customWidth="1"/>
    <col min="8" max="8" width="5.28125" style="2" customWidth="1"/>
    <col min="9" max="9" width="6.00390625" style="3" customWidth="1"/>
    <col min="10" max="10" width="5.8515625" style="0" customWidth="1"/>
    <col min="11" max="11" width="6.140625" style="3" customWidth="1"/>
    <col min="12" max="12" width="7.421875" style="0" customWidth="1"/>
  </cols>
  <sheetData>
    <row r="1" spans="1:9" ht="15">
      <c r="A1" s="10"/>
      <c r="D1" s="2" t="s">
        <v>7</v>
      </c>
      <c r="I1" s="2">
        <v>0.05</v>
      </c>
    </row>
    <row r="2" spans="1:12" ht="15">
      <c r="A2" t="s">
        <v>8</v>
      </c>
      <c r="B2" t="s">
        <v>9</v>
      </c>
      <c r="C2" s="1" t="s">
        <v>2</v>
      </c>
      <c r="D2" s="2" t="s">
        <v>1</v>
      </c>
      <c r="F2" s="2" t="s">
        <v>0</v>
      </c>
      <c r="G2" s="2" t="s">
        <v>3</v>
      </c>
      <c r="H2" s="2" t="s">
        <v>5</v>
      </c>
      <c r="I2" s="3" t="s">
        <v>4</v>
      </c>
      <c r="J2" s="8" t="s">
        <v>19</v>
      </c>
      <c r="K2" s="3" t="s">
        <v>6</v>
      </c>
      <c r="L2">
        <f>36235-18500</f>
        <v>17735</v>
      </c>
    </row>
    <row r="3" spans="1:9" ht="15">
      <c r="A3" s="11">
        <v>12367</v>
      </c>
      <c r="C3" s="1" t="s">
        <v>28</v>
      </c>
      <c r="D3" s="2" t="s">
        <v>13</v>
      </c>
      <c r="E3" s="2" t="s">
        <v>30</v>
      </c>
      <c r="F3" s="2">
        <v>580</v>
      </c>
      <c r="G3" s="2">
        <v>1</v>
      </c>
      <c r="H3" s="3">
        <f>$I$1*F3*G3</f>
        <v>29</v>
      </c>
      <c r="I3" s="3">
        <f>G3*F3*1.15+H3</f>
        <v>696</v>
      </c>
    </row>
    <row r="4" spans="1:9" ht="15">
      <c r="A4" s="11">
        <v>12367</v>
      </c>
      <c r="C4" s="1" t="s">
        <v>31</v>
      </c>
      <c r="D4" s="2" t="s">
        <v>13</v>
      </c>
      <c r="E4" s="2" t="s">
        <v>30</v>
      </c>
      <c r="F4" s="2">
        <v>425</v>
      </c>
      <c r="G4" s="2">
        <v>1</v>
      </c>
      <c r="H4" s="3">
        <f>$I$1*F4*G4</f>
        <v>21.25</v>
      </c>
      <c r="I4" s="3">
        <f>G4*F4*1.15+H4</f>
        <v>509.99999999999994</v>
      </c>
    </row>
    <row r="5" spans="1:12" ht="15">
      <c r="A5" s="13"/>
      <c r="B5" s="7"/>
      <c r="C5" s="9"/>
      <c r="D5" s="5"/>
      <c r="E5" s="5"/>
      <c r="F5" s="5"/>
      <c r="G5" s="5"/>
      <c r="H5" s="6"/>
      <c r="I5" s="6">
        <f>SUM(I3:I4)</f>
        <v>1206</v>
      </c>
      <c r="J5" s="14">
        <v>1207</v>
      </c>
      <c r="K5" s="6"/>
      <c r="L5" s="6">
        <f>J5-I5</f>
        <v>1</v>
      </c>
    </row>
    <row r="6" spans="1:9" ht="15">
      <c r="A6" s="11" t="s">
        <v>43</v>
      </c>
      <c r="C6" s="1" t="s">
        <v>36</v>
      </c>
      <c r="D6" s="2" t="s">
        <v>15</v>
      </c>
      <c r="E6" s="2" t="s">
        <v>35</v>
      </c>
      <c r="F6" s="2">
        <v>750</v>
      </c>
      <c r="G6" s="2">
        <v>1</v>
      </c>
      <c r="H6" s="3">
        <f>$I$1*F6*G6</f>
        <v>37.5</v>
      </c>
      <c r="I6" s="3">
        <f>G6*F6*1.15+H6</f>
        <v>899.9999999999999</v>
      </c>
    </row>
    <row r="7" spans="1:12" ht="15">
      <c r="A7" s="13"/>
      <c r="B7" s="7"/>
      <c r="C7" s="9"/>
      <c r="D7" s="5"/>
      <c r="E7" s="5"/>
      <c r="F7" s="5"/>
      <c r="G7" s="5"/>
      <c r="H7" s="6"/>
      <c r="I7" s="6">
        <f>SUM(I6:I6)</f>
        <v>899.9999999999999</v>
      </c>
      <c r="J7" s="14">
        <v>901</v>
      </c>
      <c r="K7" s="6"/>
      <c r="L7" s="6">
        <f>J7-I7</f>
        <v>1.0000000000001137</v>
      </c>
    </row>
    <row r="8" spans="1:9" ht="15">
      <c r="A8" s="11" t="s">
        <v>22</v>
      </c>
      <c r="C8" s="1" t="s">
        <v>21</v>
      </c>
      <c r="D8" s="2" t="s">
        <v>18</v>
      </c>
      <c r="E8" s="2" t="s">
        <v>20</v>
      </c>
      <c r="F8" s="2">
        <v>625</v>
      </c>
      <c r="G8" s="2">
        <v>4</v>
      </c>
      <c r="H8" s="3">
        <f aca="true" t="shared" si="0" ref="H8:H18">$I$1*F8*G8</f>
        <v>125</v>
      </c>
      <c r="I8" s="3">
        <f>G8*F8*1.03+H8</f>
        <v>2700</v>
      </c>
    </row>
    <row r="9" spans="1:9" ht="15">
      <c r="A9" s="11" t="s">
        <v>22</v>
      </c>
      <c r="C9" s="1" t="s">
        <v>23</v>
      </c>
      <c r="D9" s="2" t="s">
        <v>24</v>
      </c>
      <c r="E9" s="2" t="s">
        <v>25</v>
      </c>
      <c r="F9" s="2">
        <v>715</v>
      </c>
      <c r="G9" s="2">
        <v>4</v>
      </c>
      <c r="H9" s="3">
        <f t="shared" si="0"/>
        <v>143</v>
      </c>
      <c r="I9" s="3">
        <f aca="true" t="shared" si="1" ref="I9:I18">G9*F9*1.03+H9</f>
        <v>3088.8</v>
      </c>
    </row>
    <row r="10" spans="1:9" ht="15">
      <c r="A10" s="11" t="s">
        <v>22</v>
      </c>
      <c r="C10" s="1" t="s">
        <v>26</v>
      </c>
      <c r="D10" s="2" t="s">
        <v>16</v>
      </c>
      <c r="E10" s="2" t="s">
        <v>27</v>
      </c>
      <c r="F10" s="2">
        <v>720</v>
      </c>
      <c r="G10" s="2">
        <v>1</v>
      </c>
      <c r="H10" s="3">
        <f t="shared" si="0"/>
        <v>36</v>
      </c>
      <c r="I10" s="3">
        <f t="shared" si="1"/>
        <v>777.6</v>
      </c>
    </row>
    <row r="11" spans="1:9" ht="15">
      <c r="A11" s="11" t="s">
        <v>22</v>
      </c>
      <c r="C11" s="1" t="s">
        <v>28</v>
      </c>
      <c r="D11" s="2" t="s">
        <v>10</v>
      </c>
      <c r="E11" s="2" t="s">
        <v>30</v>
      </c>
      <c r="F11" s="2">
        <v>580</v>
      </c>
      <c r="G11" s="2">
        <v>1</v>
      </c>
      <c r="H11" s="3">
        <f t="shared" si="0"/>
        <v>29</v>
      </c>
      <c r="I11" s="3">
        <f t="shared" si="1"/>
        <v>626.4</v>
      </c>
    </row>
    <row r="12" spans="1:9" ht="15">
      <c r="A12" s="11" t="s">
        <v>22</v>
      </c>
      <c r="C12" s="1" t="s">
        <v>28</v>
      </c>
      <c r="D12" s="2" t="s">
        <v>12</v>
      </c>
      <c r="E12" s="2" t="s">
        <v>30</v>
      </c>
      <c r="F12" s="2">
        <v>580</v>
      </c>
      <c r="G12" s="2">
        <v>1</v>
      </c>
      <c r="H12" s="3">
        <f t="shared" si="0"/>
        <v>29</v>
      </c>
      <c r="I12" s="3">
        <f t="shared" si="1"/>
        <v>626.4</v>
      </c>
    </row>
    <row r="13" spans="1:9" ht="15">
      <c r="A13" s="11" t="s">
        <v>22</v>
      </c>
      <c r="C13" s="1" t="s">
        <v>31</v>
      </c>
      <c r="D13" s="2" t="s">
        <v>10</v>
      </c>
      <c r="E13" s="2" t="s">
        <v>30</v>
      </c>
      <c r="F13" s="2">
        <v>425</v>
      </c>
      <c r="G13" s="2">
        <v>1</v>
      </c>
      <c r="H13" s="3">
        <f t="shared" si="0"/>
        <v>21.25</v>
      </c>
      <c r="I13" s="3">
        <f t="shared" si="1"/>
        <v>459</v>
      </c>
    </row>
    <row r="14" spans="1:9" ht="15">
      <c r="A14" s="11" t="s">
        <v>22</v>
      </c>
      <c r="C14" s="1" t="s">
        <v>31</v>
      </c>
      <c r="D14" s="2" t="s">
        <v>12</v>
      </c>
      <c r="E14" s="2" t="s">
        <v>30</v>
      </c>
      <c r="F14" s="2">
        <v>425</v>
      </c>
      <c r="G14" s="2">
        <v>1</v>
      </c>
      <c r="H14" s="3">
        <f t="shared" si="0"/>
        <v>21.25</v>
      </c>
      <c r="I14" s="3">
        <f t="shared" si="1"/>
        <v>459</v>
      </c>
    </row>
    <row r="15" spans="1:9" ht="15">
      <c r="A15" s="11" t="s">
        <v>22</v>
      </c>
      <c r="C15" s="1" t="s">
        <v>32</v>
      </c>
      <c r="D15" s="2" t="s">
        <v>14</v>
      </c>
      <c r="E15" s="2" t="s">
        <v>33</v>
      </c>
      <c r="F15" s="2">
        <v>580</v>
      </c>
      <c r="G15" s="2">
        <v>1</v>
      </c>
      <c r="H15" s="3">
        <f t="shared" si="0"/>
        <v>29</v>
      </c>
      <c r="I15" s="3">
        <f t="shared" si="1"/>
        <v>626.4</v>
      </c>
    </row>
    <row r="16" spans="1:9" ht="15">
      <c r="A16" s="11" t="s">
        <v>22</v>
      </c>
      <c r="C16" s="1" t="s">
        <v>32</v>
      </c>
      <c r="D16" s="2" t="s">
        <v>15</v>
      </c>
      <c r="E16" s="2" t="s">
        <v>33</v>
      </c>
      <c r="F16" s="2">
        <v>580</v>
      </c>
      <c r="G16" s="2">
        <v>1</v>
      </c>
      <c r="H16" s="3">
        <f t="shared" si="0"/>
        <v>29</v>
      </c>
      <c r="I16" s="3">
        <f t="shared" si="1"/>
        <v>626.4</v>
      </c>
    </row>
    <row r="17" spans="1:9" ht="15">
      <c r="A17" s="11" t="s">
        <v>22</v>
      </c>
      <c r="C17" s="1" t="s">
        <v>32</v>
      </c>
      <c r="D17" s="2" t="s">
        <v>16</v>
      </c>
      <c r="E17" s="2" t="s">
        <v>33</v>
      </c>
      <c r="F17" s="2">
        <v>580</v>
      </c>
      <c r="G17" s="2">
        <v>1</v>
      </c>
      <c r="H17" s="3">
        <f t="shared" si="0"/>
        <v>29</v>
      </c>
      <c r="I17" s="3">
        <f t="shared" si="1"/>
        <v>626.4</v>
      </c>
    </row>
    <row r="18" spans="1:9" ht="15">
      <c r="A18" s="11" t="s">
        <v>22</v>
      </c>
      <c r="C18" s="1" t="s">
        <v>34</v>
      </c>
      <c r="D18" s="2" t="s">
        <v>29</v>
      </c>
      <c r="E18" s="2" t="s">
        <v>35</v>
      </c>
      <c r="F18" s="2">
        <v>620</v>
      </c>
      <c r="G18" s="2">
        <v>4</v>
      </c>
      <c r="H18" s="3">
        <f t="shared" si="0"/>
        <v>124</v>
      </c>
      <c r="I18" s="3">
        <f t="shared" si="1"/>
        <v>2678.4</v>
      </c>
    </row>
    <row r="19" spans="1:12" ht="15">
      <c r="A19" s="12"/>
      <c r="B19" s="7"/>
      <c r="C19" s="9"/>
      <c r="D19" s="5"/>
      <c r="E19" s="5"/>
      <c r="F19" s="5"/>
      <c r="G19" s="5"/>
      <c r="H19" s="6"/>
      <c r="I19" s="6">
        <f>SUM(I8:I18)</f>
        <v>13294.8</v>
      </c>
      <c r="J19" s="14">
        <v>13300</v>
      </c>
      <c r="K19" s="6"/>
      <c r="L19" s="6">
        <f>J19-I19</f>
        <v>5.200000000000728</v>
      </c>
    </row>
    <row r="20" spans="1:9" ht="15">
      <c r="A20" s="11" t="s">
        <v>38</v>
      </c>
      <c r="C20" s="1" t="s">
        <v>26</v>
      </c>
      <c r="D20" s="2" t="s">
        <v>15</v>
      </c>
      <c r="E20" s="2" t="s">
        <v>27</v>
      </c>
      <c r="F20" s="2">
        <v>720</v>
      </c>
      <c r="G20" s="2">
        <v>1</v>
      </c>
      <c r="H20" s="3">
        <f>$I$1*F20*G20</f>
        <v>36</v>
      </c>
      <c r="I20" s="3">
        <f>G20*F20*1.15+H20</f>
        <v>863.9999999999999</v>
      </c>
    </row>
    <row r="21" spans="1:9" ht="15">
      <c r="A21" s="11" t="s">
        <v>38</v>
      </c>
      <c r="C21" s="1" t="s">
        <v>26</v>
      </c>
      <c r="D21" s="2" t="s">
        <v>17</v>
      </c>
      <c r="E21" s="2" t="s">
        <v>27</v>
      </c>
      <c r="F21" s="2">
        <v>720</v>
      </c>
      <c r="G21" s="2">
        <v>1</v>
      </c>
      <c r="H21" s="3">
        <f>$I$1*F21*G21</f>
        <v>36</v>
      </c>
      <c r="I21" s="3">
        <f>G21*F21*1.15+H21</f>
        <v>863.9999999999999</v>
      </c>
    </row>
    <row r="22" spans="1:9" ht="15">
      <c r="A22" s="11" t="s">
        <v>38</v>
      </c>
      <c r="C22" s="1" t="s">
        <v>32</v>
      </c>
      <c r="D22" s="2" t="s">
        <v>17</v>
      </c>
      <c r="E22" s="2" t="s">
        <v>33</v>
      </c>
      <c r="F22" s="2">
        <v>580</v>
      </c>
      <c r="G22" s="2">
        <v>1</v>
      </c>
      <c r="H22" s="3">
        <f>$I$1*F22*G22</f>
        <v>29</v>
      </c>
      <c r="I22" s="3">
        <f>G22*F22*1.15+H22</f>
        <v>696</v>
      </c>
    </row>
    <row r="23" spans="1:9" ht="15">
      <c r="A23" s="11" t="s">
        <v>38</v>
      </c>
      <c r="C23" s="1" t="s">
        <v>36</v>
      </c>
      <c r="D23" s="2" t="s">
        <v>14</v>
      </c>
      <c r="E23" s="2" t="s">
        <v>35</v>
      </c>
      <c r="F23" s="2">
        <v>750</v>
      </c>
      <c r="G23" s="2">
        <v>1</v>
      </c>
      <c r="H23" s="3">
        <f>$I$1*F23*G23</f>
        <v>37.5</v>
      </c>
      <c r="I23" s="3">
        <f>G23*F23*1.15+H23</f>
        <v>899.9999999999999</v>
      </c>
    </row>
    <row r="24" spans="1:12" ht="15">
      <c r="A24" s="13"/>
      <c r="B24" s="7"/>
      <c r="C24" s="9"/>
      <c r="D24" s="5"/>
      <c r="E24" s="5"/>
      <c r="F24" s="5"/>
      <c r="G24" s="5"/>
      <c r="H24" s="6"/>
      <c r="I24" s="6">
        <f>SUM(I20:I23)</f>
        <v>3324</v>
      </c>
      <c r="J24" s="14">
        <v>3350</v>
      </c>
      <c r="K24" s="6"/>
      <c r="L24" s="6">
        <f>J24-I24</f>
        <v>26</v>
      </c>
    </row>
    <row r="25" spans="1:9" ht="15">
      <c r="A25" s="11" t="s">
        <v>37</v>
      </c>
      <c r="C25" s="1" t="s">
        <v>26</v>
      </c>
      <c r="D25" s="2" t="s">
        <v>14</v>
      </c>
      <c r="E25" s="2" t="s">
        <v>27</v>
      </c>
      <c r="F25" s="2">
        <v>720</v>
      </c>
      <c r="G25" s="2">
        <v>1</v>
      </c>
      <c r="H25" s="3">
        <f>$I$1*F25*G25</f>
        <v>36</v>
      </c>
      <c r="I25" s="3">
        <f>G25*F25*1.15+H25</f>
        <v>863.9999999999999</v>
      </c>
    </row>
    <row r="26" spans="1:12" ht="15">
      <c r="A26" s="13"/>
      <c r="B26" s="7"/>
      <c r="C26" s="9"/>
      <c r="D26" s="5"/>
      <c r="E26" s="5"/>
      <c r="F26" s="5"/>
      <c r="G26" s="5"/>
      <c r="H26" s="6"/>
      <c r="I26" s="6">
        <f>SUM(I25:I25)</f>
        <v>863.9999999999999</v>
      </c>
      <c r="J26" s="14">
        <v>900</v>
      </c>
      <c r="K26" s="6"/>
      <c r="L26" s="6">
        <f>J26-I26</f>
        <v>36.000000000000114</v>
      </c>
    </row>
    <row r="27" spans="1:9" ht="15">
      <c r="A27" s="11" t="s">
        <v>42</v>
      </c>
      <c r="C27" s="1" t="s">
        <v>36</v>
      </c>
      <c r="D27" s="2" t="s">
        <v>13</v>
      </c>
      <c r="E27" s="2" t="s">
        <v>35</v>
      </c>
      <c r="F27" s="2">
        <v>750</v>
      </c>
      <c r="G27" s="2">
        <v>1</v>
      </c>
      <c r="H27" s="3">
        <f>$I$1*F27*G27</f>
        <v>37.5</v>
      </c>
      <c r="I27" s="3">
        <f>G27*F27*1.15+H27</f>
        <v>899.9999999999999</v>
      </c>
    </row>
    <row r="28" spans="1:12" ht="15">
      <c r="A28" s="13"/>
      <c r="B28" s="7"/>
      <c r="C28" s="9"/>
      <c r="D28" s="5"/>
      <c r="E28" s="5"/>
      <c r="F28" s="5"/>
      <c r="G28" s="5"/>
      <c r="H28" s="6"/>
      <c r="I28" s="6">
        <f>SUM(I27:I27)</f>
        <v>899.9999999999999</v>
      </c>
      <c r="J28" s="14">
        <v>900</v>
      </c>
      <c r="K28" s="6"/>
      <c r="L28" s="6">
        <f>J28-I28</f>
        <v>0</v>
      </c>
    </row>
    <row r="29" spans="1:9" ht="15">
      <c r="A29" s="11" t="s">
        <v>39</v>
      </c>
      <c r="C29" s="1" t="s">
        <v>28</v>
      </c>
      <c r="D29" s="2" t="s">
        <v>11</v>
      </c>
      <c r="E29" s="2" t="s">
        <v>30</v>
      </c>
      <c r="F29" s="2">
        <v>580</v>
      </c>
      <c r="G29" s="2">
        <v>1</v>
      </c>
      <c r="H29" s="3">
        <f>$I$1*F29*G29</f>
        <v>29</v>
      </c>
      <c r="I29" s="3">
        <f>G29*F29*1.15+H29</f>
        <v>696</v>
      </c>
    </row>
    <row r="30" spans="1:9" ht="15">
      <c r="A30" s="11" t="s">
        <v>39</v>
      </c>
      <c r="C30" s="1" t="s">
        <v>31</v>
      </c>
      <c r="D30" s="2" t="s">
        <v>11</v>
      </c>
      <c r="E30" s="2" t="s">
        <v>30</v>
      </c>
      <c r="F30" s="2">
        <v>425</v>
      </c>
      <c r="G30" s="2">
        <v>1</v>
      </c>
      <c r="H30" s="3">
        <f>$I$1*F30*G30</f>
        <v>21.25</v>
      </c>
      <c r="I30" s="3">
        <f>G30*F30*1.15+H30</f>
        <v>509.99999999999994</v>
      </c>
    </row>
    <row r="31" spans="1:12" ht="15">
      <c r="A31" s="13"/>
      <c r="B31" s="7"/>
      <c r="C31" s="9"/>
      <c r="D31" s="5"/>
      <c r="E31" s="5"/>
      <c r="F31" s="5"/>
      <c r="G31" s="5"/>
      <c r="H31" s="6"/>
      <c r="I31" s="6">
        <f>SUM(I29:I30)</f>
        <v>1206</v>
      </c>
      <c r="J31" s="14">
        <v>1200</v>
      </c>
      <c r="K31" s="6"/>
      <c r="L31" s="6">
        <f>J31-I31</f>
        <v>-6</v>
      </c>
    </row>
    <row r="32" spans="1:9" ht="15">
      <c r="A32" s="11" t="s">
        <v>41</v>
      </c>
      <c r="C32" s="1" t="s">
        <v>36</v>
      </c>
      <c r="D32" s="2" t="s">
        <v>40</v>
      </c>
      <c r="E32" s="2" t="s">
        <v>35</v>
      </c>
      <c r="F32" s="2">
        <v>750</v>
      </c>
      <c r="G32" s="2">
        <v>1</v>
      </c>
      <c r="H32" s="3">
        <f>$I$1*F32*G32</f>
        <v>37.5</v>
      </c>
      <c r="I32" s="3">
        <f>G32*F32*1.15+H32</f>
        <v>899.9999999999999</v>
      </c>
    </row>
    <row r="33" spans="1:12" ht="15">
      <c r="A33" s="13"/>
      <c r="B33" s="7"/>
      <c r="C33" s="9"/>
      <c r="D33" s="5"/>
      <c r="E33" s="5"/>
      <c r="F33" s="5"/>
      <c r="G33" s="5"/>
      <c r="H33" s="6"/>
      <c r="I33" s="6">
        <f>SUM(I32:I32)</f>
        <v>899.9999999999999</v>
      </c>
      <c r="J33" s="14">
        <v>910</v>
      </c>
      <c r="K33" s="6"/>
      <c r="L33" s="6">
        <f>J33-I33</f>
        <v>10.000000000000114</v>
      </c>
    </row>
    <row r="34" spans="1:9" ht="15" customHeight="1">
      <c r="A34" s="11" t="s">
        <v>44</v>
      </c>
      <c r="C34" s="1" t="s">
        <v>45</v>
      </c>
      <c r="F34" s="2">
        <v>630</v>
      </c>
      <c r="G34" s="2">
        <v>1</v>
      </c>
      <c r="H34" s="3">
        <f>$I$1*F34*G34</f>
        <v>31.5</v>
      </c>
      <c r="I34" s="3">
        <f>G34*F34*1.15+H34</f>
        <v>756</v>
      </c>
    </row>
    <row r="35" spans="1:12" ht="15">
      <c r="A35" s="13"/>
      <c r="B35" s="7"/>
      <c r="C35" s="9"/>
      <c r="D35" s="5"/>
      <c r="E35" s="5"/>
      <c r="F35" s="5"/>
      <c r="G35" s="5"/>
      <c r="H35" s="6"/>
      <c r="I35" s="6">
        <f>SUM(I34:I34)</f>
        <v>756</v>
      </c>
      <c r="J35" s="14">
        <v>757</v>
      </c>
      <c r="K35" s="6"/>
      <c r="L35" s="6">
        <f>J35-I35</f>
        <v>1</v>
      </c>
    </row>
    <row r="36" spans="8:12" ht="15">
      <c r="H36" s="4"/>
      <c r="I36" s="4"/>
      <c r="J36" s="4"/>
      <c r="L36" s="4"/>
    </row>
    <row r="37" spans="6:8" ht="15">
      <c r="F37" s="4"/>
      <c r="H37" s="4"/>
    </row>
    <row r="38" ht="15">
      <c r="F38" s="4"/>
    </row>
  </sheetData>
  <sheetProtection/>
  <autoFilter ref="A2:K2"/>
  <printOptions/>
  <pageMargins left="0.22" right="0.3" top="0.22" bottom="0.3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2011-12-18T04:06:06Z</cp:lastPrinted>
  <dcterms:created xsi:type="dcterms:W3CDTF">2010-08-11T03:24:00Z</dcterms:created>
  <dcterms:modified xsi:type="dcterms:W3CDTF">2012-10-15T09:34:42Z</dcterms:modified>
  <cp:category/>
  <cp:version/>
  <cp:contentType/>
  <cp:contentStatus/>
</cp:coreProperties>
</file>