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" sheetId="1" r:id="rId1"/>
    <sheet name="остальные" sheetId="2" r:id="rId2"/>
  </sheets>
  <definedNames>
    <definedName name="_xlnm._FilterDatabase" localSheetId="1" hidden="1">'остальные'!$A$3:$K$3</definedName>
    <definedName name="_xlnm._FilterDatabase" localSheetId="0" hidden="1">'Энвиросакс'!$A$12:$K$12</definedName>
  </definedNames>
  <calcPr fullCalcOnLoad="1" refMode="R1C1"/>
</workbook>
</file>

<file path=xl/sharedStrings.xml><?xml version="1.0" encoding="utf-8"?>
<sst xmlns="http://schemas.openxmlformats.org/spreadsheetml/2006/main" count="241" uniqueCount="107">
  <si>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</si>
  <si>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</si>
  <si>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</si>
  <si>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</si>
  <si>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</si>
  <si>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</si>
  <si>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</si>
  <si>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</si>
  <si>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</si>
  <si>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</si>
  <si>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</si>
  <si>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</si>
  <si>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</si>
  <si>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</si>
  <si>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</si>
  <si>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</si>
  <si>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</si>
  <si>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</si>
  <si>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</si>
  <si>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</si>
  <si>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</si>
  <si>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</si>
  <si>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черное и белое</t>
  </si>
  <si>
    <t>сумма без орг</t>
  </si>
  <si>
    <t>вид оплаты</t>
  </si>
  <si>
    <t>леденец</t>
  </si>
  <si>
    <t>сумка путешественника</t>
  </si>
  <si>
    <t>вишневая</t>
  </si>
  <si>
    <t>цветок</t>
  </si>
  <si>
    <t>бумажные куклы В10</t>
  </si>
  <si>
    <t>ракета В13</t>
  </si>
  <si>
    <t>оазис</t>
  </si>
  <si>
    <t>оксфорд</t>
  </si>
  <si>
    <t>богема</t>
  </si>
  <si>
    <t>оптимистичная</t>
  </si>
  <si>
    <t>ValenTina</t>
  </si>
  <si>
    <t>один ряд</t>
  </si>
  <si>
    <t>Ta_zvezda</t>
  </si>
  <si>
    <t xml:space="preserve">ChicoBag VITA коричневая в горошек </t>
  </si>
  <si>
    <t xml:space="preserve">RuMe MINI - Blossom </t>
  </si>
  <si>
    <t xml:space="preserve">BAGGU BABY Electric Poppy </t>
  </si>
  <si>
    <t>транспортные</t>
  </si>
  <si>
    <t>примечание</t>
  </si>
  <si>
    <t>тр</t>
  </si>
  <si>
    <t>с орг</t>
  </si>
  <si>
    <t>с орг и тр</t>
  </si>
  <si>
    <t>сальдо</t>
  </si>
  <si>
    <t>МУР</t>
  </si>
  <si>
    <t>чехол красный</t>
  </si>
  <si>
    <t>IreZ</t>
  </si>
  <si>
    <t>ЮляЖка</t>
  </si>
  <si>
    <t>санатик</t>
  </si>
  <si>
    <t>сумка-слинг</t>
  </si>
  <si>
    <t>Dio</t>
  </si>
  <si>
    <t>минисумка</t>
  </si>
  <si>
    <t>Anyunya</t>
  </si>
  <si>
    <t>Наталья69</t>
  </si>
  <si>
    <t xml:space="preserve">@@@яночек*** </t>
  </si>
  <si>
    <t>Tinky</t>
  </si>
  <si>
    <t>calor</t>
  </si>
  <si>
    <t>yamarina</t>
  </si>
  <si>
    <t>философ</t>
  </si>
  <si>
    <t>sara40377</t>
  </si>
  <si>
    <t>batik</t>
  </si>
  <si>
    <t>VELENA2008</t>
  </si>
  <si>
    <t>флора</t>
  </si>
  <si>
    <t>робот В12</t>
  </si>
  <si>
    <t>семейка баа В1</t>
  </si>
  <si>
    <t>SweetCotik</t>
  </si>
  <si>
    <t>soslonom</t>
  </si>
  <si>
    <t>Ви-н-гн-ат В4</t>
  </si>
  <si>
    <t>Джесси и Лулу В3</t>
  </si>
  <si>
    <t>Толстячок В7</t>
  </si>
  <si>
    <t>К_Марина</t>
  </si>
  <si>
    <t>Зефир В8</t>
  </si>
  <si>
    <t>Власть цветов В9</t>
  </si>
  <si>
    <t>Поросенок в центре В2</t>
  </si>
  <si>
    <t>Собака В6</t>
  </si>
  <si>
    <t>миндальная В15</t>
  </si>
  <si>
    <t>Цветок</t>
  </si>
  <si>
    <t>летняя горошина В10</t>
  </si>
  <si>
    <t xml:space="preserve">ChicoBag VITA бордовая в горошек </t>
  </si>
  <si>
    <t xml:space="preserve">ChicoBag VITA в клеточку </t>
  </si>
  <si>
    <t xml:space="preserve">ChicoBag Daypack20 оранжевый </t>
  </si>
  <si>
    <t xml:space="preserve">BAGGU BABY Blue/Blue </t>
  </si>
  <si>
    <t xml:space="preserve">BAGGU BABY Mint </t>
  </si>
  <si>
    <t xml:space="preserve">BAGGU BABY Papaya Dot </t>
  </si>
  <si>
    <t xml:space="preserve">BAGGU Hot Pink </t>
  </si>
  <si>
    <t xml:space="preserve">BAGGU Persimmon </t>
  </si>
  <si>
    <t xml:space="preserve">BAGGU Carrot </t>
  </si>
  <si>
    <t xml:space="preserve">BAGGU Olive </t>
  </si>
  <si>
    <t xml:space="preserve">BAGGU Indigo </t>
  </si>
  <si>
    <t xml:space="preserve">BAGGU Purple </t>
  </si>
  <si>
    <t xml:space="preserve">BAGGU Smoke </t>
  </si>
  <si>
    <t xml:space="preserve">BAGGU Papaya Dot </t>
  </si>
  <si>
    <t xml:space="preserve">BAGGU BIG Blue/Blue Stripe </t>
  </si>
  <si>
    <t xml:space="preserve">RuMe - Keyboard </t>
  </si>
  <si>
    <t xml:space="preserve">Авоська из искусственного шелка (фиолетовая) </t>
  </si>
  <si>
    <t xml:space="preserve">Авоська х/б с кожаной ручкой (жёлтая) </t>
  </si>
  <si>
    <t>пристрой</t>
  </si>
  <si>
    <t>laska225</t>
  </si>
  <si>
    <t>ChicoBag Messenger12 оранжевый</t>
  </si>
  <si>
    <t>Elya</t>
  </si>
  <si>
    <t>malyshka2010</t>
  </si>
  <si>
    <t>Na_Tusya</t>
  </si>
  <si>
    <t>Крiстиiна***</t>
  </si>
  <si>
    <t>Сальдо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</si>
</sst>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Alignment="1">
      <alignment/>
    </xf>
    <xf numFmtId="0" fontId="22" fillId="0" borderId="0" xfId="0" applyFont="1" applyAlignment="1">
      <alignment/>
    </xf>
    <xf numFmtId="1" fontId="44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46" fillId="0" borderId="0" xfId="0" applyFont="1" applyFill="1" applyAlignment="1">
      <alignment wrapText="1"/>
    </xf>
    <xf numFmtId="0" fontId="46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F110" sqref="F110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4.140625" style="15" customWidth="1"/>
    <col min="5" max="5" width="5.28125" style="15" customWidth="1"/>
    <col min="6" max="6" width="7.28125" style="0" customWidth="1"/>
    <col min="7" max="7" width="6.57421875" style="0" customWidth="1"/>
    <col min="8" max="8" width="5.8515625" style="0" customWidth="1"/>
    <col min="9" max="9" width="6.7109375" style="0" customWidth="1"/>
    <col min="10" max="10" width="18.00390625" style="0" customWidth="1"/>
    <col min="11" max="11" width="7.57421875" style="14" customWidth="1"/>
    <col min="12" max="12" width="15.28125" style="0" bestFit="1" customWidth="1"/>
  </cols>
  <sheetData>
    <row r="1" spans="1:11" ht="15">
      <c r="A1" s="1"/>
      <c r="B1" s="1"/>
      <c r="C1" s="2" t="s">
        <v>0</v>
      </c>
      <c r="D1" s="2"/>
      <c r="F1" s="3" t="s">
        <v>1</v>
      </c>
      <c r="G1" s="3"/>
      <c r="H1" s="4"/>
      <c r="I1" s="1"/>
      <c r="J1" s="5"/>
      <c r="K1" s="6"/>
    </row>
    <row r="2" spans="2:11" s="7" customFormat="1" ht="12" hidden="1">
      <c r="B2" s="7" t="s">
        <v>2</v>
      </c>
      <c r="D2" s="8">
        <v>7.3</v>
      </c>
      <c r="E2" s="9">
        <v>28.91</v>
      </c>
      <c r="F2" s="10">
        <v>211.08</v>
      </c>
      <c r="G2" s="10"/>
      <c r="H2" s="9">
        <f>F2*1.15</f>
        <v>242.742</v>
      </c>
      <c r="J2" s="11"/>
      <c r="K2" s="12"/>
    </row>
    <row r="3" spans="2:11" s="7" customFormat="1" ht="12" hidden="1">
      <c r="B3" s="7" t="s">
        <v>3</v>
      </c>
      <c r="D3" s="8">
        <v>8.3</v>
      </c>
      <c r="E3" s="9">
        <v>28.91</v>
      </c>
      <c r="F3" s="10">
        <v>239.99</v>
      </c>
      <c r="G3" s="10"/>
      <c r="H3" s="9">
        <f>F3*1.15</f>
        <v>275.9885</v>
      </c>
      <c r="J3" s="16"/>
      <c r="K3" s="12"/>
    </row>
    <row r="4" spans="2:11" s="7" customFormat="1" ht="12" hidden="1">
      <c r="B4" s="7" t="s">
        <v>26</v>
      </c>
      <c r="D4" s="8">
        <f>27.95/3</f>
        <v>9.316666666666666</v>
      </c>
      <c r="E4" s="9">
        <v>28.91</v>
      </c>
      <c r="F4" s="10">
        <v>272.24</v>
      </c>
      <c r="G4" s="10"/>
      <c r="H4" s="9">
        <f>F4*1.3</f>
        <v>353.91200000000003</v>
      </c>
      <c r="J4" s="11"/>
      <c r="K4" s="12"/>
    </row>
    <row r="5" spans="2:11" s="7" customFormat="1" ht="12" hidden="1">
      <c r="B5" s="7" t="s">
        <v>4</v>
      </c>
      <c r="D5" s="8">
        <v>24.95</v>
      </c>
      <c r="E5" s="9">
        <v>28.91</v>
      </c>
      <c r="F5" s="10">
        <f aca="true" t="shared" si="0" ref="F5:F10">D5*E5</f>
        <v>721.3045</v>
      </c>
      <c r="G5" s="10"/>
      <c r="H5" s="9">
        <f>F5*1.1</f>
        <v>793.4349500000001</v>
      </c>
      <c r="J5" s="11"/>
      <c r="K5" s="12"/>
    </row>
    <row r="6" spans="2:11" s="7" customFormat="1" ht="12" hidden="1">
      <c r="B6" s="7" t="s">
        <v>5</v>
      </c>
      <c r="D6" s="8">
        <v>10.95</v>
      </c>
      <c r="E6" s="9">
        <v>28.91</v>
      </c>
      <c r="F6" s="10">
        <f t="shared" si="0"/>
        <v>316.56449999999995</v>
      </c>
      <c r="G6" s="10"/>
      <c r="H6" s="9">
        <f>F6*1.15</f>
        <v>364.04917499999993</v>
      </c>
      <c r="J6" s="11"/>
      <c r="K6" s="12"/>
    </row>
    <row r="7" spans="2:11" s="7" customFormat="1" ht="12" hidden="1">
      <c r="B7" s="7" t="s">
        <v>6</v>
      </c>
      <c r="D7" s="8">
        <v>13.95</v>
      </c>
      <c r="E7" s="9">
        <v>28.91</v>
      </c>
      <c r="F7" s="10">
        <f t="shared" si="0"/>
        <v>403.29449999999997</v>
      </c>
      <c r="G7" s="10"/>
      <c r="H7" s="9">
        <f>F7*1.15</f>
        <v>463.78867499999996</v>
      </c>
      <c r="J7" s="11"/>
      <c r="K7" s="12"/>
    </row>
    <row r="8" spans="2:11" s="7" customFormat="1" ht="12" hidden="1">
      <c r="B8" s="7" t="s">
        <v>7</v>
      </c>
      <c r="D8" s="8">
        <v>5.5</v>
      </c>
      <c r="E8" s="9">
        <v>28.91</v>
      </c>
      <c r="F8" s="10">
        <f t="shared" si="0"/>
        <v>159.005</v>
      </c>
      <c r="G8" s="10"/>
      <c r="H8" s="9">
        <f>F8*1.15</f>
        <v>182.85574999999997</v>
      </c>
      <c r="J8" s="11"/>
      <c r="K8" s="12"/>
    </row>
    <row r="9" spans="2:11" s="7" customFormat="1" ht="12" hidden="1">
      <c r="B9" s="7" t="s">
        <v>8</v>
      </c>
      <c r="D9" s="8">
        <v>6</v>
      </c>
      <c r="E9" s="9">
        <v>28.91</v>
      </c>
      <c r="F9" s="10">
        <v>173.49</v>
      </c>
      <c r="G9" s="10"/>
      <c r="H9" s="9">
        <f>F9*1.15</f>
        <v>199.5135</v>
      </c>
      <c r="J9" s="11"/>
      <c r="K9" s="12"/>
    </row>
    <row r="10" spans="2:11" s="7" customFormat="1" ht="12" hidden="1">
      <c r="B10" s="7" t="s">
        <v>9</v>
      </c>
      <c r="D10" s="8">
        <v>1.95</v>
      </c>
      <c r="E10" s="9">
        <v>28.91</v>
      </c>
      <c r="F10" s="10">
        <f t="shared" si="0"/>
        <v>56.3745</v>
      </c>
      <c r="G10" s="10"/>
      <c r="H10" s="9">
        <f>F10*1.15</f>
        <v>64.83067499999999</v>
      </c>
      <c r="J10" s="11"/>
      <c r="K10" s="12"/>
    </row>
    <row r="11" spans="4:11" s="7" customFormat="1" ht="12" hidden="1">
      <c r="D11" s="8"/>
      <c r="E11" s="9"/>
      <c r="F11" s="10"/>
      <c r="G11" s="10"/>
      <c r="H11" s="9"/>
      <c r="J11" s="11"/>
      <c r="K11" s="12"/>
    </row>
    <row r="12" spans="1:11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8" t="s">
        <v>23</v>
      </c>
      <c r="H12" s="4" t="s">
        <v>16</v>
      </c>
      <c r="I12" s="1" t="s">
        <v>17</v>
      </c>
      <c r="J12" s="5" t="s">
        <v>24</v>
      </c>
      <c r="K12" s="14" t="s">
        <v>106</v>
      </c>
    </row>
    <row r="13" spans="1:8" ht="15">
      <c r="A13" t="s">
        <v>57</v>
      </c>
      <c r="C13" t="s">
        <v>28</v>
      </c>
      <c r="D13" s="15" t="s">
        <v>36</v>
      </c>
      <c r="E13" s="15">
        <v>5</v>
      </c>
      <c r="F13" s="3">
        <f>$F$2</f>
        <v>211.08</v>
      </c>
      <c r="G13" s="14">
        <f>E13*F13</f>
        <v>1055.4</v>
      </c>
      <c r="H13" s="14">
        <f>E13*F13*1.15</f>
        <v>1213.71</v>
      </c>
    </row>
    <row r="14" spans="1:11" ht="15">
      <c r="A14" s="13"/>
      <c r="B14" s="13"/>
      <c r="C14" s="13"/>
      <c r="D14" s="24"/>
      <c r="E14" s="24"/>
      <c r="F14" s="25"/>
      <c r="G14" s="17"/>
      <c r="H14" s="17">
        <f>SUM(H13)</f>
        <v>1213.71</v>
      </c>
      <c r="I14" s="13"/>
      <c r="J14" s="13"/>
      <c r="K14" s="17">
        <f>I14-H14</f>
        <v>-1213.71</v>
      </c>
    </row>
    <row r="15" spans="1:8" ht="15">
      <c r="A15" t="s">
        <v>55</v>
      </c>
      <c r="C15" t="s">
        <v>34</v>
      </c>
      <c r="D15" s="15">
        <v>2</v>
      </c>
      <c r="E15" s="15">
        <v>1</v>
      </c>
      <c r="F15" s="3">
        <f>$F$2</f>
        <v>211.08</v>
      </c>
      <c r="G15" s="14">
        <f>E15*F15</f>
        <v>211.08</v>
      </c>
      <c r="H15" s="14">
        <f>E15*F15*1.15</f>
        <v>242.742</v>
      </c>
    </row>
    <row r="16" spans="1:8" ht="15">
      <c r="A16" t="s">
        <v>55</v>
      </c>
      <c r="C16" t="s">
        <v>66</v>
      </c>
      <c r="E16" s="15">
        <v>1</v>
      </c>
      <c r="F16" s="3">
        <f>$F$3</f>
        <v>239.99</v>
      </c>
      <c r="G16" s="14">
        <f>E16*F16</f>
        <v>239.99</v>
      </c>
      <c r="H16" s="14">
        <f>E16*F16*1.15</f>
        <v>275.9885</v>
      </c>
    </row>
    <row r="17" spans="1:11" ht="15">
      <c r="A17" s="13"/>
      <c r="B17" s="13"/>
      <c r="C17" s="13"/>
      <c r="D17" s="24"/>
      <c r="E17" s="24"/>
      <c r="F17" s="25"/>
      <c r="G17" s="17"/>
      <c r="H17" s="17">
        <f>SUM(H15:H16)</f>
        <v>518.7305</v>
      </c>
      <c r="I17" s="13"/>
      <c r="J17" s="13"/>
      <c r="K17" s="17">
        <f>I17-H17</f>
        <v>-518.7305</v>
      </c>
    </row>
    <row r="18" spans="1:8" ht="15">
      <c r="A18" t="s">
        <v>63</v>
      </c>
      <c r="C18" t="s">
        <v>22</v>
      </c>
      <c r="D18" s="15">
        <v>4</v>
      </c>
      <c r="E18" s="15">
        <v>1</v>
      </c>
      <c r="F18" s="3">
        <f>$F$2</f>
        <v>211.08</v>
      </c>
      <c r="G18" s="14">
        <f>E18*F18</f>
        <v>211.08</v>
      </c>
      <c r="H18" s="14">
        <f>E18*F18*1.15</f>
        <v>242.742</v>
      </c>
    </row>
    <row r="19" spans="1:8" ht="15">
      <c r="A19" t="s">
        <v>63</v>
      </c>
      <c r="C19" t="s">
        <v>72</v>
      </c>
      <c r="E19" s="15">
        <v>1</v>
      </c>
      <c r="F19" s="3">
        <f>$F$3</f>
        <v>239.99</v>
      </c>
      <c r="G19" s="14">
        <f>E19*F19</f>
        <v>239.99</v>
      </c>
      <c r="H19" s="14">
        <f>E19*F19*1.15</f>
        <v>275.9885</v>
      </c>
    </row>
    <row r="20" spans="1:11" ht="15">
      <c r="A20" s="13"/>
      <c r="B20" s="13"/>
      <c r="C20" s="13"/>
      <c r="D20" s="24"/>
      <c r="E20" s="24"/>
      <c r="F20" s="25"/>
      <c r="G20" s="17"/>
      <c r="H20" s="17">
        <f>SUM(H18:H19)</f>
        <v>518.7305</v>
      </c>
      <c r="I20" s="13"/>
      <c r="J20" s="13"/>
      <c r="K20" s="17">
        <f>I20-H20</f>
        <v>-518.7305</v>
      </c>
    </row>
    <row r="21" spans="1:8" ht="15">
      <c r="A21" t="s">
        <v>59</v>
      </c>
      <c r="C21" t="s">
        <v>19</v>
      </c>
      <c r="D21" s="15" t="s">
        <v>36</v>
      </c>
      <c r="E21" s="15">
        <v>5</v>
      </c>
      <c r="F21" s="3">
        <f>$F$2</f>
        <v>211.08</v>
      </c>
      <c r="G21" s="14">
        <f>E21*F21</f>
        <v>1055.4</v>
      </c>
      <c r="H21" s="14">
        <f>E21*F21*1.15</f>
        <v>1213.71</v>
      </c>
    </row>
    <row r="22" spans="1:11" ht="15">
      <c r="A22" s="13"/>
      <c r="B22" s="13"/>
      <c r="C22" s="13"/>
      <c r="D22" s="24"/>
      <c r="E22" s="24"/>
      <c r="F22" s="25"/>
      <c r="G22" s="17"/>
      <c r="H22" s="17">
        <f>SUM(H21:H21)</f>
        <v>1213.71</v>
      </c>
      <c r="I22" s="13"/>
      <c r="J22" s="13"/>
      <c r="K22" s="17">
        <f>I22-H22</f>
        <v>-1213.71</v>
      </c>
    </row>
    <row r="23" spans="1:8" ht="15">
      <c r="A23" t="s">
        <v>53</v>
      </c>
      <c r="C23" t="s">
        <v>54</v>
      </c>
      <c r="D23" s="15">
        <v>1</v>
      </c>
      <c r="E23" s="15">
        <v>1</v>
      </c>
      <c r="F23" s="3">
        <f>$F$9</f>
        <v>173.49</v>
      </c>
      <c r="G23" s="14">
        <f>E23*F23</f>
        <v>173.49</v>
      </c>
      <c r="H23" s="14">
        <f>E23*F23*1.15</f>
        <v>199.5135</v>
      </c>
    </row>
    <row r="24" spans="1:8" ht="15">
      <c r="A24" t="s">
        <v>53</v>
      </c>
      <c r="C24" t="s">
        <v>54</v>
      </c>
      <c r="D24" s="15">
        <v>2</v>
      </c>
      <c r="E24" s="15">
        <v>1</v>
      </c>
      <c r="F24" s="3">
        <f>$F$9</f>
        <v>173.49</v>
      </c>
      <c r="G24" s="14">
        <f>E24*F24</f>
        <v>173.49</v>
      </c>
      <c r="H24" s="14">
        <f>E24*F24*1.15</f>
        <v>199.5135</v>
      </c>
    </row>
    <row r="25" spans="1:8" ht="15">
      <c r="A25" t="s">
        <v>53</v>
      </c>
      <c r="C25" t="s">
        <v>27</v>
      </c>
      <c r="D25" s="15">
        <v>4</v>
      </c>
      <c r="E25" s="15">
        <v>1</v>
      </c>
      <c r="F25" s="3">
        <f>$F$2</f>
        <v>211.08</v>
      </c>
      <c r="G25" s="14">
        <f>E25*F25</f>
        <v>211.08</v>
      </c>
      <c r="H25" s="14">
        <f>E25*F25*1.15</f>
        <v>242.742</v>
      </c>
    </row>
    <row r="26" spans="1:11" ht="15">
      <c r="A26" s="13"/>
      <c r="B26" s="13"/>
      <c r="C26" s="13"/>
      <c r="D26" s="24"/>
      <c r="E26" s="24"/>
      <c r="F26" s="25"/>
      <c r="G26" s="17"/>
      <c r="H26" s="17">
        <f>SUM(H23:H25)</f>
        <v>641.769</v>
      </c>
      <c r="I26" s="13"/>
      <c r="J26" s="13"/>
      <c r="K26" s="17">
        <f>I26-H26</f>
        <v>-641.769</v>
      </c>
    </row>
    <row r="27" spans="1:8" ht="15">
      <c r="A27" t="s">
        <v>49</v>
      </c>
      <c r="C27" t="s">
        <v>52</v>
      </c>
      <c r="D27" s="15">
        <v>1</v>
      </c>
      <c r="E27" s="15">
        <v>1</v>
      </c>
      <c r="F27" s="3">
        <v>202.37</v>
      </c>
      <c r="G27" s="14">
        <f>E27*F27</f>
        <v>202.37</v>
      </c>
      <c r="H27" s="14">
        <f>E27*F27*1.15</f>
        <v>232.72549999999998</v>
      </c>
    </row>
    <row r="28" spans="1:8" ht="15">
      <c r="A28" t="s">
        <v>49</v>
      </c>
      <c r="C28" t="s">
        <v>52</v>
      </c>
      <c r="D28" s="15">
        <v>5</v>
      </c>
      <c r="E28" s="15">
        <v>1</v>
      </c>
      <c r="F28" s="3">
        <v>316.61</v>
      </c>
      <c r="G28" s="14">
        <f>E28*F28</f>
        <v>316.61</v>
      </c>
      <c r="H28" s="14">
        <f>E28*F28*1.15</f>
        <v>364.1015</v>
      </c>
    </row>
    <row r="29" spans="1:8" ht="15">
      <c r="A29" t="s">
        <v>49</v>
      </c>
      <c r="C29" t="s">
        <v>72</v>
      </c>
      <c r="E29" s="15">
        <v>1</v>
      </c>
      <c r="F29" s="3">
        <f>$F$3</f>
        <v>239.99</v>
      </c>
      <c r="G29" s="14">
        <f>E29*F29</f>
        <v>239.99</v>
      </c>
      <c r="H29" s="14">
        <f>E29*F29*1.15</f>
        <v>275.9885</v>
      </c>
    </row>
    <row r="30" spans="1:8" ht="15">
      <c r="A30" t="s">
        <v>49</v>
      </c>
      <c r="C30" t="s">
        <v>74</v>
      </c>
      <c r="E30" s="15">
        <v>1</v>
      </c>
      <c r="F30" s="3">
        <f>$F$3</f>
        <v>239.99</v>
      </c>
      <c r="G30" s="14">
        <f>E30*F30</f>
        <v>239.99</v>
      </c>
      <c r="H30" s="14">
        <f>E30*F30*1.15</f>
        <v>275.9885</v>
      </c>
    </row>
    <row r="31" spans="1:11" ht="15">
      <c r="A31" s="13"/>
      <c r="B31" s="13"/>
      <c r="C31" s="13"/>
      <c r="D31" s="24"/>
      <c r="E31" s="24"/>
      <c r="F31" s="25"/>
      <c r="G31" s="17"/>
      <c r="H31" s="17">
        <f>SUM(H27:H30)</f>
        <v>1148.8039999999999</v>
      </c>
      <c r="I31" s="13"/>
      <c r="J31" s="13"/>
      <c r="K31" s="17">
        <f>I31-H31</f>
        <v>-1148.8039999999999</v>
      </c>
    </row>
    <row r="32" spans="1:8" ht="15">
      <c r="A32" t="s">
        <v>62</v>
      </c>
      <c r="C32" t="s">
        <v>31</v>
      </c>
      <c r="D32" s="15">
        <v>1</v>
      </c>
      <c r="E32" s="15">
        <v>1</v>
      </c>
      <c r="F32" s="3">
        <f>$F$3</f>
        <v>239.99</v>
      </c>
      <c r="G32" s="14">
        <f>E32*F32</f>
        <v>239.99</v>
      </c>
      <c r="H32" s="14">
        <f>E32*F32*1.15</f>
        <v>275.9885</v>
      </c>
    </row>
    <row r="33" spans="1:8" ht="15">
      <c r="A33" t="s">
        <v>62</v>
      </c>
      <c r="C33" t="s">
        <v>72</v>
      </c>
      <c r="E33" s="15">
        <v>1</v>
      </c>
      <c r="F33" s="3">
        <f>$F$3</f>
        <v>239.99</v>
      </c>
      <c r="G33" s="14">
        <f>E33*F33</f>
        <v>239.99</v>
      </c>
      <c r="H33" s="14">
        <f>E33*F33*1.15</f>
        <v>275.9885</v>
      </c>
    </row>
    <row r="34" spans="1:11" ht="15">
      <c r="A34" s="13"/>
      <c r="B34" s="13"/>
      <c r="C34" s="13"/>
      <c r="D34" s="24"/>
      <c r="E34" s="24"/>
      <c r="F34" s="25"/>
      <c r="G34" s="17"/>
      <c r="H34" s="17">
        <f>SUM(H32:H33)</f>
        <v>551.977</v>
      </c>
      <c r="I34" s="13"/>
      <c r="J34" s="13"/>
      <c r="K34" s="17">
        <f>I34-H34</f>
        <v>-551.977</v>
      </c>
    </row>
    <row r="35" spans="1:8" ht="15">
      <c r="A35" t="s">
        <v>69</v>
      </c>
      <c r="C35" t="s">
        <v>70</v>
      </c>
      <c r="E35" s="15">
        <v>1</v>
      </c>
      <c r="F35" s="3">
        <f>$F$3</f>
        <v>239.99</v>
      </c>
      <c r="G35" s="14">
        <f>E35*F35</f>
        <v>239.99</v>
      </c>
      <c r="H35" s="14">
        <f>E35*F35*1.15</f>
        <v>275.9885</v>
      </c>
    </row>
    <row r="36" spans="1:8" ht="15">
      <c r="A36" t="s">
        <v>69</v>
      </c>
      <c r="C36" t="s">
        <v>71</v>
      </c>
      <c r="E36" s="15">
        <v>2</v>
      </c>
      <c r="F36" s="3">
        <f>$F$3</f>
        <v>239.99</v>
      </c>
      <c r="G36" s="14">
        <f>E36*F36</f>
        <v>479.98</v>
      </c>
      <c r="H36" s="14">
        <f>E36*F36*1.15</f>
        <v>551.977</v>
      </c>
    </row>
    <row r="37" spans="1:8" ht="15">
      <c r="A37" t="s">
        <v>69</v>
      </c>
      <c r="C37" t="s">
        <v>74</v>
      </c>
      <c r="E37" s="15">
        <v>1</v>
      </c>
      <c r="F37" s="3">
        <f>$F$3</f>
        <v>239.99</v>
      </c>
      <c r="G37" s="14">
        <f>E37*F37</f>
        <v>239.99</v>
      </c>
      <c r="H37" s="14">
        <f>E37*F37*1.15</f>
        <v>275.9885</v>
      </c>
    </row>
    <row r="38" spans="1:11" ht="15">
      <c r="A38" s="13"/>
      <c r="B38" s="13"/>
      <c r="C38" s="13"/>
      <c r="D38" s="24"/>
      <c r="E38" s="24"/>
      <c r="F38" s="25"/>
      <c r="G38" s="17"/>
      <c r="H38" s="17">
        <f>SUM(H35:H37)</f>
        <v>1103.954</v>
      </c>
      <c r="I38" s="13"/>
      <c r="J38" s="13"/>
      <c r="K38" s="17">
        <f>I38-H38</f>
        <v>-1103.954</v>
      </c>
    </row>
    <row r="39" spans="1:8" ht="15">
      <c r="A39" t="s">
        <v>68</v>
      </c>
      <c r="C39" t="s">
        <v>67</v>
      </c>
      <c r="E39" s="15">
        <v>1</v>
      </c>
      <c r="F39" s="3">
        <f>$F$3</f>
        <v>239.99</v>
      </c>
      <c r="G39" s="14">
        <f>E39*F39</f>
        <v>239.99</v>
      </c>
      <c r="H39" s="14">
        <f>E39*F39*1.15</f>
        <v>275.9885</v>
      </c>
    </row>
    <row r="40" spans="1:8" ht="15">
      <c r="A40" t="s">
        <v>68</v>
      </c>
      <c r="C40" t="s">
        <v>74</v>
      </c>
      <c r="E40" s="15">
        <v>1</v>
      </c>
      <c r="F40" s="3">
        <f>$F$3</f>
        <v>239.99</v>
      </c>
      <c r="G40" s="14">
        <f>E40*F40</f>
        <v>239.99</v>
      </c>
      <c r="H40" s="14">
        <f>E40*F40*1.15</f>
        <v>275.9885</v>
      </c>
    </row>
    <row r="41" spans="1:11" ht="15">
      <c r="A41" s="13"/>
      <c r="B41" s="13"/>
      <c r="C41" s="13"/>
      <c r="D41" s="24"/>
      <c r="E41" s="24"/>
      <c r="F41" s="25"/>
      <c r="G41" s="17"/>
      <c r="H41" s="17">
        <f>SUM(H39:H40)</f>
        <v>551.977</v>
      </c>
      <c r="I41" s="13"/>
      <c r="J41" s="13"/>
      <c r="K41" s="17">
        <f>I41-H41</f>
        <v>-551.977</v>
      </c>
    </row>
    <row r="42" spans="1:8" ht="15">
      <c r="A42" t="s">
        <v>37</v>
      </c>
      <c r="C42" t="s">
        <v>74</v>
      </c>
      <c r="E42" s="15">
        <v>1</v>
      </c>
      <c r="F42" s="3">
        <f>$F$3</f>
        <v>239.99</v>
      </c>
      <c r="G42" s="14">
        <f>E42*F42</f>
        <v>239.99</v>
      </c>
      <c r="H42" s="14">
        <f>E42*F42*1.15</f>
        <v>275.9885</v>
      </c>
    </row>
    <row r="43" spans="1:8" ht="15">
      <c r="A43" t="s">
        <v>37</v>
      </c>
      <c r="C43" t="s">
        <v>75</v>
      </c>
      <c r="E43" s="15">
        <v>1</v>
      </c>
      <c r="F43" s="3">
        <f>$F$3</f>
        <v>239.99</v>
      </c>
      <c r="G43" s="14">
        <f>E43*F43</f>
        <v>239.99</v>
      </c>
      <c r="H43" s="14">
        <f>E43*F43*1.15</f>
        <v>275.9885</v>
      </c>
    </row>
    <row r="44" spans="1:11" ht="15">
      <c r="A44" s="13"/>
      <c r="B44" s="13"/>
      <c r="C44" s="13"/>
      <c r="D44" s="24"/>
      <c r="E44" s="24"/>
      <c r="F44" s="25"/>
      <c r="G44" s="17"/>
      <c r="H44" s="17">
        <f>SUM(H42:H43)</f>
        <v>551.977</v>
      </c>
      <c r="I44" s="13"/>
      <c r="J44" s="13"/>
      <c r="K44" s="17">
        <f>I44-H44</f>
        <v>-551.977</v>
      </c>
    </row>
    <row r="45" spans="1:8" ht="15">
      <c r="A45" t="s">
        <v>58</v>
      </c>
      <c r="C45" t="s">
        <v>19</v>
      </c>
      <c r="D45" s="15">
        <v>3</v>
      </c>
      <c r="E45" s="15">
        <v>1</v>
      </c>
      <c r="F45" s="3">
        <f>$F$2</f>
        <v>211.08</v>
      </c>
      <c r="G45" s="14">
        <f>E45*F45</f>
        <v>211.08</v>
      </c>
      <c r="H45" s="14">
        <f>E45*F45*1.15</f>
        <v>242.742</v>
      </c>
    </row>
    <row r="46" spans="1:8" ht="15">
      <c r="A46" t="s">
        <v>58</v>
      </c>
      <c r="C46" t="s">
        <v>25</v>
      </c>
      <c r="D46" s="15">
        <v>3</v>
      </c>
      <c r="E46" s="15">
        <v>1</v>
      </c>
      <c r="F46" s="3">
        <f>$F$3</f>
        <v>239.99</v>
      </c>
      <c r="G46" s="14">
        <f>E46*F46</f>
        <v>239.99</v>
      </c>
      <c r="H46" s="14">
        <f>E46*F46*1.15</f>
        <v>275.9885</v>
      </c>
    </row>
    <row r="47" spans="1:8" ht="15">
      <c r="A47" t="s">
        <v>58</v>
      </c>
      <c r="C47" t="s">
        <v>33</v>
      </c>
      <c r="D47" s="15">
        <v>3</v>
      </c>
      <c r="E47" s="15">
        <v>1</v>
      </c>
      <c r="F47" s="3">
        <f>$F$2</f>
        <v>211.08</v>
      </c>
      <c r="G47" s="14">
        <f>E47*F47</f>
        <v>211.08</v>
      </c>
      <c r="H47" s="14">
        <f>E47*F47*1.15</f>
        <v>242.742</v>
      </c>
    </row>
    <row r="48" spans="1:11" ht="15">
      <c r="A48" s="13"/>
      <c r="B48" s="13"/>
      <c r="C48" s="13"/>
      <c r="D48" s="24"/>
      <c r="E48" s="24"/>
      <c r="F48" s="25"/>
      <c r="G48" s="17"/>
      <c r="H48" s="17">
        <f>SUM(H45:H47)</f>
        <v>761.4725</v>
      </c>
      <c r="I48" s="13"/>
      <c r="J48" s="13"/>
      <c r="K48" s="17">
        <f>I48-H48</f>
        <v>-761.4725</v>
      </c>
    </row>
    <row r="49" spans="1:8" ht="15">
      <c r="A49" t="s">
        <v>35</v>
      </c>
      <c r="C49" t="s">
        <v>18</v>
      </c>
      <c r="D49" s="15">
        <v>3</v>
      </c>
      <c r="E49" s="15">
        <v>1</v>
      </c>
      <c r="F49" s="3">
        <f>$F$2</f>
        <v>211.08</v>
      </c>
      <c r="G49" s="14">
        <f>E49*F49</f>
        <v>211.08</v>
      </c>
      <c r="H49" s="14">
        <f>E49*F49*1.15</f>
        <v>242.742</v>
      </c>
    </row>
    <row r="50" spans="1:11" ht="15">
      <c r="A50" s="13"/>
      <c r="B50" s="13"/>
      <c r="C50" s="13"/>
      <c r="D50" s="24"/>
      <c r="E50" s="24"/>
      <c r="F50" s="25"/>
      <c r="G50" s="17"/>
      <c r="H50" s="17">
        <f>SUM(H49:H49)</f>
        <v>242.742</v>
      </c>
      <c r="I50" s="13"/>
      <c r="J50" s="13"/>
      <c r="K50" s="17">
        <f>I50-H50</f>
        <v>-242.742</v>
      </c>
    </row>
    <row r="51" spans="1:8" ht="15">
      <c r="A51" t="s">
        <v>64</v>
      </c>
      <c r="C51" t="s">
        <v>22</v>
      </c>
      <c r="D51" s="15">
        <v>5</v>
      </c>
      <c r="E51" s="15">
        <v>1</v>
      </c>
      <c r="F51" s="3">
        <f>$F$2</f>
        <v>211.08</v>
      </c>
      <c r="G51" s="14">
        <f>E51*F51</f>
        <v>211.08</v>
      </c>
      <c r="H51" s="14">
        <f>E51*F51*1.15</f>
        <v>242.742</v>
      </c>
    </row>
    <row r="52" spans="1:11" ht="15">
      <c r="A52" s="13"/>
      <c r="B52" s="13"/>
      <c r="C52" s="13"/>
      <c r="D52" s="24"/>
      <c r="E52" s="24"/>
      <c r="F52" s="25"/>
      <c r="G52" s="17"/>
      <c r="H52" s="17">
        <f>SUM(H51:H51)</f>
        <v>242.742</v>
      </c>
      <c r="I52" s="13"/>
      <c r="J52" s="13"/>
      <c r="K52" s="17">
        <f>I52-H52</f>
        <v>-242.742</v>
      </c>
    </row>
    <row r="53" spans="1:8" ht="15">
      <c r="A53" t="s">
        <v>60</v>
      </c>
      <c r="C53" t="s">
        <v>18</v>
      </c>
      <c r="D53" s="15">
        <v>2</v>
      </c>
      <c r="E53" s="15">
        <v>1</v>
      </c>
      <c r="F53" s="3">
        <f>$F$2</f>
        <v>211.08</v>
      </c>
      <c r="G53" s="14">
        <f>E53*F53</f>
        <v>211.08</v>
      </c>
      <c r="H53" s="14">
        <f>E53*F53*1.15</f>
        <v>242.742</v>
      </c>
    </row>
    <row r="54" spans="1:11" ht="15">
      <c r="A54" s="13"/>
      <c r="B54" s="13"/>
      <c r="C54" s="13"/>
      <c r="D54" s="24"/>
      <c r="E54" s="24"/>
      <c r="F54" s="25"/>
      <c r="G54" s="17"/>
      <c r="H54" s="17">
        <f>SUM(H53:H53)</f>
        <v>242.742</v>
      </c>
      <c r="I54" s="13"/>
      <c r="J54" s="13"/>
      <c r="K54" s="17">
        <f>I54-H54</f>
        <v>-242.742</v>
      </c>
    </row>
    <row r="55" spans="1:8" ht="15">
      <c r="A55" t="s">
        <v>73</v>
      </c>
      <c r="C55" t="s">
        <v>72</v>
      </c>
      <c r="E55" s="15">
        <v>1</v>
      </c>
      <c r="F55" s="3">
        <f>$F$3</f>
        <v>239.99</v>
      </c>
      <c r="G55" s="14">
        <f>E55*F55</f>
        <v>239.99</v>
      </c>
      <c r="H55" s="14">
        <f>E55*F55*1.15</f>
        <v>275.9885</v>
      </c>
    </row>
    <row r="56" spans="1:11" ht="15">
      <c r="A56" s="13"/>
      <c r="B56" s="13"/>
      <c r="C56" s="13"/>
      <c r="D56" s="24"/>
      <c r="E56" s="24"/>
      <c r="F56" s="25"/>
      <c r="G56" s="17"/>
      <c r="H56" s="17">
        <f>SUM(H55:H55)</f>
        <v>275.9885</v>
      </c>
      <c r="I56" s="13"/>
      <c r="J56" s="13"/>
      <c r="K56" s="17">
        <f>I56-H56</f>
        <v>-275.9885</v>
      </c>
    </row>
    <row r="57" spans="1:8" ht="15">
      <c r="A57" s="19" t="s">
        <v>47</v>
      </c>
      <c r="C57" t="s">
        <v>48</v>
      </c>
      <c r="E57" s="15">
        <v>1</v>
      </c>
      <c r="F57" s="3">
        <f>$F$10</f>
        <v>56.3745</v>
      </c>
      <c r="G57" s="14">
        <f>E57*F57</f>
        <v>56.3745</v>
      </c>
      <c r="H57" s="14">
        <f>E57*F57*1.15</f>
        <v>64.83067499999999</v>
      </c>
    </row>
    <row r="58" spans="1:8" ht="15">
      <c r="A58" t="s">
        <v>47</v>
      </c>
      <c r="C58" t="s">
        <v>34</v>
      </c>
      <c r="D58" s="15">
        <v>4</v>
      </c>
      <c r="E58" s="15">
        <v>1</v>
      </c>
      <c r="F58" s="3">
        <f>$F$2</f>
        <v>211.08</v>
      </c>
      <c r="G58" s="14">
        <f>E58*F58</f>
        <v>211.08</v>
      </c>
      <c r="H58" s="14">
        <f>E58*F58*1.15</f>
        <v>242.742</v>
      </c>
    </row>
    <row r="59" spans="1:8" ht="15">
      <c r="A59" t="s">
        <v>47</v>
      </c>
      <c r="C59" t="s">
        <v>27</v>
      </c>
      <c r="D59" s="15">
        <v>1</v>
      </c>
      <c r="E59" s="15">
        <v>1</v>
      </c>
      <c r="F59" s="3">
        <f>$F$2</f>
        <v>211.08</v>
      </c>
      <c r="G59" s="14">
        <f>E59*F59</f>
        <v>211.08</v>
      </c>
      <c r="H59" s="14">
        <f>E59*F59*1.15</f>
        <v>242.742</v>
      </c>
    </row>
    <row r="60" spans="1:8" ht="15">
      <c r="A60" t="s">
        <v>47</v>
      </c>
      <c r="C60" t="s">
        <v>27</v>
      </c>
      <c r="D60" s="15">
        <v>3</v>
      </c>
      <c r="E60" s="15">
        <v>1</v>
      </c>
      <c r="F60" s="3">
        <f>$F$2</f>
        <v>211.08</v>
      </c>
      <c r="G60" s="14">
        <f>E60*F60</f>
        <v>211.08</v>
      </c>
      <c r="H60" s="14">
        <f>E60*F60*1.15</f>
        <v>242.742</v>
      </c>
    </row>
    <row r="61" spans="1:8" ht="15">
      <c r="A61" t="s">
        <v>47</v>
      </c>
      <c r="C61" t="s">
        <v>27</v>
      </c>
      <c r="D61" s="15">
        <v>4</v>
      </c>
      <c r="E61" s="15">
        <v>1</v>
      </c>
      <c r="F61" s="3">
        <f>$F$2</f>
        <v>211.08</v>
      </c>
      <c r="G61" s="14">
        <f>E61*F61</f>
        <v>211.08</v>
      </c>
      <c r="H61" s="14">
        <f>E61*F61*1.15</f>
        <v>242.742</v>
      </c>
    </row>
    <row r="62" spans="1:8" ht="15">
      <c r="A62" t="s">
        <v>47</v>
      </c>
      <c r="C62" t="s">
        <v>25</v>
      </c>
      <c r="D62" s="15" t="s">
        <v>36</v>
      </c>
      <c r="E62" s="15">
        <v>5</v>
      </c>
      <c r="F62" s="3">
        <f>$F$2</f>
        <v>211.08</v>
      </c>
      <c r="G62" s="14">
        <f>E62*F62</f>
        <v>1055.4</v>
      </c>
      <c r="H62" s="14">
        <f>E62*F62*1.15</f>
        <v>1213.71</v>
      </c>
    </row>
    <row r="63" spans="1:8" ht="15">
      <c r="A63" t="s">
        <v>47</v>
      </c>
      <c r="C63" t="s">
        <v>20</v>
      </c>
      <c r="D63" s="15" t="s">
        <v>36</v>
      </c>
      <c r="E63" s="15">
        <v>4</v>
      </c>
      <c r="F63" s="3">
        <f>$F$2</f>
        <v>211.08</v>
      </c>
      <c r="G63" s="14">
        <f>E63*F63</f>
        <v>844.32</v>
      </c>
      <c r="H63" s="14">
        <f>E63*F63*1.15</f>
        <v>970.968</v>
      </c>
    </row>
    <row r="64" spans="1:8" ht="15">
      <c r="A64" t="s">
        <v>47</v>
      </c>
      <c r="C64" t="s">
        <v>71</v>
      </c>
      <c r="E64" s="15">
        <v>1</v>
      </c>
      <c r="F64" s="3">
        <f>$F$3</f>
        <v>239.99</v>
      </c>
      <c r="G64" s="14">
        <f>E64*F64</f>
        <v>239.99</v>
      </c>
      <c r="H64" s="14">
        <f>E64*F64*1.15</f>
        <v>275.9885</v>
      </c>
    </row>
    <row r="65" spans="1:8" ht="15">
      <c r="A65" t="s">
        <v>47</v>
      </c>
      <c r="C65" t="s">
        <v>74</v>
      </c>
      <c r="E65" s="15">
        <v>1</v>
      </c>
      <c r="F65" s="3">
        <f>$F$3</f>
        <v>239.99</v>
      </c>
      <c r="G65" s="14">
        <f>E65*F65</f>
        <v>239.99</v>
      </c>
      <c r="H65" s="14">
        <f>E65*F65*1.15</f>
        <v>275.9885</v>
      </c>
    </row>
    <row r="66" spans="1:8" ht="15">
      <c r="A66" t="s">
        <v>47</v>
      </c>
      <c r="C66" t="s">
        <v>75</v>
      </c>
      <c r="E66" s="15">
        <v>2</v>
      </c>
      <c r="F66" s="3">
        <f>$F$3</f>
        <v>239.99</v>
      </c>
      <c r="G66" s="14">
        <f>E66*F66</f>
        <v>479.98</v>
      </c>
      <c r="H66" s="14">
        <f>E66*F66*1.15</f>
        <v>551.977</v>
      </c>
    </row>
    <row r="67" spans="1:8" ht="15">
      <c r="A67" t="s">
        <v>47</v>
      </c>
      <c r="C67" t="s">
        <v>80</v>
      </c>
      <c r="E67" s="15">
        <v>1</v>
      </c>
      <c r="F67" s="3">
        <f>$F$3</f>
        <v>239.99</v>
      </c>
      <c r="G67" s="14">
        <f>E67*F67</f>
        <v>239.99</v>
      </c>
      <c r="H67" s="14">
        <f>E67*F67*1.15</f>
        <v>275.9885</v>
      </c>
    </row>
    <row r="68" spans="1:11" ht="15">
      <c r="A68" s="13"/>
      <c r="B68" s="13"/>
      <c r="C68" s="13"/>
      <c r="D68" s="24"/>
      <c r="E68" s="24"/>
      <c r="F68" s="25"/>
      <c r="G68" s="17"/>
      <c r="H68" s="17">
        <f>SUM(H57:H67)</f>
        <v>4600.419175</v>
      </c>
      <c r="I68" s="13"/>
      <c r="J68" s="13"/>
      <c r="K68" s="17">
        <f>I68-H68</f>
        <v>-4600.419175</v>
      </c>
    </row>
    <row r="69" spans="1:8" ht="15">
      <c r="A69" t="s">
        <v>56</v>
      </c>
      <c r="C69" t="s">
        <v>19</v>
      </c>
      <c r="D69" s="15">
        <v>2</v>
      </c>
      <c r="E69" s="15">
        <v>1</v>
      </c>
      <c r="F69" s="3">
        <f>$F$2</f>
        <v>211.08</v>
      </c>
      <c r="G69" s="14">
        <f>E69*F69</f>
        <v>211.08</v>
      </c>
      <c r="H69" s="14">
        <f>E69*F69*1.15</f>
        <v>242.742</v>
      </c>
    </row>
    <row r="70" spans="1:8" ht="15">
      <c r="A70" t="s">
        <v>56</v>
      </c>
      <c r="C70" t="s">
        <v>19</v>
      </c>
      <c r="D70" s="15">
        <v>5</v>
      </c>
      <c r="E70" s="15">
        <v>1</v>
      </c>
      <c r="F70" s="3">
        <f>$F$2</f>
        <v>211.08</v>
      </c>
      <c r="G70" s="14">
        <f>E70*F70</f>
        <v>211.08</v>
      </c>
      <c r="H70" s="14">
        <f>E70*F70*1.15</f>
        <v>242.742</v>
      </c>
    </row>
    <row r="71" spans="1:8" ht="15">
      <c r="A71" t="s">
        <v>56</v>
      </c>
      <c r="C71" t="s">
        <v>18</v>
      </c>
      <c r="D71" s="15">
        <v>1</v>
      </c>
      <c r="E71" s="15">
        <v>1</v>
      </c>
      <c r="F71" s="3">
        <f>$F$2</f>
        <v>211.08</v>
      </c>
      <c r="G71" s="14">
        <f>E71*F71</f>
        <v>211.08</v>
      </c>
      <c r="H71" s="14">
        <f>E71*F71*1.15</f>
        <v>242.742</v>
      </c>
    </row>
    <row r="72" spans="1:8" ht="15">
      <c r="A72" t="s">
        <v>56</v>
      </c>
      <c r="C72" t="s">
        <v>25</v>
      </c>
      <c r="D72" s="15">
        <v>3</v>
      </c>
      <c r="E72" s="15">
        <v>1</v>
      </c>
      <c r="F72" s="3">
        <f>$F$3</f>
        <v>239.99</v>
      </c>
      <c r="G72" s="14">
        <f>E72*F72</f>
        <v>239.99</v>
      </c>
      <c r="H72" s="14">
        <f>E72*F72*1.15</f>
        <v>275.9885</v>
      </c>
    </row>
    <row r="73" spans="1:8" ht="15">
      <c r="A73" t="s">
        <v>56</v>
      </c>
      <c r="C73" t="s">
        <v>22</v>
      </c>
      <c r="D73" s="15">
        <v>2</v>
      </c>
      <c r="E73" s="15">
        <v>1</v>
      </c>
      <c r="F73" s="3">
        <f>$F$2</f>
        <v>211.08</v>
      </c>
      <c r="G73" s="14">
        <f>E73*F73</f>
        <v>211.08</v>
      </c>
      <c r="H73" s="14">
        <f>E73*F73*1.15</f>
        <v>242.742</v>
      </c>
    </row>
    <row r="74" spans="1:8" ht="15">
      <c r="A74" t="s">
        <v>56</v>
      </c>
      <c r="C74" t="s">
        <v>65</v>
      </c>
      <c r="D74" s="15">
        <v>1</v>
      </c>
      <c r="E74" s="15">
        <v>1</v>
      </c>
      <c r="F74" s="3">
        <f>$F$3</f>
        <v>239.99</v>
      </c>
      <c r="G74" s="14">
        <f>E74*F74</f>
        <v>239.99</v>
      </c>
      <c r="H74" s="14">
        <f>E74*F74*1.15</f>
        <v>275.9885</v>
      </c>
    </row>
    <row r="75" spans="1:8" ht="15">
      <c r="A75" t="s">
        <v>56</v>
      </c>
      <c r="C75" t="s">
        <v>33</v>
      </c>
      <c r="D75" s="15">
        <v>4</v>
      </c>
      <c r="E75" s="15">
        <v>1</v>
      </c>
      <c r="F75" s="3">
        <f>$F$2</f>
        <v>211.08</v>
      </c>
      <c r="G75" s="14">
        <f>E75*F75</f>
        <v>211.08</v>
      </c>
      <c r="H75" s="14">
        <f>E75*F75*1.15</f>
        <v>242.742</v>
      </c>
    </row>
    <row r="76" spans="1:11" ht="15">
      <c r="A76" s="13"/>
      <c r="B76" s="13"/>
      <c r="C76" s="13"/>
      <c r="D76" s="24"/>
      <c r="E76" s="24"/>
      <c r="F76" s="25"/>
      <c r="G76" s="17"/>
      <c r="H76" s="17">
        <f>SUM(H69:H75)</f>
        <v>1765.687</v>
      </c>
      <c r="I76" s="13"/>
      <c r="J76" s="13"/>
      <c r="K76" s="17">
        <f>I76-H76</f>
        <v>-1765.687</v>
      </c>
    </row>
    <row r="77" spans="1:8" ht="15">
      <c r="A77" t="s">
        <v>21</v>
      </c>
      <c r="C77" t="s">
        <v>52</v>
      </c>
      <c r="D77" s="15">
        <v>3</v>
      </c>
      <c r="E77" s="15">
        <v>1</v>
      </c>
      <c r="F77" s="3">
        <v>202.37</v>
      </c>
      <c r="G77" s="14">
        <f>E77*F77</f>
        <v>202.37</v>
      </c>
      <c r="H77" s="14">
        <f>E77*F77*1.15</f>
        <v>232.72549999999998</v>
      </c>
    </row>
    <row r="78" spans="1:8" ht="15">
      <c r="A78" t="s">
        <v>21</v>
      </c>
      <c r="C78" t="s">
        <v>52</v>
      </c>
      <c r="D78" s="15">
        <v>4</v>
      </c>
      <c r="E78" s="15">
        <v>1</v>
      </c>
      <c r="F78" s="3">
        <v>316.61</v>
      </c>
      <c r="G78" s="14">
        <f>E78*F78</f>
        <v>316.61</v>
      </c>
      <c r="H78" s="14">
        <f>E78*F78*1.15</f>
        <v>364.1015</v>
      </c>
    </row>
    <row r="79" spans="1:8" ht="15">
      <c r="A79" t="s">
        <v>21</v>
      </c>
      <c r="C79" t="s">
        <v>34</v>
      </c>
      <c r="D79" s="15">
        <v>1</v>
      </c>
      <c r="E79" s="15">
        <v>1</v>
      </c>
      <c r="F79" s="3">
        <f>$F$2</f>
        <v>211.08</v>
      </c>
      <c r="G79" s="14">
        <f>E79*F79</f>
        <v>211.08</v>
      </c>
      <c r="H79" s="14">
        <f>E79*F79*1.15</f>
        <v>242.742</v>
      </c>
    </row>
    <row r="80" spans="1:8" ht="15">
      <c r="A80" t="s">
        <v>21</v>
      </c>
      <c r="C80" t="s">
        <v>34</v>
      </c>
      <c r="D80" s="15">
        <v>3</v>
      </c>
      <c r="E80" s="15">
        <v>1</v>
      </c>
      <c r="F80" s="3">
        <f>$F$2</f>
        <v>211.08</v>
      </c>
      <c r="G80" s="14">
        <f>E80*F80</f>
        <v>211.08</v>
      </c>
      <c r="H80" s="14">
        <f>E80*F80*1.15</f>
        <v>242.742</v>
      </c>
    </row>
    <row r="81" spans="1:8" ht="15">
      <c r="A81" t="s">
        <v>21</v>
      </c>
      <c r="C81" t="s">
        <v>34</v>
      </c>
      <c r="D81" s="15">
        <v>5</v>
      </c>
      <c r="E81" s="15">
        <v>1</v>
      </c>
      <c r="F81" s="3">
        <f>$F$2</f>
        <v>211.08</v>
      </c>
      <c r="G81" s="14">
        <f>E81*F81</f>
        <v>211.08</v>
      </c>
      <c r="H81" s="14">
        <f>E81*F81*1.15</f>
        <v>242.742</v>
      </c>
    </row>
    <row r="82" spans="1:8" ht="15">
      <c r="A82" t="s">
        <v>21</v>
      </c>
      <c r="C82" t="s">
        <v>27</v>
      </c>
      <c r="D82" s="15">
        <v>2</v>
      </c>
      <c r="E82" s="15">
        <v>1</v>
      </c>
      <c r="F82" s="3">
        <f>$F$2</f>
        <v>211.08</v>
      </c>
      <c r="G82" s="14">
        <f>E82*F82</f>
        <v>211.08</v>
      </c>
      <c r="H82" s="14">
        <f>E82*F82*1.15</f>
        <v>242.742</v>
      </c>
    </row>
    <row r="83" spans="1:8" ht="15">
      <c r="A83" t="s">
        <v>21</v>
      </c>
      <c r="C83" t="s">
        <v>27</v>
      </c>
      <c r="D83" s="15">
        <v>5</v>
      </c>
      <c r="E83" s="15">
        <v>1</v>
      </c>
      <c r="F83" s="3">
        <f>$F$2</f>
        <v>211.08</v>
      </c>
      <c r="G83" s="14">
        <f>E83*F83</f>
        <v>211.08</v>
      </c>
      <c r="H83" s="14">
        <f>E83*F83*1.15</f>
        <v>242.742</v>
      </c>
    </row>
    <row r="84" spans="1:8" ht="15">
      <c r="A84" t="s">
        <v>21</v>
      </c>
      <c r="C84" t="s">
        <v>19</v>
      </c>
      <c r="D84" s="15">
        <v>1</v>
      </c>
      <c r="E84" s="15">
        <v>1</v>
      </c>
      <c r="F84" s="3">
        <f>$F$2</f>
        <v>211.08</v>
      </c>
      <c r="G84" s="14">
        <f>E84*F84</f>
        <v>211.08</v>
      </c>
      <c r="H84" s="14">
        <f>E84*F84*1.15</f>
        <v>242.742</v>
      </c>
    </row>
    <row r="85" spans="1:8" ht="15">
      <c r="A85" t="s">
        <v>21</v>
      </c>
      <c r="C85" t="s">
        <v>19</v>
      </c>
      <c r="D85" s="15">
        <v>4</v>
      </c>
      <c r="E85" s="15">
        <v>1</v>
      </c>
      <c r="F85" s="3">
        <f>$F$2</f>
        <v>211.08</v>
      </c>
      <c r="G85" s="14">
        <f>E85*F85</f>
        <v>211.08</v>
      </c>
      <c r="H85" s="14">
        <f>E85*F85*1.15</f>
        <v>242.742</v>
      </c>
    </row>
    <row r="86" spans="1:8" ht="15">
      <c r="A86" t="s">
        <v>21</v>
      </c>
      <c r="C86" t="s">
        <v>18</v>
      </c>
      <c r="D86" s="15">
        <v>5</v>
      </c>
      <c r="E86" s="15">
        <v>1</v>
      </c>
      <c r="F86" s="3">
        <f>$F$2</f>
        <v>211.08</v>
      </c>
      <c r="G86" s="14">
        <f>E86*F86</f>
        <v>211.08</v>
      </c>
      <c r="H86" s="14">
        <f>E86*F86*1.15</f>
        <v>242.742</v>
      </c>
    </row>
    <row r="87" spans="1:8" ht="15">
      <c r="A87" t="s">
        <v>21</v>
      </c>
      <c r="C87" t="s">
        <v>32</v>
      </c>
      <c r="D87" s="15">
        <v>1</v>
      </c>
      <c r="E87" s="15">
        <v>1</v>
      </c>
      <c r="F87" s="3">
        <f>$F$3</f>
        <v>239.99</v>
      </c>
      <c r="G87" s="14">
        <f>E87*F87</f>
        <v>239.99</v>
      </c>
      <c r="H87" s="14">
        <f>E87*F87*1.15</f>
        <v>275.9885</v>
      </c>
    </row>
    <row r="88" spans="1:8" ht="15">
      <c r="A88" t="s">
        <v>21</v>
      </c>
      <c r="C88" t="s">
        <v>22</v>
      </c>
      <c r="D88" s="15">
        <v>3</v>
      </c>
      <c r="E88" s="15">
        <v>1</v>
      </c>
      <c r="F88" s="3">
        <f>$F$2</f>
        <v>211.08</v>
      </c>
      <c r="G88" s="14">
        <f>E88*F88</f>
        <v>211.08</v>
      </c>
      <c r="H88" s="14">
        <f>E88*F88*1.15</f>
        <v>242.742</v>
      </c>
    </row>
    <row r="89" spans="1:8" ht="15">
      <c r="A89" t="s">
        <v>21</v>
      </c>
      <c r="C89" t="s">
        <v>33</v>
      </c>
      <c r="D89" s="15">
        <v>2</v>
      </c>
      <c r="E89" s="15">
        <v>1</v>
      </c>
      <c r="F89" s="3">
        <f>$F$2</f>
        <v>211.08</v>
      </c>
      <c r="G89" s="14">
        <f>E89*F89</f>
        <v>211.08</v>
      </c>
      <c r="H89" s="14">
        <f>E89*F89*1.15</f>
        <v>242.742</v>
      </c>
    </row>
    <row r="90" spans="1:8" ht="15">
      <c r="A90" t="s">
        <v>21</v>
      </c>
      <c r="C90" t="s">
        <v>29</v>
      </c>
      <c r="E90" s="15">
        <v>2</v>
      </c>
      <c r="F90" s="3">
        <f>$F$3</f>
        <v>239.99</v>
      </c>
      <c r="G90" s="14">
        <f>E90*F90</f>
        <v>479.98</v>
      </c>
      <c r="H90" s="14">
        <f>E90*F90*1.15</f>
        <v>551.977</v>
      </c>
    </row>
    <row r="91" spans="1:8" ht="15">
      <c r="A91" t="s">
        <v>21</v>
      </c>
      <c r="C91" t="s">
        <v>66</v>
      </c>
      <c r="E91" s="15">
        <v>1</v>
      </c>
      <c r="F91" s="3">
        <f>$F$3</f>
        <v>239.99</v>
      </c>
      <c r="G91" s="14">
        <f>E91*F91</f>
        <v>239.99</v>
      </c>
      <c r="H91" s="14">
        <f>E91*F91*1.15</f>
        <v>275.9885</v>
      </c>
    </row>
    <row r="92" spans="1:8" ht="15">
      <c r="A92" t="s">
        <v>21</v>
      </c>
      <c r="C92" t="s">
        <v>30</v>
      </c>
      <c r="E92" s="15">
        <v>2</v>
      </c>
      <c r="F92" s="3">
        <f>$F$3</f>
        <v>239.99</v>
      </c>
      <c r="G92" s="14">
        <f>E92*F92</f>
        <v>479.98</v>
      </c>
      <c r="H92" s="14">
        <f>E92*F92*1.15</f>
        <v>551.977</v>
      </c>
    </row>
    <row r="93" spans="1:8" ht="15">
      <c r="A93" t="s">
        <v>21</v>
      </c>
      <c r="C93" t="s">
        <v>67</v>
      </c>
      <c r="E93" s="15">
        <v>3</v>
      </c>
      <c r="F93" s="3">
        <f>$F$3</f>
        <v>239.99</v>
      </c>
      <c r="G93" s="14">
        <f>E93*F93</f>
        <v>719.97</v>
      </c>
      <c r="H93" s="14">
        <f>E93*F93*1.15</f>
        <v>827.9655</v>
      </c>
    </row>
    <row r="94" spans="1:8" ht="15">
      <c r="A94" t="s">
        <v>21</v>
      </c>
      <c r="C94" t="s">
        <v>70</v>
      </c>
      <c r="E94" s="15">
        <v>2</v>
      </c>
      <c r="F94" s="3">
        <f>$F$3</f>
        <v>239.99</v>
      </c>
      <c r="G94" s="14">
        <f>E94*F94</f>
        <v>479.98</v>
      </c>
      <c r="H94" s="14">
        <f>E94*F94*1.15</f>
        <v>551.977</v>
      </c>
    </row>
    <row r="95" spans="1:8" ht="15">
      <c r="A95" t="s">
        <v>21</v>
      </c>
      <c r="C95" t="s">
        <v>71</v>
      </c>
      <c r="E95" s="15">
        <v>4</v>
      </c>
      <c r="F95" s="3">
        <f>$F$3</f>
        <v>239.99</v>
      </c>
      <c r="G95" s="14">
        <f>E95*F95</f>
        <v>959.96</v>
      </c>
      <c r="H95" s="14">
        <f>E95*F95*1.15</f>
        <v>1103.954</v>
      </c>
    </row>
    <row r="96" spans="1:8" ht="15">
      <c r="A96" t="s">
        <v>21</v>
      </c>
      <c r="C96" t="s">
        <v>72</v>
      </c>
      <c r="E96" s="15">
        <v>3</v>
      </c>
      <c r="F96" s="3">
        <f>$F$3</f>
        <v>239.99</v>
      </c>
      <c r="G96" s="14">
        <f>E96*F96</f>
        <v>719.97</v>
      </c>
      <c r="H96" s="14">
        <f>E96*F96*1.15</f>
        <v>827.9655</v>
      </c>
    </row>
    <row r="97" spans="1:8" ht="15">
      <c r="A97" t="s">
        <v>21</v>
      </c>
      <c r="C97" t="s">
        <v>74</v>
      </c>
      <c r="E97" s="15">
        <v>5</v>
      </c>
      <c r="F97" s="3">
        <f>$F$3</f>
        <v>239.99</v>
      </c>
      <c r="G97" s="14">
        <f>E97*F97</f>
        <v>1199.95</v>
      </c>
      <c r="H97" s="14">
        <f>E97*F97*1.15</f>
        <v>1379.9424999999999</v>
      </c>
    </row>
    <row r="98" spans="1:8" ht="15">
      <c r="A98" t="s">
        <v>21</v>
      </c>
      <c r="C98" t="s">
        <v>75</v>
      </c>
      <c r="E98" s="15">
        <v>3</v>
      </c>
      <c r="F98" s="3">
        <f>$F$3</f>
        <v>239.99</v>
      </c>
      <c r="G98" s="14">
        <f>E98*F98</f>
        <v>719.97</v>
      </c>
      <c r="H98" s="14">
        <f>E98*F98*1.15</f>
        <v>827.9655</v>
      </c>
    </row>
    <row r="99" spans="1:8" ht="15">
      <c r="A99" t="s">
        <v>21</v>
      </c>
      <c r="C99" t="s">
        <v>76</v>
      </c>
      <c r="E99" s="15">
        <v>2</v>
      </c>
      <c r="F99" s="3">
        <f>$F$3</f>
        <v>239.99</v>
      </c>
      <c r="G99" s="14">
        <f>E99*F99</f>
        <v>479.98</v>
      </c>
      <c r="H99" s="14">
        <f>E99*F99*1.15</f>
        <v>551.977</v>
      </c>
    </row>
    <row r="100" spans="1:8" ht="15">
      <c r="A100" t="s">
        <v>21</v>
      </c>
      <c r="C100" t="s">
        <v>77</v>
      </c>
      <c r="E100" s="15">
        <v>2</v>
      </c>
      <c r="F100" s="3">
        <f>$F$3</f>
        <v>239.99</v>
      </c>
      <c r="G100" s="14">
        <f>E100*F100</f>
        <v>479.98</v>
      </c>
      <c r="H100" s="14">
        <f>E100*F100*1.15</f>
        <v>551.977</v>
      </c>
    </row>
    <row r="101" spans="1:11" ht="15">
      <c r="A101" s="13"/>
      <c r="B101" s="13"/>
      <c r="C101" s="13"/>
      <c r="D101" s="24"/>
      <c r="E101" s="24"/>
      <c r="F101" s="25"/>
      <c r="G101" s="17"/>
      <c r="H101" s="17">
        <f>SUM(H77:H100)</f>
        <v>11303.902000000002</v>
      </c>
      <c r="I101" s="13"/>
      <c r="J101" s="13"/>
      <c r="K101" s="17">
        <f>I101-H101</f>
        <v>-11303.902000000002</v>
      </c>
    </row>
    <row r="102" spans="1:8" ht="15">
      <c r="A102" t="s">
        <v>51</v>
      </c>
      <c r="C102" t="s">
        <v>52</v>
      </c>
      <c r="D102" s="15">
        <v>5</v>
      </c>
      <c r="E102" s="15">
        <v>1</v>
      </c>
      <c r="F102" s="3">
        <f>$F$7</f>
        <v>403.29449999999997</v>
      </c>
      <c r="G102" s="14">
        <f>E102*F102</f>
        <v>403.29449999999997</v>
      </c>
      <c r="H102" s="14">
        <f>E102*F102*1.15</f>
        <v>463.78867499999996</v>
      </c>
    </row>
    <row r="103" spans="1:11" ht="15">
      <c r="A103" s="13"/>
      <c r="B103" s="13"/>
      <c r="C103" s="13"/>
      <c r="D103" s="24"/>
      <c r="E103" s="24"/>
      <c r="F103" s="25"/>
      <c r="G103" s="17"/>
      <c r="H103" s="17">
        <f>SUM(H102:H102)</f>
        <v>463.78867499999996</v>
      </c>
      <c r="I103" s="13"/>
      <c r="J103" s="13"/>
      <c r="K103" s="17">
        <f>I103-H103</f>
        <v>-463.78867499999996</v>
      </c>
    </row>
    <row r="104" spans="1:8" ht="15">
      <c r="A104" t="s">
        <v>61</v>
      </c>
      <c r="C104" t="s">
        <v>18</v>
      </c>
      <c r="D104" s="15">
        <v>4</v>
      </c>
      <c r="E104" s="15">
        <v>1</v>
      </c>
      <c r="F104" s="3">
        <f>$F$2</f>
        <v>211.08</v>
      </c>
      <c r="G104" s="14">
        <f>E104*F104</f>
        <v>211.08</v>
      </c>
      <c r="H104" s="14">
        <f>E104*F104*1.15</f>
        <v>242.742</v>
      </c>
    </row>
    <row r="105" spans="1:11" ht="15">
      <c r="A105" s="13"/>
      <c r="B105" s="13"/>
      <c r="C105" s="13"/>
      <c r="D105" s="24"/>
      <c r="E105" s="24"/>
      <c r="F105" s="25"/>
      <c r="G105" s="17"/>
      <c r="H105" s="17">
        <f>SUM(H104:H104)</f>
        <v>242.742</v>
      </c>
      <c r="I105" s="13"/>
      <c r="J105" s="13"/>
      <c r="K105" s="17">
        <f>I105-H105</f>
        <v>-242.742</v>
      </c>
    </row>
    <row r="106" spans="1:8" ht="15">
      <c r="A106" t="s">
        <v>79</v>
      </c>
      <c r="C106" t="s">
        <v>78</v>
      </c>
      <c r="E106" s="15">
        <v>1</v>
      </c>
      <c r="F106" s="3">
        <f>$F$3</f>
        <v>239.99</v>
      </c>
      <c r="G106" s="14">
        <f>E106*F106</f>
        <v>239.99</v>
      </c>
      <c r="H106" s="14">
        <f>E106*F106*1.15</f>
        <v>275.9885</v>
      </c>
    </row>
    <row r="107" spans="1:11" ht="15">
      <c r="A107" s="13"/>
      <c r="B107" s="13"/>
      <c r="C107" s="13"/>
      <c r="D107" s="24"/>
      <c r="E107" s="24"/>
      <c r="F107" s="25"/>
      <c r="G107" s="17"/>
      <c r="H107" s="17">
        <f>SUM(H106:H106)</f>
        <v>275.9885</v>
      </c>
      <c r="I107" s="13"/>
      <c r="J107" s="13"/>
      <c r="K107" s="17">
        <f>I107-H107</f>
        <v>-275.9885</v>
      </c>
    </row>
    <row r="108" spans="1:8" ht="15">
      <c r="A108" t="s">
        <v>50</v>
      </c>
      <c r="C108" t="s">
        <v>52</v>
      </c>
      <c r="D108" s="15">
        <v>2</v>
      </c>
      <c r="E108" s="15">
        <v>1</v>
      </c>
      <c r="F108" s="3">
        <v>202.37</v>
      </c>
      <c r="G108" s="14">
        <f>E108*F108</f>
        <v>202.37</v>
      </c>
      <c r="H108" s="14">
        <f>E108*F108*1.15</f>
        <v>232.72549999999998</v>
      </c>
    </row>
    <row r="109" spans="1:11" ht="15">
      <c r="A109" s="13"/>
      <c r="B109" s="13"/>
      <c r="C109" s="13"/>
      <c r="D109" s="24"/>
      <c r="E109" s="24"/>
      <c r="F109" s="25"/>
      <c r="G109" s="17"/>
      <c r="H109" s="17">
        <f>SUM(H108:H108)</f>
        <v>232.72549999999998</v>
      </c>
      <c r="I109" s="13"/>
      <c r="J109" s="13"/>
      <c r="K109" s="17">
        <f>I109-H109</f>
        <v>-232.72549999999998</v>
      </c>
    </row>
    <row r="110" spans="6:8" ht="15">
      <c r="F110" s="3"/>
      <c r="G110" s="23"/>
      <c r="H110" s="14"/>
    </row>
    <row r="111" spans="6:8" ht="15">
      <c r="F111" s="3"/>
      <c r="G111" s="14"/>
      <c r="H111" s="14"/>
    </row>
    <row r="112" spans="6:8" ht="15">
      <c r="F112" s="3"/>
      <c r="G112" s="14"/>
      <c r="H112" s="14"/>
    </row>
    <row r="113" spans="6:8" ht="15">
      <c r="F113" s="3"/>
      <c r="G113" s="14"/>
      <c r="H113" s="14"/>
    </row>
    <row r="114" spans="6:8" ht="15">
      <c r="F114" s="3"/>
      <c r="G114" s="14"/>
      <c r="H114" s="14"/>
    </row>
    <row r="115" spans="6:8" ht="15">
      <c r="F115" s="3"/>
      <c r="G115" s="14"/>
      <c r="H115" s="14"/>
    </row>
    <row r="116" spans="6:8" ht="15">
      <c r="F116" s="3"/>
      <c r="G116" s="14"/>
      <c r="H116" s="14"/>
    </row>
    <row r="117" spans="6:8" ht="15">
      <c r="F117" s="3"/>
      <c r="G117" s="14"/>
      <c r="H117" s="14"/>
    </row>
    <row r="118" spans="6:8" ht="15">
      <c r="F118" s="3"/>
      <c r="G118" s="14"/>
      <c r="H118" s="14"/>
    </row>
  </sheetData>
  <sheetProtection/>
  <autoFilter ref="A12:K12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3.421875" style="0" customWidth="1"/>
    <col min="2" max="2" width="1.421875" style="0" customWidth="1"/>
    <col min="3" max="3" width="36.57421875" style="0" customWidth="1"/>
    <col min="4" max="4" width="3.140625" style="0" customWidth="1"/>
    <col min="5" max="5" width="5.57421875" style="0" customWidth="1"/>
    <col min="6" max="6" width="4.7109375" style="0" customWidth="1"/>
    <col min="7" max="7" width="5.28125" style="0" customWidth="1"/>
    <col min="8" max="8" width="5.421875" style="0" customWidth="1"/>
    <col min="9" max="9" width="5.28125" style="0" customWidth="1"/>
    <col min="10" max="10" width="17.57421875" style="0" customWidth="1"/>
    <col min="11" max="11" width="6.140625" style="0" customWidth="1"/>
  </cols>
  <sheetData>
    <row r="1" spans="1:11" ht="15">
      <c r="A1" s="1"/>
      <c r="B1" s="1"/>
      <c r="C1" s="1" t="s">
        <v>41</v>
      </c>
      <c r="D1" s="1"/>
      <c r="E1" s="1">
        <v>0.06</v>
      </c>
      <c r="F1" s="1"/>
      <c r="G1" s="1"/>
      <c r="I1" s="1"/>
      <c r="J1" s="1"/>
      <c r="K1" s="1"/>
    </row>
    <row r="3" spans="1:11" ht="15">
      <c r="A3" s="13" t="s">
        <v>10</v>
      </c>
      <c r="B3" s="13" t="s">
        <v>42</v>
      </c>
      <c r="C3" s="13" t="s">
        <v>12</v>
      </c>
      <c r="D3" s="13" t="s">
        <v>14</v>
      </c>
      <c r="E3" s="13"/>
      <c r="F3" s="13" t="s">
        <v>43</v>
      </c>
      <c r="G3" s="13" t="s">
        <v>44</v>
      </c>
      <c r="H3" s="13" t="s">
        <v>45</v>
      </c>
      <c r="I3" s="13" t="s">
        <v>17</v>
      </c>
      <c r="J3" s="13" t="s">
        <v>24</v>
      </c>
      <c r="K3" s="13" t="s">
        <v>46</v>
      </c>
    </row>
    <row r="4" spans="1:8" ht="15">
      <c r="A4" t="s">
        <v>102</v>
      </c>
      <c r="C4" s="20" t="s">
        <v>39</v>
      </c>
      <c r="D4" s="26">
        <v>1</v>
      </c>
      <c r="E4" s="20">
        <v>200</v>
      </c>
      <c r="F4" s="6">
        <f>D4*E4*$E$1</f>
        <v>12</v>
      </c>
      <c r="G4" s="6">
        <f>E4*D4*1.15</f>
        <v>229.99999999999997</v>
      </c>
      <c r="H4" s="6">
        <f>G4+F4</f>
        <v>241.99999999999997</v>
      </c>
    </row>
    <row r="5" spans="1:11" ht="15">
      <c r="A5" s="13"/>
      <c r="B5" s="13"/>
      <c r="C5" s="21"/>
      <c r="D5" s="27"/>
      <c r="E5" s="21"/>
      <c r="F5" s="22"/>
      <c r="G5" s="22"/>
      <c r="H5" s="22">
        <f>SUM(H4)</f>
        <v>241.99999999999997</v>
      </c>
      <c r="I5" s="13"/>
      <c r="J5" s="13"/>
      <c r="K5" s="17">
        <f>I5-H5</f>
        <v>-241.99999999999997</v>
      </c>
    </row>
    <row r="6" spans="1:8" ht="15">
      <c r="A6" t="s">
        <v>100</v>
      </c>
      <c r="C6" s="26" t="s">
        <v>83</v>
      </c>
      <c r="D6" s="26">
        <v>1</v>
      </c>
      <c r="E6" s="20">
        <v>690</v>
      </c>
      <c r="F6" s="6">
        <f>D6*E6*$E$1</f>
        <v>41.4</v>
      </c>
      <c r="G6" s="6">
        <f>E6*D6*1.15</f>
        <v>793.4999999999999</v>
      </c>
      <c r="H6" s="6">
        <f>G6+F6</f>
        <v>834.8999999999999</v>
      </c>
    </row>
    <row r="7" spans="1:8" ht="15">
      <c r="A7" t="s">
        <v>100</v>
      </c>
      <c r="C7" s="26" t="s">
        <v>101</v>
      </c>
      <c r="D7" s="26">
        <v>1</v>
      </c>
      <c r="E7" s="20">
        <v>690</v>
      </c>
      <c r="F7" s="6">
        <f>D7*E7*$E$1</f>
        <v>41.4</v>
      </c>
      <c r="G7" s="6">
        <f>E7*D7*1.15</f>
        <v>793.4999999999999</v>
      </c>
      <c r="H7" s="6">
        <f>G7+F7</f>
        <v>834.8999999999999</v>
      </c>
    </row>
    <row r="8" spans="1:11" ht="15">
      <c r="A8" s="13"/>
      <c r="B8" s="13"/>
      <c r="C8" s="21"/>
      <c r="D8" s="27"/>
      <c r="E8" s="21"/>
      <c r="F8" s="22"/>
      <c r="G8" s="22"/>
      <c r="H8" s="22">
        <f>SUM(H6:H7)</f>
        <v>1669.7999999999997</v>
      </c>
      <c r="I8" s="13"/>
      <c r="J8" s="13"/>
      <c r="K8" s="17">
        <f>I8-H8</f>
        <v>-1669.7999999999997</v>
      </c>
    </row>
    <row r="9" spans="1:8" ht="15">
      <c r="A9" t="s">
        <v>103</v>
      </c>
      <c r="C9" s="20" t="s">
        <v>39</v>
      </c>
      <c r="D9" s="26">
        <v>1</v>
      </c>
      <c r="E9" s="20">
        <v>200</v>
      </c>
      <c r="F9" s="6">
        <f>D9*E9*$E$1</f>
        <v>12</v>
      </c>
      <c r="G9" s="6">
        <f>E9*D9*1.15</f>
        <v>229.99999999999997</v>
      </c>
      <c r="H9" s="6">
        <f>G9+F9</f>
        <v>241.99999999999997</v>
      </c>
    </row>
    <row r="10" spans="1:11" ht="15">
      <c r="A10" s="13"/>
      <c r="B10" s="13"/>
      <c r="C10" s="21"/>
      <c r="D10" s="27"/>
      <c r="E10" s="21"/>
      <c r="F10" s="22"/>
      <c r="G10" s="22"/>
      <c r="H10" s="22">
        <f>SUM(H9:H9)</f>
        <v>241.99999999999997</v>
      </c>
      <c r="I10" s="13"/>
      <c r="J10" s="13"/>
      <c r="K10" s="17">
        <f>I10-H10</f>
        <v>-241.99999999999997</v>
      </c>
    </row>
    <row r="11" spans="1:8" ht="15">
      <c r="A11" t="s">
        <v>104</v>
      </c>
      <c r="C11" s="20" t="s">
        <v>39</v>
      </c>
      <c r="D11" s="26">
        <v>1</v>
      </c>
      <c r="E11" s="20">
        <v>200</v>
      </c>
      <c r="F11" s="6">
        <f>D11*E11*$E$1</f>
        <v>12</v>
      </c>
      <c r="G11" s="6">
        <f>E11*D11*1.15</f>
        <v>229.99999999999997</v>
      </c>
      <c r="H11" s="6">
        <f>G11+F11</f>
        <v>241.99999999999997</v>
      </c>
    </row>
    <row r="12" spans="1:11" ht="15">
      <c r="A12" s="13"/>
      <c r="B12" s="13"/>
      <c r="C12" s="21"/>
      <c r="D12" s="27"/>
      <c r="E12" s="21"/>
      <c r="F12" s="22"/>
      <c r="G12" s="22"/>
      <c r="H12" s="22">
        <f>SUM(H11:H11)</f>
        <v>241.99999999999997</v>
      </c>
      <c r="I12" s="13"/>
      <c r="J12" s="13"/>
      <c r="K12" s="17">
        <f>I12-H12</f>
        <v>-241.99999999999997</v>
      </c>
    </row>
    <row r="13" spans="1:8" ht="15">
      <c r="A13" t="s">
        <v>105</v>
      </c>
      <c r="C13" s="20" t="s">
        <v>96</v>
      </c>
      <c r="D13" s="26">
        <v>1</v>
      </c>
      <c r="E13" s="20">
        <v>230</v>
      </c>
      <c r="F13" s="6">
        <f>D13*E13*$E$1</f>
        <v>13.799999999999999</v>
      </c>
      <c r="G13" s="6">
        <f>E13*D13*1.15</f>
        <v>264.5</v>
      </c>
      <c r="H13" s="6">
        <f>G13+F13</f>
        <v>278.3</v>
      </c>
    </row>
    <row r="14" spans="1:11" ht="15">
      <c r="A14" s="13"/>
      <c r="B14" s="13"/>
      <c r="C14" s="21"/>
      <c r="D14" s="27"/>
      <c r="E14" s="21"/>
      <c r="F14" s="22"/>
      <c r="G14" s="22"/>
      <c r="H14" s="22">
        <f>SUM(H13:H13)</f>
        <v>278.3</v>
      </c>
      <c r="I14" s="13"/>
      <c r="J14" s="13"/>
      <c r="K14" s="17">
        <f>I14-H14</f>
        <v>-278.3</v>
      </c>
    </row>
    <row r="15" spans="1:8" ht="15">
      <c r="A15" t="s">
        <v>99</v>
      </c>
      <c r="C15" s="20" t="s">
        <v>38</v>
      </c>
      <c r="D15" s="26">
        <v>1</v>
      </c>
      <c r="E15" s="20">
        <v>250</v>
      </c>
      <c r="F15" s="6">
        <f>D15*E15*$E$1</f>
        <v>15</v>
      </c>
      <c r="G15" s="6">
        <f>E15*D15*1.15</f>
        <v>287.5</v>
      </c>
      <c r="H15" s="6">
        <f>G15+F15</f>
        <v>302.5</v>
      </c>
    </row>
    <row r="16" spans="1:8" ht="15">
      <c r="A16" t="s">
        <v>99</v>
      </c>
      <c r="C16" s="20" t="s">
        <v>81</v>
      </c>
      <c r="D16" s="26">
        <v>1</v>
      </c>
      <c r="E16" s="20">
        <v>250</v>
      </c>
      <c r="F16" s="6">
        <f>D16*E16*$E$1</f>
        <v>15</v>
      </c>
      <c r="G16" s="6">
        <f>E16*D16*1.15</f>
        <v>287.5</v>
      </c>
      <c r="H16" s="6">
        <f>G16+F16</f>
        <v>302.5</v>
      </c>
    </row>
    <row r="17" spans="1:8" ht="15">
      <c r="A17" t="s">
        <v>99</v>
      </c>
      <c r="C17" s="20" t="s">
        <v>82</v>
      </c>
      <c r="D17" s="26">
        <v>1</v>
      </c>
      <c r="E17" s="20">
        <v>250</v>
      </c>
      <c r="F17" s="6">
        <f>D17*E17*$E$1</f>
        <v>15</v>
      </c>
      <c r="G17" s="6">
        <f>E17*D17*1.15</f>
        <v>287.5</v>
      </c>
      <c r="H17" s="6">
        <f>G17+F17</f>
        <v>302.5</v>
      </c>
    </row>
    <row r="18" spans="1:8" ht="15">
      <c r="A18" t="s">
        <v>99</v>
      </c>
      <c r="C18" s="20" t="s">
        <v>40</v>
      </c>
      <c r="D18" s="26">
        <v>1</v>
      </c>
      <c r="E18" s="20">
        <v>170</v>
      </c>
      <c r="F18" s="6">
        <f>D18*E18*$E$1</f>
        <v>10.2</v>
      </c>
      <c r="G18" s="6">
        <f>E18*D18*1.15</f>
        <v>195.49999999999997</v>
      </c>
      <c r="H18" s="6">
        <f>G18+F18</f>
        <v>205.69999999999996</v>
      </c>
    </row>
    <row r="19" spans="1:8" ht="15">
      <c r="A19" t="s">
        <v>99</v>
      </c>
      <c r="C19" s="20" t="s">
        <v>84</v>
      </c>
      <c r="D19" s="26">
        <v>1</v>
      </c>
      <c r="E19" s="20">
        <v>170</v>
      </c>
      <c r="F19" s="6">
        <f>D19*E19*$E$1</f>
        <v>10.2</v>
      </c>
      <c r="G19" s="6">
        <f>E19*D19*1.15</f>
        <v>195.49999999999997</v>
      </c>
      <c r="H19" s="6">
        <f>G19+F19</f>
        <v>205.69999999999996</v>
      </c>
    </row>
    <row r="20" spans="1:8" ht="15">
      <c r="A20" t="s">
        <v>99</v>
      </c>
      <c r="C20" s="20" t="s">
        <v>85</v>
      </c>
      <c r="D20" s="26">
        <v>1</v>
      </c>
      <c r="E20" s="20">
        <v>170</v>
      </c>
      <c r="F20" s="6">
        <f>D20*E20*$E$1</f>
        <v>10.2</v>
      </c>
      <c r="G20" s="6">
        <f>E20*D20*1.15</f>
        <v>195.49999999999997</v>
      </c>
      <c r="H20" s="6">
        <f>G20+F20</f>
        <v>205.69999999999996</v>
      </c>
    </row>
    <row r="21" spans="1:8" ht="15">
      <c r="A21" t="s">
        <v>99</v>
      </c>
      <c r="C21" s="20" t="s">
        <v>86</v>
      </c>
      <c r="D21" s="26">
        <v>1</v>
      </c>
      <c r="E21" s="20">
        <v>170</v>
      </c>
      <c r="F21" s="6">
        <f>D21*E21*$E$1</f>
        <v>10.2</v>
      </c>
      <c r="G21" s="6">
        <f>E21*D21*1.15</f>
        <v>195.49999999999997</v>
      </c>
      <c r="H21" s="6">
        <f>G21+F21</f>
        <v>205.69999999999996</v>
      </c>
    </row>
    <row r="22" spans="1:8" ht="15">
      <c r="A22" t="s">
        <v>99</v>
      </c>
      <c r="C22" s="20" t="s">
        <v>87</v>
      </c>
      <c r="D22" s="26">
        <v>1</v>
      </c>
      <c r="E22" s="20">
        <v>190</v>
      </c>
      <c r="F22" s="6">
        <f>D22*E22*$E$1</f>
        <v>11.4</v>
      </c>
      <c r="G22" s="6">
        <f>E22*D22*1.15</f>
        <v>218.49999999999997</v>
      </c>
      <c r="H22" s="6">
        <f>G22+F22</f>
        <v>229.89999999999998</v>
      </c>
    </row>
    <row r="23" spans="1:8" ht="15">
      <c r="A23" t="s">
        <v>99</v>
      </c>
      <c r="C23" s="20" t="s">
        <v>88</v>
      </c>
      <c r="D23" s="26">
        <v>1</v>
      </c>
      <c r="E23" s="20">
        <v>190</v>
      </c>
      <c r="F23" s="6">
        <f>D23*E23*$E$1</f>
        <v>11.4</v>
      </c>
      <c r="G23" s="6">
        <f>E23*D23*1.15</f>
        <v>218.49999999999997</v>
      </c>
      <c r="H23" s="6">
        <f>G23+F23</f>
        <v>229.89999999999998</v>
      </c>
    </row>
    <row r="24" spans="1:8" ht="15">
      <c r="A24" t="s">
        <v>99</v>
      </c>
      <c r="C24" s="20" t="s">
        <v>89</v>
      </c>
      <c r="D24" s="26">
        <v>1</v>
      </c>
      <c r="E24" s="20">
        <v>190</v>
      </c>
      <c r="F24" s="6">
        <f>D24*E24*$E$1</f>
        <v>11.4</v>
      </c>
      <c r="G24" s="6">
        <f>E24*D24*1.15</f>
        <v>218.49999999999997</v>
      </c>
      <c r="H24" s="6">
        <f>G24+F24</f>
        <v>229.89999999999998</v>
      </c>
    </row>
    <row r="25" spans="1:8" ht="15">
      <c r="A25" t="s">
        <v>99</v>
      </c>
      <c r="C25" s="20" t="s">
        <v>90</v>
      </c>
      <c r="D25" s="26">
        <v>1</v>
      </c>
      <c r="E25" s="20">
        <v>190</v>
      </c>
      <c r="F25" s="6">
        <f>D25*E25*$E$1</f>
        <v>11.4</v>
      </c>
      <c r="G25" s="6">
        <f>E25*D25*1.15</f>
        <v>218.49999999999997</v>
      </c>
      <c r="H25" s="6">
        <f>G25+F25</f>
        <v>229.89999999999998</v>
      </c>
    </row>
    <row r="26" spans="1:8" ht="15">
      <c r="A26" t="s">
        <v>99</v>
      </c>
      <c r="C26" s="20" t="s">
        <v>91</v>
      </c>
      <c r="D26" s="26">
        <v>1</v>
      </c>
      <c r="E26" s="20">
        <v>190</v>
      </c>
      <c r="F26" s="6">
        <f>D26*E26*$E$1</f>
        <v>11.4</v>
      </c>
      <c r="G26" s="6">
        <f>E26*D26*1.15</f>
        <v>218.49999999999997</v>
      </c>
      <c r="H26" s="6">
        <f>G26+F26</f>
        <v>229.89999999999998</v>
      </c>
    </row>
    <row r="27" spans="1:8" ht="15">
      <c r="A27" t="s">
        <v>99</v>
      </c>
      <c r="C27" s="20" t="s">
        <v>92</v>
      </c>
      <c r="D27" s="26">
        <v>1</v>
      </c>
      <c r="E27" s="20">
        <v>190</v>
      </c>
      <c r="F27" s="6">
        <f>D27*E27*$E$1</f>
        <v>11.4</v>
      </c>
      <c r="G27" s="6">
        <f>E27*D27*1.15</f>
        <v>218.49999999999997</v>
      </c>
      <c r="H27" s="6">
        <f>G27+F27</f>
        <v>229.89999999999998</v>
      </c>
    </row>
    <row r="28" spans="1:8" ht="15">
      <c r="A28" t="s">
        <v>99</v>
      </c>
      <c r="C28" s="20" t="s">
        <v>93</v>
      </c>
      <c r="D28" s="26">
        <v>1</v>
      </c>
      <c r="E28" s="20">
        <v>190</v>
      </c>
      <c r="F28" s="6">
        <f>D28*E28*$E$1</f>
        <v>11.4</v>
      </c>
      <c r="G28" s="6">
        <f>E28*D28*1.15</f>
        <v>218.49999999999997</v>
      </c>
      <c r="H28" s="6">
        <f>G28+F28</f>
        <v>229.89999999999998</v>
      </c>
    </row>
    <row r="29" spans="1:8" ht="15">
      <c r="A29" t="s">
        <v>99</v>
      </c>
      <c r="C29" s="20" t="s">
        <v>94</v>
      </c>
      <c r="D29" s="26">
        <v>1</v>
      </c>
      <c r="E29" s="20">
        <v>190</v>
      </c>
      <c r="F29" s="6">
        <f>D29*E29*$E$1</f>
        <v>11.4</v>
      </c>
      <c r="G29" s="6">
        <f>E29*D29*1.15</f>
        <v>218.49999999999997</v>
      </c>
      <c r="H29" s="6">
        <f>G29+F29</f>
        <v>229.89999999999998</v>
      </c>
    </row>
    <row r="30" spans="1:8" ht="15">
      <c r="A30" t="s">
        <v>99</v>
      </c>
      <c r="C30" s="20" t="s">
        <v>95</v>
      </c>
      <c r="D30" s="26">
        <v>1</v>
      </c>
      <c r="E30" s="20">
        <v>330</v>
      </c>
      <c r="F30" s="6">
        <f>D30*E30*$E$1</f>
        <v>19.8</v>
      </c>
      <c r="G30" s="6">
        <f>E30*D30*1.15</f>
        <v>379.49999999999994</v>
      </c>
      <c r="H30" s="6">
        <f>G30+F30</f>
        <v>399.29999999999995</v>
      </c>
    </row>
    <row r="31" spans="1:8" ht="15">
      <c r="A31" t="s">
        <v>99</v>
      </c>
      <c r="C31" s="20" t="s">
        <v>39</v>
      </c>
      <c r="D31" s="26">
        <v>2</v>
      </c>
      <c r="E31" s="20">
        <v>200</v>
      </c>
      <c r="F31" s="6">
        <f>D31*E31*$E$1</f>
        <v>24</v>
      </c>
      <c r="G31" s="6">
        <f>E31*D31*1.15</f>
        <v>459.99999999999994</v>
      </c>
      <c r="H31" s="6">
        <f>G31+F31</f>
        <v>483.99999999999994</v>
      </c>
    </row>
    <row r="32" spans="1:8" ht="24">
      <c r="A32" t="s">
        <v>99</v>
      </c>
      <c r="C32" s="20" t="s">
        <v>97</v>
      </c>
      <c r="D32" s="26">
        <v>1</v>
      </c>
      <c r="E32" s="20">
        <v>170</v>
      </c>
      <c r="F32" s="6">
        <f>D32*E32*$E$1</f>
        <v>10.2</v>
      </c>
      <c r="G32" s="6">
        <f>E32*D32*1.15</f>
        <v>195.49999999999997</v>
      </c>
      <c r="H32" s="6">
        <f>G32+F32</f>
        <v>205.69999999999996</v>
      </c>
    </row>
    <row r="33" spans="1:8" ht="24">
      <c r="A33" t="s">
        <v>99</v>
      </c>
      <c r="C33" s="20" t="s">
        <v>98</v>
      </c>
      <c r="D33" s="26">
        <v>1</v>
      </c>
      <c r="E33" s="20">
        <v>350</v>
      </c>
      <c r="F33" s="6">
        <f>D33*E33*$E$1</f>
        <v>21</v>
      </c>
      <c r="G33" s="6">
        <f>E33*D33*1.15</f>
        <v>402.49999999999994</v>
      </c>
      <c r="H33" s="6">
        <f>G33+F33</f>
        <v>423.49999999999994</v>
      </c>
    </row>
    <row r="34" spans="1:11" ht="15">
      <c r="A34" s="13"/>
      <c r="B34" s="13"/>
      <c r="C34" s="21"/>
      <c r="D34" s="27"/>
      <c r="E34" s="21"/>
      <c r="F34" s="22"/>
      <c r="G34" s="22"/>
      <c r="H34" s="22">
        <f>SUM(H15:H33)</f>
        <v>5082.000000000001</v>
      </c>
      <c r="I34" s="13"/>
      <c r="J34" s="13"/>
      <c r="K34" s="17">
        <f>I34-H34</f>
        <v>-5082.000000000001</v>
      </c>
    </row>
    <row r="35" spans="1:8" ht="15">
      <c r="A35" t="s">
        <v>61</v>
      </c>
      <c r="C35" s="20" t="s">
        <v>39</v>
      </c>
      <c r="D35" s="26">
        <v>1</v>
      </c>
      <c r="E35" s="20">
        <v>200</v>
      </c>
      <c r="F35" s="6">
        <f>D35*E35*$E$1</f>
        <v>12</v>
      </c>
      <c r="G35" s="6">
        <f>E35*D35*1.15</f>
        <v>229.99999999999997</v>
      </c>
      <c r="H35" s="6">
        <f>G35+F35</f>
        <v>241.99999999999997</v>
      </c>
    </row>
    <row r="36" spans="1:11" ht="15">
      <c r="A36" s="13"/>
      <c r="B36" s="13"/>
      <c r="C36" s="21"/>
      <c r="D36" s="27"/>
      <c r="E36" s="21"/>
      <c r="F36" s="22"/>
      <c r="G36" s="22"/>
      <c r="H36" s="22">
        <f>SUM(H35:H35)</f>
        <v>241.99999999999997</v>
      </c>
      <c r="I36" s="13"/>
      <c r="J36" s="13"/>
      <c r="K36" s="17">
        <f>I36-H36</f>
        <v>-241.99999999999997</v>
      </c>
    </row>
    <row r="37" spans="1:8" ht="15">
      <c r="A37" t="s">
        <v>79</v>
      </c>
      <c r="C37" s="20" t="s">
        <v>39</v>
      </c>
      <c r="D37" s="26">
        <v>1</v>
      </c>
      <c r="E37" s="20">
        <v>200</v>
      </c>
      <c r="F37" s="6">
        <f>D37*E37*$E$1</f>
        <v>12</v>
      </c>
      <c r="G37" s="6">
        <f>E37*D37*1.15</f>
        <v>229.99999999999997</v>
      </c>
      <c r="H37" s="6">
        <f>G37+F37</f>
        <v>241.99999999999997</v>
      </c>
    </row>
    <row r="38" spans="1:11" ht="15">
      <c r="A38" s="13"/>
      <c r="B38" s="13"/>
      <c r="C38" s="21"/>
      <c r="D38" s="27"/>
      <c r="E38" s="21"/>
      <c r="F38" s="22"/>
      <c r="G38" s="22"/>
      <c r="H38" s="22">
        <f>SUM(H37:H37)</f>
        <v>241.99999999999997</v>
      </c>
      <c r="I38" s="13"/>
      <c r="J38" s="13"/>
      <c r="K38" s="17">
        <f>I38-H38</f>
        <v>-241.99999999999997</v>
      </c>
    </row>
    <row r="39" spans="6:8" ht="15">
      <c r="F39" s="14">
        <f>SUM(F4:F37)</f>
        <v>408.59999999999985</v>
      </c>
      <c r="H39" s="14"/>
    </row>
  </sheetData>
  <sheetProtection/>
  <autoFilter ref="A3:K3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2011-04-23T02:00:19Z</cp:lastPrinted>
  <dcterms:created xsi:type="dcterms:W3CDTF">2010-07-14T04:16:13Z</dcterms:created>
  <dcterms:modified xsi:type="dcterms:W3CDTF">2011-05-23T09:32:31Z</dcterms:modified>
  <cp:category/>
  <cp:version/>
  <cp:contentType/>
  <cp:contentStatus/>
</cp:coreProperties>
</file>