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'Лист1'!$A$11:$J$202</definedName>
  </definedNames>
  <calcPr fullCalcOnLoad="1"/>
</workbook>
</file>

<file path=xl/sharedStrings.xml><?xml version="1.0" encoding="utf-8"?>
<sst xmlns="http://schemas.openxmlformats.org/spreadsheetml/2006/main" count="406" uniqueCount="95">
  <si>
    <t>ник</t>
  </si>
  <si>
    <t>прим</t>
  </si>
  <si>
    <t>наименование</t>
  </si>
  <si>
    <t>кол-во</t>
  </si>
  <si>
    <t>цена без орга</t>
  </si>
  <si>
    <t>оплата</t>
  </si>
  <si>
    <t>TECNOWOOL детские</t>
  </si>
  <si>
    <t>TECNOWOOL взрослые</t>
  </si>
  <si>
    <t>TECNOSTRETCH детские</t>
  </si>
  <si>
    <t>TECNOSTRETCH взрослые</t>
  </si>
  <si>
    <t>TECNOSTRETCH красные дет</t>
  </si>
  <si>
    <t>размер</t>
  </si>
  <si>
    <t>коэф трансп расходов на 1рубль</t>
  </si>
  <si>
    <t>сумма</t>
  </si>
  <si>
    <t>сальдо</t>
  </si>
  <si>
    <t>19-22</t>
  </si>
  <si>
    <t>ValenTina</t>
  </si>
  <si>
    <t>Love</t>
  </si>
  <si>
    <t>IcY W.</t>
  </si>
  <si>
    <t>TAISSA</t>
  </si>
  <si>
    <t>Nasusya</t>
  </si>
  <si>
    <t>лариса-мамабаба</t>
  </si>
  <si>
    <t>27-30</t>
  </si>
  <si>
    <t>Таня.Тима</t>
  </si>
  <si>
    <t>anna ns</t>
  </si>
  <si>
    <t>Naf-naf</t>
  </si>
  <si>
    <t>Элен и ребята</t>
  </si>
  <si>
    <t>Пристрой</t>
  </si>
  <si>
    <t>31-34</t>
  </si>
  <si>
    <t>Anastasiy</t>
  </si>
  <si>
    <t>25-28</t>
  </si>
  <si>
    <t>28-31</t>
  </si>
  <si>
    <t>32-35</t>
  </si>
  <si>
    <t>Свет-Мама</t>
  </si>
  <si>
    <t>lenenok</t>
  </si>
  <si>
    <t>Swetla</t>
  </si>
  <si>
    <t>Ларик</t>
  </si>
  <si>
    <t>fox509</t>
  </si>
  <si>
    <t>Fro</t>
  </si>
  <si>
    <t>22-24</t>
  </si>
  <si>
    <t>Ol-a</t>
  </si>
  <si>
    <t>Ируся:)</t>
  </si>
  <si>
    <t>Айринка</t>
  </si>
  <si>
    <t>BelochKa*1982</t>
  </si>
  <si>
    <t>Рафаэлка</t>
  </si>
  <si>
    <t xml:space="preserve">Марина Анатольевна </t>
  </si>
  <si>
    <t>Анчик</t>
  </si>
  <si>
    <t>Чита79</t>
  </si>
  <si>
    <t>Tigrenka</t>
  </si>
  <si>
    <t>Tochka</t>
  </si>
  <si>
    <t>желла</t>
  </si>
  <si>
    <t>LOVчик</t>
  </si>
  <si>
    <t>umi</t>
  </si>
  <si>
    <t>Энигма</t>
  </si>
  <si>
    <t>Ксеня!</t>
  </si>
  <si>
    <t>Надя.бо</t>
  </si>
  <si>
    <t>24-26</t>
  </si>
  <si>
    <t>LEONTINA</t>
  </si>
  <si>
    <t>andy184</t>
  </si>
  <si>
    <t>Lunka</t>
  </si>
  <si>
    <t>Nastya2006</t>
  </si>
  <si>
    <t>RIBA</t>
  </si>
  <si>
    <t>Ника7</t>
  </si>
  <si>
    <t>Iryca</t>
  </si>
  <si>
    <t>ИКСИ</t>
  </si>
  <si>
    <t>tata2009</t>
  </si>
  <si>
    <t>Ми-Леночка</t>
  </si>
  <si>
    <t>Lizz-z-z</t>
  </si>
  <si>
    <t>OliK3</t>
  </si>
  <si>
    <t>shalashova</t>
  </si>
  <si>
    <t>34-36</t>
  </si>
  <si>
    <t>36-38</t>
  </si>
  <si>
    <t>pando4ka</t>
  </si>
  <si>
    <t>35-37</t>
  </si>
  <si>
    <t>38-40</t>
  </si>
  <si>
    <t>40-42</t>
  </si>
  <si>
    <t>Котомявка</t>
  </si>
  <si>
    <t>41-43</t>
  </si>
  <si>
    <t>кошка Мама</t>
  </si>
  <si>
    <t>fresh'ka</t>
  </si>
  <si>
    <t>футболка термо</t>
  </si>
  <si>
    <t>штаны термо</t>
  </si>
  <si>
    <t>комплект термо</t>
  </si>
  <si>
    <t>kiskav</t>
  </si>
  <si>
    <t>Марусич</t>
  </si>
  <si>
    <t>куртка полярник син+гол</t>
  </si>
  <si>
    <t>110-116</t>
  </si>
  <si>
    <t>шлем желтый+какао-желт</t>
  </si>
  <si>
    <t>L</t>
  </si>
  <si>
    <t>ТР</t>
  </si>
  <si>
    <t>краги</t>
  </si>
  <si>
    <t>glacialis</t>
  </si>
  <si>
    <t>Tokko</t>
  </si>
  <si>
    <t>Аделия</t>
  </si>
  <si>
    <t>39-42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</si>
</sst>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E200" sqref="E200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21.00390625" style="0" customWidth="1"/>
    <col min="4" max="4" width="6.00390625" style="13" customWidth="1"/>
    <col min="5" max="5" width="4.8515625" style="13" customWidth="1"/>
    <col min="6" max="6" width="8.57421875" style="0" customWidth="1"/>
    <col min="7" max="7" width="6.8515625" style="0" customWidth="1"/>
    <col min="8" max="8" width="8.57421875" style="0" customWidth="1"/>
    <col min="9" max="9" width="7.28125" style="0" customWidth="1"/>
    <col min="10" max="10" width="6.00390625" style="0" customWidth="1"/>
    <col min="11" max="11" width="6.421875" style="0" customWidth="1"/>
    <col min="12" max="12" width="13.140625" style="0" customWidth="1"/>
  </cols>
  <sheetData>
    <row r="1" spans="1:10" ht="15">
      <c r="A1" s="13"/>
      <c r="C1" s="17" t="s">
        <v>12</v>
      </c>
      <c r="D1" s="17"/>
      <c r="E1" s="18"/>
      <c r="F1" s="17">
        <v>0.031</v>
      </c>
      <c r="G1" s="17"/>
      <c r="H1" s="17"/>
      <c r="I1" s="23">
        <f>1600/53790</f>
        <v>0.02974530581892545</v>
      </c>
      <c r="J1" s="17"/>
    </row>
    <row r="2" spans="3:10" s="5" customFormat="1" ht="12">
      <c r="C2" s="5" t="s">
        <v>6</v>
      </c>
      <c r="D2" s="6"/>
      <c r="E2" s="10">
        <v>310</v>
      </c>
      <c r="F2" s="10">
        <v>290</v>
      </c>
      <c r="G2" s="7">
        <f>F2*1.15</f>
        <v>333.5</v>
      </c>
      <c r="H2" s="7"/>
      <c r="J2" s="9"/>
    </row>
    <row r="3" spans="3:10" s="5" customFormat="1" ht="12">
      <c r="C3" s="5" t="s">
        <v>7</v>
      </c>
      <c r="D3" s="6"/>
      <c r="E3" s="10">
        <v>370</v>
      </c>
      <c r="F3" s="10">
        <v>340</v>
      </c>
      <c r="G3" s="7">
        <f>F3*1.15</f>
        <v>390.99999999999994</v>
      </c>
      <c r="H3" s="7"/>
      <c r="J3" s="14"/>
    </row>
    <row r="4" spans="3:10" s="5" customFormat="1" ht="12">
      <c r="C4" s="5" t="s">
        <v>8</v>
      </c>
      <c r="D4" s="6"/>
      <c r="E4" s="10">
        <v>270</v>
      </c>
      <c r="F4" s="10">
        <v>270</v>
      </c>
      <c r="G4" s="7">
        <f>F4*1.1</f>
        <v>297</v>
      </c>
      <c r="H4" s="7"/>
      <c r="J4" s="9"/>
    </row>
    <row r="5" spans="3:10" s="5" customFormat="1" ht="12">
      <c r="C5" s="5" t="s">
        <v>9</v>
      </c>
      <c r="D5" s="6"/>
      <c r="E5" s="10">
        <v>330</v>
      </c>
      <c r="F5" s="10">
        <v>330</v>
      </c>
      <c r="G5" s="7">
        <f>F5*1.15</f>
        <v>379.49999999999994</v>
      </c>
      <c r="H5" s="7"/>
      <c r="J5" s="9"/>
    </row>
    <row r="6" spans="3:10" s="5" customFormat="1" ht="12">
      <c r="C6" s="5" t="s">
        <v>10</v>
      </c>
      <c r="D6" s="6"/>
      <c r="E6" s="10">
        <v>250</v>
      </c>
      <c r="F6" s="10">
        <v>250</v>
      </c>
      <c r="G6" s="7">
        <f>F6*1.15</f>
        <v>287.5</v>
      </c>
      <c r="H6" s="7"/>
      <c r="J6" s="9"/>
    </row>
    <row r="7" spans="3:10" s="5" customFormat="1" ht="12">
      <c r="C7" s="5" t="s">
        <v>80</v>
      </c>
      <c r="D7" s="6"/>
      <c r="E7" s="10">
        <v>990</v>
      </c>
      <c r="F7" s="10">
        <v>940.5</v>
      </c>
      <c r="G7" s="7">
        <f>F7*1.15</f>
        <v>1081.5749999999998</v>
      </c>
      <c r="H7" s="7"/>
      <c r="J7" s="9"/>
    </row>
    <row r="8" spans="3:10" s="5" customFormat="1" ht="12">
      <c r="C8" s="5" t="s">
        <v>81</v>
      </c>
      <c r="D8" s="6"/>
      <c r="E8" s="10">
        <v>990</v>
      </c>
      <c r="F8" s="10">
        <v>940.5</v>
      </c>
      <c r="G8" s="7">
        <f>F8*1.15</f>
        <v>1081.5749999999998</v>
      </c>
      <c r="H8" s="7"/>
      <c r="J8" s="9"/>
    </row>
    <row r="9" spans="3:10" s="5" customFormat="1" ht="12">
      <c r="C9" s="5" t="s">
        <v>82</v>
      </c>
      <c r="D9" s="6"/>
      <c r="E9" s="10">
        <v>1890</v>
      </c>
      <c r="F9" s="10">
        <v>1795.5</v>
      </c>
      <c r="G9" s="7">
        <f>F9*1.15</f>
        <v>2064.825</v>
      </c>
      <c r="H9" s="7"/>
      <c r="J9" s="9"/>
    </row>
    <row r="10" spans="4:10" s="5" customFormat="1" ht="12">
      <c r="D10" s="6"/>
      <c r="E10" s="7"/>
      <c r="F10" s="8"/>
      <c r="G10" s="7"/>
      <c r="H10" s="7"/>
      <c r="J10" s="9"/>
    </row>
    <row r="11" spans="1:11" ht="15">
      <c r="A11" s="1" t="s">
        <v>0</v>
      </c>
      <c r="B11" s="1" t="s">
        <v>1</v>
      </c>
      <c r="C11" s="1" t="s">
        <v>2</v>
      </c>
      <c r="D11" s="13" t="s">
        <v>11</v>
      </c>
      <c r="E11" s="2" t="s">
        <v>3</v>
      </c>
      <c r="F11" s="3" t="s">
        <v>4</v>
      </c>
      <c r="G11" s="19" t="s">
        <v>89</v>
      </c>
      <c r="H11" s="19"/>
      <c r="I11" s="19" t="s">
        <v>13</v>
      </c>
      <c r="J11" s="4" t="s">
        <v>5</v>
      </c>
      <c r="K11" s="19" t="s">
        <v>14</v>
      </c>
    </row>
    <row r="12" spans="1:9" ht="15">
      <c r="A12" t="s">
        <v>29</v>
      </c>
      <c r="C12" s="5" t="s">
        <v>7</v>
      </c>
      <c r="D12" t="s">
        <v>71</v>
      </c>
      <c r="E12" s="13">
        <v>1</v>
      </c>
      <c r="F12" s="19">
        <f>$F$3</f>
        <v>340</v>
      </c>
      <c r="G12" s="12">
        <f>F12*E12*$F$1</f>
        <v>10.54</v>
      </c>
      <c r="H12" s="12">
        <f>E12*F12</f>
        <v>340</v>
      </c>
      <c r="I12" s="12">
        <f>H12*1.1+G12</f>
        <v>384.5400000000001</v>
      </c>
    </row>
    <row r="13" spans="1:11" ht="15">
      <c r="A13" s="11"/>
      <c r="B13" s="11"/>
      <c r="C13" s="20"/>
      <c r="D13" s="11"/>
      <c r="E13" s="21"/>
      <c r="F13" s="22"/>
      <c r="G13" s="15"/>
      <c r="H13" s="15"/>
      <c r="I13" s="15">
        <f>SUM(I12)</f>
        <v>384.5400000000001</v>
      </c>
      <c r="J13" s="11"/>
      <c r="K13" s="15">
        <f>J13-I13</f>
        <v>-384.5400000000001</v>
      </c>
    </row>
    <row r="14" spans="1:9" ht="15">
      <c r="A14" t="s">
        <v>58</v>
      </c>
      <c r="C14" s="5" t="s">
        <v>6</v>
      </c>
      <c r="D14" t="s">
        <v>22</v>
      </c>
      <c r="E14" s="13">
        <v>1</v>
      </c>
      <c r="F14" s="19">
        <f>$F$2</f>
        <v>290</v>
      </c>
      <c r="G14" s="12">
        <f>F14*E14*$F$1</f>
        <v>8.99</v>
      </c>
      <c r="H14" s="12">
        <f>E14*F14</f>
        <v>290</v>
      </c>
      <c r="I14" s="12">
        <f>H14*1.1+G14</f>
        <v>327.99</v>
      </c>
    </row>
    <row r="15" spans="1:9" ht="15">
      <c r="A15" t="s">
        <v>58</v>
      </c>
      <c r="C15" s="5" t="s">
        <v>7</v>
      </c>
      <c r="D15" t="s">
        <v>77</v>
      </c>
      <c r="E15" s="13">
        <v>1</v>
      </c>
      <c r="F15" s="19">
        <f>$F$3</f>
        <v>340</v>
      </c>
      <c r="G15" s="12">
        <f>F15*E15*$F$1</f>
        <v>10.54</v>
      </c>
      <c r="H15" s="12">
        <f>E15*F15</f>
        <v>340</v>
      </c>
      <c r="I15" s="12">
        <f>H15*1.1+G15</f>
        <v>384.5400000000001</v>
      </c>
    </row>
    <row r="16" spans="1:11" ht="15">
      <c r="A16" s="11"/>
      <c r="B16" s="11"/>
      <c r="C16" s="20"/>
      <c r="D16" s="11"/>
      <c r="E16" s="21"/>
      <c r="F16" s="22"/>
      <c r="G16" s="15"/>
      <c r="H16" s="15"/>
      <c r="I16" s="15">
        <f>SUM(I14:I15)</f>
        <v>712.5300000000001</v>
      </c>
      <c r="J16" s="11"/>
      <c r="K16" s="15">
        <f>J16-I16</f>
        <v>-712.5300000000001</v>
      </c>
    </row>
    <row r="17" spans="1:9" ht="15">
      <c r="A17" t="s">
        <v>24</v>
      </c>
      <c r="C17" s="5" t="s">
        <v>6</v>
      </c>
      <c r="D17" t="s">
        <v>22</v>
      </c>
      <c r="E17" s="13">
        <v>1</v>
      </c>
      <c r="F17" s="19">
        <f>$F$2</f>
        <v>290</v>
      </c>
      <c r="G17" s="12">
        <f>F17*E17*$F$1</f>
        <v>8.99</v>
      </c>
      <c r="H17" s="12">
        <f>E17*F17</f>
        <v>290</v>
      </c>
      <c r="I17" s="12">
        <f>H17*1.1+G17</f>
        <v>327.99</v>
      </c>
    </row>
    <row r="18" spans="1:9" ht="15">
      <c r="A18" t="s">
        <v>24</v>
      </c>
      <c r="C18" s="5" t="s">
        <v>10</v>
      </c>
      <c r="D18" t="s">
        <v>31</v>
      </c>
      <c r="E18" s="13">
        <v>1</v>
      </c>
      <c r="F18" s="19">
        <f>$F$6</f>
        <v>250</v>
      </c>
      <c r="G18" s="12">
        <f>F18*E18*$F$1</f>
        <v>7.75</v>
      </c>
      <c r="H18" s="12">
        <f>E18*F18</f>
        <v>250</v>
      </c>
      <c r="I18" s="12">
        <f>H18*1.1+G18</f>
        <v>282.75</v>
      </c>
    </row>
    <row r="19" spans="1:11" ht="15">
      <c r="A19" s="11"/>
      <c r="B19" s="11"/>
      <c r="C19" s="20"/>
      <c r="D19" s="11"/>
      <c r="E19" s="21"/>
      <c r="F19" s="22"/>
      <c r="G19" s="15"/>
      <c r="H19" s="15"/>
      <c r="I19" s="15">
        <f>SUM(I17:I18)</f>
        <v>610.74</v>
      </c>
      <c r="J19" s="11"/>
      <c r="K19" s="15">
        <f>J19-I19</f>
        <v>-610.74</v>
      </c>
    </row>
    <row r="20" spans="1:9" ht="15">
      <c r="A20" t="s">
        <v>43</v>
      </c>
      <c r="C20" s="5" t="s">
        <v>6</v>
      </c>
      <c r="D20" t="s">
        <v>39</v>
      </c>
      <c r="E20" s="13">
        <v>1</v>
      </c>
      <c r="F20" s="19">
        <f>$F$2</f>
        <v>290</v>
      </c>
      <c r="G20" s="12">
        <f>F20*E20*$F$1</f>
        <v>8.99</v>
      </c>
      <c r="H20" s="12">
        <f>E20*F20</f>
        <v>290</v>
      </c>
      <c r="I20" s="12">
        <f>H20*1.1+G20</f>
        <v>327.99</v>
      </c>
    </row>
    <row r="21" spans="1:9" ht="15">
      <c r="A21" t="s">
        <v>43</v>
      </c>
      <c r="C21" s="5" t="s">
        <v>6</v>
      </c>
      <c r="D21" t="s">
        <v>22</v>
      </c>
      <c r="E21" s="13">
        <v>1</v>
      </c>
      <c r="F21" s="19">
        <f>$F$2</f>
        <v>290</v>
      </c>
      <c r="G21" s="12">
        <f>F21*E21*$F$1</f>
        <v>8.99</v>
      </c>
      <c r="H21" s="12">
        <f>E21*F21</f>
        <v>290</v>
      </c>
      <c r="I21" s="12">
        <f>H21*1.1+G21</f>
        <v>327.99</v>
      </c>
    </row>
    <row r="22" spans="1:9" ht="15">
      <c r="A22" t="s">
        <v>43</v>
      </c>
      <c r="C22" s="5" t="s">
        <v>10</v>
      </c>
      <c r="D22" t="s">
        <v>31</v>
      </c>
      <c r="E22" s="13">
        <v>1</v>
      </c>
      <c r="F22" s="19">
        <f>$F$6</f>
        <v>250</v>
      </c>
      <c r="G22" s="12">
        <f>F22*E22*$F$1</f>
        <v>7.75</v>
      </c>
      <c r="H22" s="12">
        <f>E22*F22</f>
        <v>250</v>
      </c>
      <c r="I22" s="12">
        <f>H22*1.1+G22</f>
        <v>282.75</v>
      </c>
    </row>
    <row r="23" spans="1:11" ht="15">
      <c r="A23" s="11"/>
      <c r="B23" s="11"/>
      <c r="C23" s="20"/>
      <c r="D23" s="11"/>
      <c r="E23" s="21"/>
      <c r="F23" s="22"/>
      <c r="G23" s="15"/>
      <c r="H23" s="15"/>
      <c r="I23" s="15">
        <f>SUM(I20:I22)</f>
        <v>938.73</v>
      </c>
      <c r="J23" s="11">
        <v>950</v>
      </c>
      <c r="K23" s="15">
        <f>J23-I23</f>
        <v>11.269999999999982</v>
      </c>
    </row>
    <row r="24" spans="1:9" ht="15">
      <c r="A24" t="s">
        <v>37</v>
      </c>
      <c r="C24" s="5" t="s">
        <v>6</v>
      </c>
      <c r="D24" t="s">
        <v>15</v>
      </c>
      <c r="E24" s="13">
        <v>1</v>
      </c>
      <c r="F24" s="19">
        <f>$F$2</f>
        <v>290</v>
      </c>
      <c r="G24" s="12">
        <f>F24*E24*$F$1</f>
        <v>8.99</v>
      </c>
      <c r="H24" s="12">
        <f>E24*F24</f>
        <v>290</v>
      </c>
      <c r="I24" s="12">
        <f>H24*1.1+G24</f>
        <v>327.99</v>
      </c>
    </row>
    <row r="25" spans="1:9" ht="15">
      <c r="A25" t="s">
        <v>37</v>
      </c>
      <c r="C25" s="5" t="s">
        <v>6</v>
      </c>
      <c r="D25" t="s">
        <v>56</v>
      </c>
      <c r="E25" s="13">
        <v>1</v>
      </c>
      <c r="F25" s="19">
        <f>$F$3</f>
        <v>340</v>
      </c>
      <c r="G25" s="12">
        <f>F25*E25*$F$1</f>
        <v>10.54</v>
      </c>
      <c r="H25" s="12">
        <f>E25*F25</f>
        <v>340</v>
      </c>
      <c r="I25" s="12">
        <f>H25*1.1+G25</f>
        <v>384.5400000000001</v>
      </c>
    </row>
    <row r="26" spans="1:9" ht="15">
      <c r="A26" t="s">
        <v>37</v>
      </c>
      <c r="C26" s="5" t="s">
        <v>7</v>
      </c>
      <c r="D26" t="s">
        <v>71</v>
      </c>
      <c r="E26" s="13">
        <v>2</v>
      </c>
      <c r="F26" s="19">
        <f>$F$3</f>
        <v>340</v>
      </c>
      <c r="G26" s="12">
        <f>F26*E26*$F$1</f>
        <v>21.08</v>
      </c>
      <c r="H26" s="12">
        <f>E26*F26</f>
        <v>680</v>
      </c>
      <c r="I26" s="12">
        <f>H26*1.1+G26</f>
        <v>769.0800000000002</v>
      </c>
    </row>
    <row r="27" spans="1:11" ht="15">
      <c r="A27" s="11"/>
      <c r="B27" s="11"/>
      <c r="C27" s="20"/>
      <c r="D27" s="11"/>
      <c r="E27" s="21"/>
      <c r="F27" s="22"/>
      <c r="G27" s="15"/>
      <c r="H27" s="15"/>
      <c r="I27" s="15">
        <f>SUM(I24:I26)</f>
        <v>1481.6100000000001</v>
      </c>
      <c r="J27" s="11">
        <v>1500</v>
      </c>
      <c r="K27" s="15">
        <f>J27-I27</f>
        <v>18.389999999999873</v>
      </c>
    </row>
    <row r="28" spans="1:9" ht="15">
      <c r="A28" t="s">
        <v>79</v>
      </c>
      <c r="C28" s="5" t="s">
        <v>6</v>
      </c>
      <c r="D28" t="s">
        <v>56</v>
      </c>
      <c r="E28" s="13">
        <v>1</v>
      </c>
      <c r="F28" s="19">
        <f>$F$2</f>
        <v>290</v>
      </c>
      <c r="G28" s="12">
        <f>F28*E28*$F$1</f>
        <v>8.99</v>
      </c>
      <c r="H28" s="12">
        <f>E28*F28</f>
        <v>290</v>
      </c>
      <c r="I28" s="12">
        <f>H28*1.1+G28</f>
        <v>327.99</v>
      </c>
    </row>
    <row r="29" spans="1:9" ht="15">
      <c r="A29" t="s">
        <v>79</v>
      </c>
      <c r="C29" s="5" t="s">
        <v>7</v>
      </c>
      <c r="D29" t="s">
        <v>74</v>
      </c>
      <c r="F29" s="19">
        <f>$F$3</f>
        <v>340</v>
      </c>
      <c r="G29" s="12">
        <f>F29*E29*$F$1</f>
        <v>0</v>
      </c>
      <c r="H29" s="12">
        <f>E29*F29</f>
        <v>0</v>
      </c>
      <c r="I29" s="12">
        <f>H29*1.1+G29</f>
        <v>0</v>
      </c>
    </row>
    <row r="30" spans="1:9" ht="15">
      <c r="A30" t="s">
        <v>79</v>
      </c>
      <c r="C30" s="5" t="s">
        <v>10</v>
      </c>
      <c r="D30" t="s">
        <v>30</v>
      </c>
      <c r="F30" s="19">
        <f>$F$6</f>
        <v>250</v>
      </c>
      <c r="G30" s="12">
        <f>F30*E30*$F$1</f>
        <v>0</v>
      </c>
      <c r="H30" s="12">
        <f>E30*F30</f>
        <v>0</v>
      </c>
      <c r="I30" s="12">
        <f>H30*1.1+G30</f>
        <v>0</v>
      </c>
    </row>
    <row r="31" spans="1:11" ht="15">
      <c r="A31" s="11"/>
      <c r="B31" s="11"/>
      <c r="C31" s="20"/>
      <c r="D31" s="11"/>
      <c r="E31" s="21"/>
      <c r="F31" s="22"/>
      <c r="G31" s="15"/>
      <c r="H31" s="15"/>
      <c r="I31" s="15">
        <f>SUM(I28:I30)</f>
        <v>327.99</v>
      </c>
      <c r="J31" s="11">
        <v>2000</v>
      </c>
      <c r="K31" s="15">
        <f>J31-I31</f>
        <v>1672.01</v>
      </c>
    </row>
    <row r="32" spans="1:9" ht="15">
      <c r="A32" t="s">
        <v>38</v>
      </c>
      <c r="C32" s="5" t="s">
        <v>6</v>
      </c>
      <c r="D32" t="s">
        <v>15</v>
      </c>
      <c r="E32" s="13">
        <v>1</v>
      </c>
      <c r="F32" s="19">
        <f>$F$2</f>
        <v>290</v>
      </c>
      <c r="G32" s="12">
        <f>F32*E32*$F$1</f>
        <v>8.99</v>
      </c>
      <c r="H32" s="12">
        <f>E32*F32</f>
        <v>290</v>
      </c>
      <c r="I32" s="12">
        <f>H32*1.1+G32</f>
        <v>327.99</v>
      </c>
    </row>
    <row r="33" spans="1:11" ht="15">
      <c r="A33" s="11"/>
      <c r="B33" s="11"/>
      <c r="C33" s="20"/>
      <c r="D33" s="11"/>
      <c r="E33" s="21"/>
      <c r="F33" s="22"/>
      <c r="G33" s="15"/>
      <c r="H33" s="15"/>
      <c r="I33" s="15">
        <f>SUM(I32)</f>
        <v>327.99</v>
      </c>
      <c r="J33" s="11">
        <v>328</v>
      </c>
      <c r="K33" s="15">
        <f>J33-I33</f>
        <v>0.009999999999990905</v>
      </c>
    </row>
    <row r="34" spans="1:9" ht="15">
      <c r="A34" t="s">
        <v>18</v>
      </c>
      <c r="C34" s="5" t="s">
        <v>6</v>
      </c>
      <c r="D34" t="s">
        <v>22</v>
      </c>
      <c r="E34" s="13">
        <v>2</v>
      </c>
      <c r="F34" s="19">
        <f>$F$2</f>
        <v>290</v>
      </c>
      <c r="G34" s="12">
        <f>F34*E34*$F$1</f>
        <v>17.98</v>
      </c>
      <c r="H34" s="12">
        <f>E34*F34</f>
        <v>580</v>
      </c>
      <c r="I34" s="12">
        <f>H34*1.1+G34</f>
        <v>655.98</v>
      </c>
    </row>
    <row r="35" spans="1:9" ht="15">
      <c r="A35" t="s">
        <v>18</v>
      </c>
      <c r="C35" s="5" t="s">
        <v>7</v>
      </c>
      <c r="D35" t="s">
        <v>71</v>
      </c>
      <c r="E35" s="13">
        <v>1</v>
      </c>
      <c r="F35" s="19">
        <f>$F$3</f>
        <v>340</v>
      </c>
      <c r="G35" s="12">
        <f>F35*E35*$F$1</f>
        <v>10.54</v>
      </c>
      <c r="H35" s="12">
        <f>E35*F35</f>
        <v>340</v>
      </c>
      <c r="I35" s="12">
        <f>H35*1.1+G35</f>
        <v>384.5400000000001</v>
      </c>
    </row>
    <row r="36" spans="1:9" ht="15">
      <c r="A36" t="s">
        <v>18</v>
      </c>
      <c r="C36" s="5" t="s">
        <v>10</v>
      </c>
      <c r="D36" t="s">
        <v>31</v>
      </c>
      <c r="E36" s="13">
        <v>2</v>
      </c>
      <c r="F36" s="19">
        <f>$F$6</f>
        <v>250</v>
      </c>
      <c r="G36" s="12">
        <f>F36*E36*$F$1</f>
        <v>15.5</v>
      </c>
      <c r="H36" s="12">
        <f>E36*F36</f>
        <v>500</v>
      </c>
      <c r="I36" s="12">
        <f>H36*1.1+G36</f>
        <v>565.5</v>
      </c>
    </row>
    <row r="37" spans="1:11" ht="15">
      <c r="A37" s="11"/>
      <c r="B37" s="11"/>
      <c r="C37" s="20"/>
      <c r="D37" s="11"/>
      <c r="E37" s="21"/>
      <c r="F37" s="22"/>
      <c r="G37" s="15"/>
      <c r="H37" s="15"/>
      <c r="I37" s="15">
        <f>SUM(I34:I36)</f>
        <v>1606.02</v>
      </c>
      <c r="J37" s="11"/>
      <c r="K37" s="15">
        <f>J37-I37</f>
        <v>-1606.02</v>
      </c>
    </row>
    <row r="38" spans="1:9" ht="15">
      <c r="A38" t="s">
        <v>63</v>
      </c>
      <c r="C38" s="5" t="s">
        <v>6</v>
      </c>
      <c r="D38" t="s">
        <v>22</v>
      </c>
      <c r="E38" s="13">
        <v>1</v>
      </c>
      <c r="F38" s="19">
        <f>$F$2</f>
        <v>290</v>
      </c>
      <c r="G38" s="12">
        <f>F38*E38*$F$1</f>
        <v>8.99</v>
      </c>
      <c r="H38" s="12">
        <f>E38*F38</f>
        <v>290</v>
      </c>
      <c r="I38" s="12">
        <f>H38*1.1+G38</f>
        <v>327.99</v>
      </c>
    </row>
    <row r="39" spans="1:9" ht="15">
      <c r="A39" t="s">
        <v>63</v>
      </c>
      <c r="C39" s="5" t="s">
        <v>6</v>
      </c>
      <c r="D39" t="s">
        <v>28</v>
      </c>
      <c r="E39" s="13">
        <v>1</v>
      </c>
      <c r="F39" s="19">
        <f>$F$2</f>
        <v>290</v>
      </c>
      <c r="G39" s="12">
        <f>F39*E39*$F$1</f>
        <v>8.99</v>
      </c>
      <c r="H39" s="12">
        <f>E39*F39</f>
        <v>290</v>
      </c>
      <c r="I39" s="12">
        <f>H39*1.1+G39</f>
        <v>327.99</v>
      </c>
    </row>
    <row r="40" spans="1:11" ht="15">
      <c r="A40" s="11"/>
      <c r="B40" s="11"/>
      <c r="C40" s="20"/>
      <c r="D40" s="11"/>
      <c r="E40" s="21"/>
      <c r="F40" s="22"/>
      <c r="G40" s="15"/>
      <c r="H40" s="15"/>
      <c r="I40" s="15">
        <f>SUM(I38:I39)</f>
        <v>655.98</v>
      </c>
      <c r="J40" s="11"/>
      <c r="K40" s="15">
        <f>J40-I40</f>
        <v>-655.98</v>
      </c>
    </row>
    <row r="41" spans="1:9" ht="15">
      <c r="A41" t="s">
        <v>83</v>
      </c>
      <c r="C41" s="5" t="s">
        <v>82</v>
      </c>
      <c r="D41">
        <v>92</v>
      </c>
      <c r="E41" s="13">
        <v>1</v>
      </c>
      <c r="F41" s="19">
        <f>$F$9</f>
        <v>1795.5</v>
      </c>
      <c r="G41" s="12">
        <f>F41*E41*$F$1</f>
        <v>55.6605</v>
      </c>
      <c r="H41" s="12">
        <f>E41*F41</f>
        <v>1795.5</v>
      </c>
      <c r="I41" s="12">
        <f>H41*1.1+G41</f>
        <v>2030.7105000000001</v>
      </c>
    </row>
    <row r="42" spans="1:11" ht="15">
      <c r="A42" s="11"/>
      <c r="B42" s="11"/>
      <c r="C42" s="20"/>
      <c r="D42" s="11"/>
      <c r="E42" s="21"/>
      <c r="F42" s="22"/>
      <c r="G42" s="15"/>
      <c r="H42" s="15"/>
      <c r="I42" s="15">
        <f>SUM(I41)</f>
        <v>2030.7105000000001</v>
      </c>
      <c r="J42" s="11"/>
      <c r="K42" s="15">
        <f>J42-I42</f>
        <v>-2030.7105000000001</v>
      </c>
    </row>
    <row r="43" spans="1:9" ht="15">
      <c r="A43" t="s">
        <v>34</v>
      </c>
      <c r="C43" s="5" t="s">
        <v>6</v>
      </c>
      <c r="D43" t="s">
        <v>39</v>
      </c>
      <c r="E43" s="13">
        <v>1</v>
      </c>
      <c r="F43" s="19">
        <f>$F$2</f>
        <v>290</v>
      </c>
      <c r="G43" s="12">
        <f>F43*E43*$F$1</f>
        <v>8.99</v>
      </c>
      <c r="H43" s="12">
        <f>E43*F43</f>
        <v>290</v>
      </c>
      <c r="I43" s="12">
        <f>H43*1.1+G43</f>
        <v>327.99</v>
      </c>
    </row>
    <row r="44" spans="1:9" ht="15">
      <c r="A44" t="s">
        <v>34</v>
      </c>
      <c r="C44" s="5" t="s">
        <v>6</v>
      </c>
      <c r="D44" t="s">
        <v>56</v>
      </c>
      <c r="E44" s="13">
        <v>1</v>
      </c>
      <c r="F44" s="19">
        <f>$F$2</f>
        <v>290</v>
      </c>
      <c r="G44" s="12">
        <f>F44*E44*$F$1</f>
        <v>8.99</v>
      </c>
      <c r="H44" s="12">
        <f>E44*F44</f>
        <v>290</v>
      </c>
      <c r="I44" s="12">
        <f>H44*1.1+G44</f>
        <v>327.99</v>
      </c>
    </row>
    <row r="45" spans="1:9" ht="15">
      <c r="A45" t="s">
        <v>34</v>
      </c>
      <c r="C45" s="5" t="s">
        <v>80</v>
      </c>
      <c r="D45">
        <v>92</v>
      </c>
      <c r="E45" s="13">
        <v>1</v>
      </c>
      <c r="F45" s="19">
        <f>$F$7</f>
        <v>940.5</v>
      </c>
      <c r="G45" s="12">
        <f>F45*E45*$F$1</f>
        <v>29.1555</v>
      </c>
      <c r="H45" s="12">
        <f>E45*F45</f>
        <v>940.5</v>
      </c>
      <c r="I45" s="12">
        <f>H45*1.1+G45</f>
        <v>1063.7055000000003</v>
      </c>
    </row>
    <row r="46" spans="1:11" ht="15">
      <c r="A46" s="11"/>
      <c r="B46" s="11"/>
      <c r="C46" s="20"/>
      <c r="D46" s="11"/>
      <c r="E46" s="21"/>
      <c r="F46" s="22"/>
      <c r="G46" s="15"/>
      <c r="H46" s="15"/>
      <c r="I46" s="15">
        <f>SUM(I43:I45)</f>
        <v>1719.6855000000003</v>
      </c>
      <c r="J46" s="11">
        <v>1664</v>
      </c>
      <c r="K46" s="15">
        <f>J46-I46</f>
        <v>-55.685500000000275</v>
      </c>
    </row>
    <row r="47" spans="1:9" ht="15">
      <c r="A47" t="s">
        <v>57</v>
      </c>
      <c r="C47" s="5" t="s">
        <v>6</v>
      </c>
      <c r="D47" t="s">
        <v>22</v>
      </c>
      <c r="E47" s="13">
        <v>1</v>
      </c>
      <c r="F47" s="19">
        <f>$F$2</f>
        <v>290</v>
      </c>
      <c r="G47" s="12">
        <f>F47*E47*$F$1</f>
        <v>8.99</v>
      </c>
      <c r="H47" s="12">
        <f>E47*F47</f>
        <v>290</v>
      </c>
      <c r="I47" s="12">
        <f>H47*1.1+G47</f>
        <v>327.99</v>
      </c>
    </row>
    <row r="48" spans="1:11" ht="15">
      <c r="A48" s="11"/>
      <c r="B48" s="11"/>
      <c r="C48" s="20"/>
      <c r="D48" s="11"/>
      <c r="E48" s="21"/>
      <c r="F48" s="22"/>
      <c r="G48" s="15"/>
      <c r="H48" s="15"/>
      <c r="I48" s="15">
        <f>SUM(I47)</f>
        <v>327.99</v>
      </c>
      <c r="J48" s="11"/>
      <c r="K48" s="15">
        <f>J48-I48</f>
        <v>-327.99</v>
      </c>
    </row>
    <row r="49" spans="1:9" ht="15">
      <c r="A49" t="s">
        <v>67</v>
      </c>
      <c r="C49" s="5" t="s">
        <v>6</v>
      </c>
      <c r="D49" t="s">
        <v>22</v>
      </c>
      <c r="E49" s="13">
        <v>1</v>
      </c>
      <c r="F49" s="19">
        <f>$F$2</f>
        <v>290</v>
      </c>
      <c r="G49" s="12">
        <f>F49*E49*$F$1</f>
        <v>8.99</v>
      </c>
      <c r="H49" s="12">
        <f>E49*F49</f>
        <v>290</v>
      </c>
      <c r="I49" s="12">
        <f>H49*1.1+G49</f>
        <v>327.99</v>
      </c>
    </row>
    <row r="50" spans="1:11" ht="15">
      <c r="A50" s="11"/>
      <c r="B50" s="11"/>
      <c r="C50" s="20"/>
      <c r="D50" s="11"/>
      <c r="E50" s="21"/>
      <c r="F50" s="22"/>
      <c r="G50" s="15"/>
      <c r="H50" s="15"/>
      <c r="I50" s="15">
        <f>SUM(I49)</f>
        <v>327.99</v>
      </c>
      <c r="J50" s="11"/>
      <c r="K50" s="15">
        <f>J50-I50</f>
        <v>-327.99</v>
      </c>
    </row>
    <row r="51" spans="1:9" ht="15">
      <c r="A51" t="s">
        <v>17</v>
      </c>
      <c r="C51" s="5" t="s">
        <v>6</v>
      </c>
      <c r="D51" t="s">
        <v>56</v>
      </c>
      <c r="E51" s="13">
        <v>1</v>
      </c>
      <c r="F51" s="19">
        <f>$F$2</f>
        <v>290</v>
      </c>
      <c r="G51" s="12">
        <f>F51*E51*$F$1</f>
        <v>8.99</v>
      </c>
      <c r="H51" s="12">
        <f>E51*F51</f>
        <v>290</v>
      </c>
      <c r="I51" s="12">
        <f>H51*1.1+G51</f>
        <v>327.99</v>
      </c>
    </row>
    <row r="52" spans="1:9" ht="15">
      <c r="A52" t="s">
        <v>17</v>
      </c>
      <c r="C52" s="5" t="s">
        <v>7</v>
      </c>
      <c r="D52" t="s">
        <v>74</v>
      </c>
      <c r="E52" s="13">
        <v>1</v>
      </c>
      <c r="F52" s="19">
        <f>$F$3</f>
        <v>340</v>
      </c>
      <c r="G52" s="12">
        <f>F52*E52*$F$1</f>
        <v>10.54</v>
      </c>
      <c r="H52" s="12">
        <f>E52*F52</f>
        <v>340</v>
      </c>
      <c r="I52" s="12">
        <f>H52*1.1+G52</f>
        <v>384.5400000000001</v>
      </c>
    </row>
    <row r="53" spans="1:9" ht="15">
      <c r="A53" t="s">
        <v>17</v>
      </c>
      <c r="C53" s="5" t="s">
        <v>82</v>
      </c>
      <c r="D53">
        <v>86</v>
      </c>
      <c r="E53" s="13">
        <v>1</v>
      </c>
      <c r="F53" s="19">
        <f>$F$9</f>
        <v>1795.5</v>
      </c>
      <c r="G53" s="12">
        <f>F53*E53*$F$1</f>
        <v>55.6605</v>
      </c>
      <c r="H53" s="12">
        <f>E53*F53</f>
        <v>1795.5</v>
      </c>
      <c r="I53" s="12">
        <f>H53*1.1+G53</f>
        <v>2030.7105000000001</v>
      </c>
    </row>
    <row r="54" spans="1:9" ht="15">
      <c r="A54" t="s">
        <v>17</v>
      </c>
      <c r="C54" s="5" t="s">
        <v>82</v>
      </c>
      <c r="D54">
        <v>92</v>
      </c>
      <c r="E54" s="13">
        <v>1</v>
      </c>
      <c r="F54" s="19">
        <f>$F$9</f>
        <v>1795.5</v>
      </c>
      <c r="G54" s="12">
        <f>F54*E54*$F$1</f>
        <v>55.6605</v>
      </c>
      <c r="H54" s="12">
        <f>E54*F54</f>
        <v>1795.5</v>
      </c>
      <c r="I54" s="12">
        <f>H54*1.1+G54</f>
        <v>2030.7105000000001</v>
      </c>
    </row>
    <row r="55" spans="1:9" ht="15">
      <c r="A55" t="s">
        <v>17</v>
      </c>
      <c r="C55" s="5" t="s">
        <v>82</v>
      </c>
      <c r="D55">
        <v>98</v>
      </c>
      <c r="E55" s="13">
        <v>1</v>
      </c>
      <c r="F55" s="19">
        <f>$F$9</f>
        <v>1795.5</v>
      </c>
      <c r="G55" s="12">
        <f>F55*E55*$F$1</f>
        <v>55.6605</v>
      </c>
      <c r="H55" s="12">
        <f>E55*F55</f>
        <v>1795.5</v>
      </c>
      <c r="I55" s="12">
        <f>H55*1.1+G55</f>
        <v>2030.7105000000001</v>
      </c>
    </row>
    <row r="56" spans="1:11" ht="15">
      <c r="A56" s="11"/>
      <c r="B56" s="11"/>
      <c r="C56" s="20"/>
      <c r="D56" s="11"/>
      <c r="E56" s="21"/>
      <c r="F56" s="22"/>
      <c r="G56" s="15"/>
      <c r="H56" s="15"/>
      <c r="I56" s="15">
        <f>SUM(I51:I55)</f>
        <v>6804.661500000001</v>
      </c>
      <c r="J56" s="11">
        <v>6484</v>
      </c>
      <c r="K56" s="15">
        <f>J56-I56</f>
        <v>-320.66150000000107</v>
      </c>
    </row>
    <row r="57" spans="1:9" ht="15">
      <c r="A57" t="s">
        <v>51</v>
      </c>
      <c r="C57" s="5" t="s">
        <v>6</v>
      </c>
      <c r="D57" t="s">
        <v>56</v>
      </c>
      <c r="E57" s="13">
        <v>1</v>
      </c>
      <c r="F57" s="19">
        <f>$F$2</f>
        <v>290</v>
      </c>
      <c r="G57" s="12">
        <f>F57*E57*$F$1</f>
        <v>8.99</v>
      </c>
      <c r="H57" s="12">
        <f>E57*F57</f>
        <v>290</v>
      </c>
      <c r="I57" s="12">
        <f>H57*1.1+G57</f>
        <v>327.99</v>
      </c>
    </row>
    <row r="58" spans="1:9" ht="15">
      <c r="A58" t="s">
        <v>51</v>
      </c>
      <c r="C58" s="5" t="s">
        <v>10</v>
      </c>
      <c r="D58" t="s">
        <v>30</v>
      </c>
      <c r="F58" s="19">
        <f>$F$6</f>
        <v>250</v>
      </c>
      <c r="G58" s="12">
        <f>F58*E58*$F$1</f>
        <v>0</v>
      </c>
      <c r="H58" s="12">
        <f>E58*F58</f>
        <v>0</v>
      </c>
      <c r="I58" s="12">
        <f>H58*1.1+G58</f>
        <v>0</v>
      </c>
    </row>
    <row r="59" spans="1:11" ht="15">
      <c r="A59" s="11"/>
      <c r="B59" s="11"/>
      <c r="C59" s="20"/>
      <c r="D59" s="11"/>
      <c r="E59" s="21"/>
      <c r="F59" s="22"/>
      <c r="G59" s="15"/>
      <c r="H59" s="15"/>
      <c r="I59" s="15">
        <f>SUM(I57:I58)</f>
        <v>327.99</v>
      </c>
      <c r="J59" s="11"/>
      <c r="K59" s="15">
        <f>J59-I59</f>
        <v>-327.99</v>
      </c>
    </row>
    <row r="60" spans="1:9" ht="15">
      <c r="A60" t="s">
        <v>59</v>
      </c>
      <c r="C60" s="5" t="s">
        <v>6</v>
      </c>
      <c r="D60" t="s">
        <v>22</v>
      </c>
      <c r="E60" s="13">
        <v>2</v>
      </c>
      <c r="F60" s="19">
        <f>$F$2</f>
        <v>290</v>
      </c>
      <c r="G60" s="12">
        <f>F60*E60*$F$1</f>
        <v>17.98</v>
      </c>
      <c r="H60" s="12">
        <f>E60*F60</f>
        <v>580</v>
      </c>
      <c r="I60" s="12">
        <f>H60*1.1+G60</f>
        <v>655.98</v>
      </c>
    </row>
    <row r="61" spans="1:9" ht="15">
      <c r="A61" t="s">
        <v>59</v>
      </c>
      <c r="C61" s="5" t="s">
        <v>7</v>
      </c>
      <c r="D61" t="s">
        <v>94</v>
      </c>
      <c r="E61" s="13">
        <v>2</v>
      </c>
      <c r="F61" s="19">
        <f>$F$3</f>
        <v>340</v>
      </c>
      <c r="G61" s="12">
        <f>F61*E61*$F$1</f>
        <v>21.08</v>
      </c>
      <c r="H61" s="12">
        <f>E61*F61</f>
        <v>680</v>
      </c>
      <c r="I61" s="12">
        <f>H61*1.1+G61</f>
        <v>769.0800000000002</v>
      </c>
    </row>
    <row r="62" spans="1:11" ht="15">
      <c r="A62" s="11"/>
      <c r="B62" s="11"/>
      <c r="C62" s="20"/>
      <c r="D62" s="11"/>
      <c r="E62" s="21"/>
      <c r="F62" s="22"/>
      <c r="G62" s="15"/>
      <c r="H62" s="15"/>
      <c r="I62" s="15">
        <f>SUM(I60:I61)</f>
        <v>1425.0600000000002</v>
      </c>
      <c r="J62" s="11">
        <v>1425</v>
      </c>
      <c r="K62" s="15">
        <f>J62-I62</f>
        <v>-0.060000000000172804</v>
      </c>
    </row>
    <row r="63" spans="1:9" ht="15">
      <c r="A63" t="s">
        <v>25</v>
      </c>
      <c r="C63" s="5" t="s">
        <v>7</v>
      </c>
      <c r="D63" t="s">
        <v>74</v>
      </c>
      <c r="E63" s="13">
        <v>1</v>
      </c>
      <c r="F63" s="19">
        <f>$F$3</f>
        <v>340</v>
      </c>
      <c r="G63" s="12">
        <f>F63*E63*$F$1</f>
        <v>10.54</v>
      </c>
      <c r="H63" s="12">
        <f>E63*F63</f>
        <v>340</v>
      </c>
      <c r="I63" s="12">
        <f>H63*1.1+G63</f>
        <v>384.5400000000001</v>
      </c>
    </row>
    <row r="64" spans="1:9" ht="15">
      <c r="A64" t="s">
        <v>25</v>
      </c>
      <c r="C64" s="5" t="s">
        <v>7</v>
      </c>
      <c r="D64" t="s">
        <v>94</v>
      </c>
      <c r="E64" s="13">
        <v>1</v>
      </c>
      <c r="F64" s="19">
        <f>$F$3</f>
        <v>340</v>
      </c>
      <c r="G64" s="12">
        <f>F64*E64*$F$1</f>
        <v>10.54</v>
      </c>
      <c r="H64" s="12">
        <f>E64*F64</f>
        <v>340</v>
      </c>
      <c r="I64" s="12">
        <f>H64*1.1+G64</f>
        <v>384.5400000000001</v>
      </c>
    </row>
    <row r="65" spans="1:11" ht="15">
      <c r="A65" s="11"/>
      <c r="B65" s="11"/>
      <c r="C65" s="20"/>
      <c r="D65" s="11"/>
      <c r="E65" s="21"/>
      <c r="F65" s="22"/>
      <c r="G65" s="15"/>
      <c r="H65" s="15"/>
      <c r="I65" s="15">
        <f>SUM(I63:I64)</f>
        <v>769.0800000000002</v>
      </c>
      <c r="J65" s="11"/>
      <c r="K65" s="15">
        <f>J65-I65</f>
        <v>-769.0800000000002</v>
      </c>
    </row>
    <row r="66" spans="1:9" ht="15">
      <c r="A66" t="s">
        <v>60</v>
      </c>
      <c r="C66" s="5" t="s">
        <v>6</v>
      </c>
      <c r="D66" t="s">
        <v>22</v>
      </c>
      <c r="E66" s="13">
        <v>1</v>
      </c>
      <c r="F66" s="19">
        <f>$F$2</f>
        <v>290</v>
      </c>
      <c r="G66" s="12">
        <f>F66*E66*$F$1</f>
        <v>8.99</v>
      </c>
      <c r="H66" s="12">
        <f>E66*F66</f>
        <v>290</v>
      </c>
      <c r="I66" s="12">
        <f>H66*1.1+G66</f>
        <v>327.99</v>
      </c>
    </row>
    <row r="67" spans="1:9" ht="15">
      <c r="A67" t="s">
        <v>60</v>
      </c>
      <c r="C67" s="5" t="s">
        <v>82</v>
      </c>
      <c r="D67">
        <v>116</v>
      </c>
      <c r="E67" s="13">
        <v>1</v>
      </c>
      <c r="F67" s="19">
        <f>$F$9</f>
        <v>1795.5</v>
      </c>
      <c r="G67" s="12">
        <f>F67*E67*$F$1</f>
        <v>55.6605</v>
      </c>
      <c r="H67" s="12">
        <f>E67*F67</f>
        <v>1795.5</v>
      </c>
      <c r="I67" s="12">
        <f>H67*1.1+G67</f>
        <v>2030.7105000000001</v>
      </c>
    </row>
    <row r="68" spans="1:11" ht="15">
      <c r="A68" s="11"/>
      <c r="B68" s="11"/>
      <c r="C68" s="20"/>
      <c r="D68" s="11"/>
      <c r="E68" s="21"/>
      <c r="F68" s="22"/>
      <c r="G68" s="15"/>
      <c r="H68" s="15"/>
      <c r="I68" s="15">
        <f>SUM(I66:I67)</f>
        <v>2358.7005</v>
      </c>
      <c r="J68" s="11">
        <v>2252</v>
      </c>
      <c r="K68" s="15">
        <f>J68-I68</f>
        <v>-106.70049999999992</v>
      </c>
    </row>
    <row r="69" spans="1:9" ht="15">
      <c r="A69" t="s">
        <v>20</v>
      </c>
      <c r="C69" s="5" t="s">
        <v>6</v>
      </c>
      <c r="D69" t="s">
        <v>56</v>
      </c>
      <c r="E69" s="13">
        <v>1</v>
      </c>
      <c r="F69" s="19">
        <f>$F$2</f>
        <v>290</v>
      </c>
      <c r="G69" s="12">
        <f>F69*E69*$F$1</f>
        <v>8.99</v>
      </c>
      <c r="H69" s="12">
        <f>E69*F69</f>
        <v>290</v>
      </c>
      <c r="I69" s="12">
        <f>H69*1.1+G69</f>
        <v>327.99</v>
      </c>
    </row>
    <row r="70" spans="1:11" ht="15">
      <c r="A70" s="11"/>
      <c r="B70" s="11"/>
      <c r="C70" s="20"/>
      <c r="D70" s="11"/>
      <c r="E70" s="21"/>
      <c r="F70" s="22"/>
      <c r="G70" s="15"/>
      <c r="H70" s="15"/>
      <c r="I70" s="15">
        <f>SUM(I69)</f>
        <v>327.99</v>
      </c>
      <c r="J70" s="11"/>
      <c r="K70" s="15">
        <f>J70-I70</f>
        <v>-327.99</v>
      </c>
    </row>
    <row r="71" spans="1:9" ht="15">
      <c r="A71" t="s">
        <v>40</v>
      </c>
      <c r="C71" s="5" t="s">
        <v>6</v>
      </c>
      <c r="D71" t="s">
        <v>39</v>
      </c>
      <c r="E71" s="13">
        <v>1</v>
      </c>
      <c r="F71" s="19">
        <f>$F$2</f>
        <v>290</v>
      </c>
      <c r="G71" s="12">
        <f>F71*E71*$F$1</f>
        <v>8.99</v>
      </c>
      <c r="H71" s="12">
        <f>E71*F71</f>
        <v>290</v>
      </c>
      <c r="I71" s="12">
        <f>H71*1.1+G71</f>
        <v>327.99</v>
      </c>
    </row>
    <row r="72" spans="1:9" ht="15">
      <c r="A72" t="s">
        <v>40</v>
      </c>
      <c r="C72" s="5" t="s">
        <v>7</v>
      </c>
      <c r="D72" t="s">
        <v>94</v>
      </c>
      <c r="E72" s="13">
        <v>1</v>
      </c>
      <c r="F72" s="19">
        <f>$F$3</f>
        <v>340</v>
      </c>
      <c r="G72" s="12">
        <f>F72*E72*$F$1</f>
        <v>10.54</v>
      </c>
      <c r="H72" s="12">
        <f>E72*F72</f>
        <v>340</v>
      </c>
      <c r="I72" s="12">
        <f>H72*1.1+G72</f>
        <v>384.5400000000001</v>
      </c>
    </row>
    <row r="73" spans="1:11" ht="15">
      <c r="A73" s="11"/>
      <c r="B73" s="11"/>
      <c r="C73" s="20"/>
      <c r="D73" s="11"/>
      <c r="E73" s="21"/>
      <c r="F73" s="22"/>
      <c r="G73" s="15"/>
      <c r="H73" s="15"/>
      <c r="I73" s="15">
        <f>SUM(I71:I72)</f>
        <v>712.5300000000001</v>
      </c>
      <c r="J73" s="11"/>
      <c r="K73" s="15">
        <f>J73-I73</f>
        <v>-712.5300000000001</v>
      </c>
    </row>
    <row r="74" spans="1:9" ht="15">
      <c r="A74" t="s">
        <v>68</v>
      </c>
      <c r="C74" s="5" t="s">
        <v>6</v>
      </c>
      <c r="D74" t="s">
        <v>28</v>
      </c>
      <c r="E74" s="13">
        <v>1</v>
      </c>
      <c r="F74" s="19">
        <f>$F$2</f>
        <v>290</v>
      </c>
      <c r="G74" s="12">
        <f>F74*E74*$F$1</f>
        <v>8.99</v>
      </c>
      <c r="H74" s="12">
        <f>E74*F74</f>
        <v>290</v>
      </c>
      <c r="I74" s="12">
        <f>H74*1.1+G74</f>
        <v>327.99</v>
      </c>
    </row>
    <row r="75" spans="1:9" ht="15">
      <c r="A75" t="s">
        <v>68</v>
      </c>
      <c r="C75" s="5" t="s">
        <v>7</v>
      </c>
      <c r="D75" t="s">
        <v>74</v>
      </c>
      <c r="E75" s="13">
        <v>1</v>
      </c>
      <c r="F75" s="19">
        <f>$F$3</f>
        <v>340</v>
      </c>
      <c r="G75" s="12">
        <f>F75*E75*$F$1</f>
        <v>10.54</v>
      </c>
      <c r="H75" s="12">
        <f>E75*F75</f>
        <v>340</v>
      </c>
      <c r="I75" s="12">
        <f>H75*1.1+G75</f>
        <v>384.5400000000001</v>
      </c>
    </row>
    <row r="76" spans="1:9" ht="15">
      <c r="A76" t="s">
        <v>68</v>
      </c>
      <c r="C76" s="5" t="s">
        <v>7</v>
      </c>
      <c r="D76" t="s">
        <v>94</v>
      </c>
      <c r="E76" s="13">
        <v>1</v>
      </c>
      <c r="F76" s="19">
        <f>$F$3</f>
        <v>340</v>
      </c>
      <c r="G76" s="12">
        <f>F76*E76*$F$1</f>
        <v>10.54</v>
      </c>
      <c r="H76" s="12">
        <f>E76*F76</f>
        <v>340</v>
      </c>
      <c r="I76" s="12">
        <f>H76*1.1+G76</f>
        <v>384.5400000000001</v>
      </c>
    </row>
    <row r="77" spans="1:9" ht="15">
      <c r="A77" t="s">
        <v>68</v>
      </c>
      <c r="C77" s="5" t="s">
        <v>10</v>
      </c>
      <c r="D77" t="s">
        <v>32</v>
      </c>
      <c r="E77" s="13">
        <v>1</v>
      </c>
      <c r="F77" s="19">
        <f>$F$6</f>
        <v>250</v>
      </c>
      <c r="G77" s="12">
        <f>F77*E77*$F$1</f>
        <v>7.75</v>
      </c>
      <c r="H77" s="12">
        <f>E77*F77</f>
        <v>250</v>
      </c>
      <c r="I77" s="12">
        <f>H77*1.1+G77</f>
        <v>282.75</v>
      </c>
    </row>
    <row r="78" spans="1:11" ht="15">
      <c r="A78" s="11"/>
      <c r="B78" s="11"/>
      <c r="C78" s="20"/>
      <c r="D78" s="11"/>
      <c r="E78" s="21"/>
      <c r="F78" s="22"/>
      <c r="G78" s="15"/>
      <c r="H78" s="15"/>
      <c r="I78" s="15">
        <f>SUM(I74:I77)</f>
        <v>1379.8200000000002</v>
      </c>
      <c r="J78" s="11">
        <v>1400</v>
      </c>
      <c r="K78" s="15">
        <f>J78-I78</f>
        <v>20.179999999999836</v>
      </c>
    </row>
    <row r="79" spans="1:9" ht="15">
      <c r="A79" t="s">
        <v>72</v>
      </c>
      <c r="C79" s="5" t="s">
        <v>7</v>
      </c>
      <c r="D79" t="s">
        <v>71</v>
      </c>
      <c r="E79" s="13">
        <v>1</v>
      </c>
      <c r="F79" s="19">
        <f>$F$3</f>
        <v>340</v>
      </c>
      <c r="G79" s="12">
        <f>F79*E79*$F$1</f>
        <v>10.54</v>
      </c>
      <c r="H79" s="12">
        <f>E79*F79</f>
        <v>340</v>
      </c>
      <c r="I79" s="12">
        <f>H79*1.1+G79</f>
        <v>384.5400000000001</v>
      </c>
    </row>
    <row r="80" spans="1:9" ht="15">
      <c r="A80" t="s">
        <v>72</v>
      </c>
      <c r="C80" s="5" t="s">
        <v>7</v>
      </c>
      <c r="D80" t="s">
        <v>77</v>
      </c>
      <c r="F80" s="19">
        <f>$F$3</f>
        <v>340</v>
      </c>
      <c r="G80" s="12">
        <f>F80*E80*$F$1</f>
        <v>0</v>
      </c>
      <c r="H80" s="12">
        <f>E80*F80</f>
        <v>0</v>
      </c>
      <c r="I80" s="12">
        <f>H80*1.1+G80</f>
        <v>0</v>
      </c>
    </row>
    <row r="81" spans="1:11" ht="15">
      <c r="A81" s="11"/>
      <c r="B81" s="11"/>
      <c r="C81" s="20"/>
      <c r="D81" s="11"/>
      <c r="E81" s="21"/>
      <c r="F81" s="22"/>
      <c r="G81" s="15"/>
      <c r="H81" s="15"/>
      <c r="I81" s="15">
        <f>SUM(I79:I80)</f>
        <v>384.5400000000001</v>
      </c>
      <c r="J81" s="11"/>
      <c r="K81" s="15">
        <f>J81-I81</f>
        <v>-384.5400000000001</v>
      </c>
    </row>
    <row r="82" spans="1:9" ht="15">
      <c r="A82" t="s">
        <v>61</v>
      </c>
      <c r="C82" s="5" t="s">
        <v>6</v>
      </c>
      <c r="D82" t="s">
        <v>22</v>
      </c>
      <c r="E82" s="13">
        <v>1</v>
      </c>
      <c r="F82" s="19">
        <f>$F$2</f>
        <v>290</v>
      </c>
      <c r="G82" s="12">
        <f>F82*E82*$F$1</f>
        <v>8.99</v>
      </c>
      <c r="H82" s="12">
        <f>E82*F82</f>
        <v>290</v>
      </c>
      <c r="I82" s="12">
        <f>H82*1.1+G82</f>
        <v>327.99</v>
      </c>
    </row>
    <row r="83" spans="1:11" ht="15">
      <c r="A83" s="11"/>
      <c r="B83" s="11"/>
      <c r="C83" s="20"/>
      <c r="D83" s="11"/>
      <c r="E83" s="21"/>
      <c r="F83" s="22"/>
      <c r="G83" s="15"/>
      <c r="H83" s="15"/>
      <c r="I83" s="15">
        <f>SUM(I82)</f>
        <v>327.99</v>
      </c>
      <c r="J83" s="11"/>
      <c r="K83" s="15">
        <f>J83-I83</f>
        <v>-327.99</v>
      </c>
    </row>
    <row r="84" spans="1:9" ht="15">
      <c r="A84" t="s">
        <v>69</v>
      </c>
      <c r="C84" s="5" t="s">
        <v>6</v>
      </c>
      <c r="D84" t="s">
        <v>28</v>
      </c>
      <c r="E84" s="13">
        <v>1</v>
      </c>
      <c r="F84" s="19">
        <f>$F$2</f>
        <v>290</v>
      </c>
      <c r="G84" s="12">
        <f>F84*E84*$F$1</f>
        <v>8.99</v>
      </c>
      <c r="H84" s="12">
        <f>E84*F84</f>
        <v>290</v>
      </c>
      <c r="I84" s="12">
        <f>H84*1.1+G84</f>
        <v>327.99</v>
      </c>
    </row>
    <row r="85" spans="1:9" ht="15">
      <c r="A85" t="s">
        <v>69</v>
      </c>
      <c r="C85" s="5" t="s">
        <v>10</v>
      </c>
      <c r="D85" t="s">
        <v>32</v>
      </c>
      <c r="E85" s="13">
        <v>1</v>
      </c>
      <c r="F85" s="19">
        <f>$F$6</f>
        <v>250</v>
      </c>
      <c r="G85" s="12">
        <f>F85*E85*$F$1</f>
        <v>7.75</v>
      </c>
      <c r="H85" s="12">
        <f>E85*F85</f>
        <v>250</v>
      </c>
      <c r="I85" s="12">
        <f>H85*1.1+G85</f>
        <v>282.75</v>
      </c>
    </row>
    <row r="86" spans="1:11" ht="15">
      <c r="A86" s="11"/>
      <c r="B86" s="11"/>
      <c r="C86" s="20"/>
      <c r="D86" s="11"/>
      <c r="E86" s="21"/>
      <c r="F86" s="22"/>
      <c r="G86" s="15"/>
      <c r="H86" s="15"/>
      <c r="I86" s="15">
        <f>SUM(I84:I85)</f>
        <v>610.74</v>
      </c>
      <c r="J86" s="11">
        <v>610</v>
      </c>
      <c r="K86" s="15">
        <f>J86-I86</f>
        <v>-0.7400000000000091</v>
      </c>
    </row>
    <row r="87" spans="1:9" ht="15">
      <c r="A87" t="s">
        <v>35</v>
      </c>
      <c r="C87" s="5" t="s">
        <v>6</v>
      </c>
      <c r="D87" t="s">
        <v>22</v>
      </c>
      <c r="E87" s="13">
        <v>1</v>
      </c>
      <c r="F87" s="19">
        <f>$F$2</f>
        <v>290</v>
      </c>
      <c r="G87" s="12">
        <f>F87*E87*$F$1</f>
        <v>8.99</v>
      </c>
      <c r="H87" s="12">
        <f>E87*F87</f>
        <v>290</v>
      </c>
      <c r="I87" s="12">
        <f>H87*1.1+G87</f>
        <v>327.99</v>
      </c>
    </row>
    <row r="88" spans="1:11" ht="15">
      <c r="A88" s="11"/>
      <c r="B88" s="11"/>
      <c r="C88" s="20"/>
      <c r="D88" s="11"/>
      <c r="E88" s="21"/>
      <c r="F88" s="22"/>
      <c r="G88" s="15"/>
      <c r="H88" s="15"/>
      <c r="I88" s="15">
        <f>SUM(I87)</f>
        <v>327.99</v>
      </c>
      <c r="J88" s="11"/>
      <c r="K88" s="15">
        <f>J88-I88</f>
        <v>-327.99</v>
      </c>
    </row>
    <row r="89" spans="1:9" ht="15">
      <c r="A89" t="s">
        <v>19</v>
      </c>
      <c r="C89" s="5" t="s">
        <v>6</v>
      </c>
      <c r="D89" t="s">
        <v>56</v>
      </c>
      <c r="E89" s="13">
        <v>1</v>
      </c>
      <c r="F89" s="19">
        <f>$F$2</f>
        <v>290</v>
      </c>
      <c r="G89" s="12">
        <f>F89*E89*$F$1</f>
        <v>8.99</v>
      </c>
      <c r="H89" s="12">
        <f>E89*F89</f>
        <v>290</v>
      </c>
      <c r="I89" s="12">
        <f>H89*1.1+G89</f>
        <v>327.99</v>
      </c>
    </row>
    <row r="90" spans="1:11" ht="15">
      <c r="A90" s="11"/>
      <c r="B90" s="11"/>
      <c r="C90" s="20"/>
      <c r="D90" s="11"/>
      <c r="E90" s="21"/>
      <c r="F90" s="22"/>
      <c r="G90" s="15"/>
      <c r="H90" s="15"/>
      <c r="I90" s="15">
        <f>SUM(I89)</f>
        <v>327.99</v>
      </c>
      <c r="J90" s="11">
        <v>335</v>
      </c>
      <c r="K90" s="15">
        <f>J90-I90</f>
        <v>7.009999999999991</v>
      </c>
    </row>
    <row r="91" spans="1:9" ht="15">
      <c r="A91" t="s">
        <v>65</v>
      </c>
      <c r="C91" s="5" t="s">
        <v>6</v>
      </c>
      <c r="D91" t="s">
        <v>22</v>
      </c>
      <c r="E91" s="13">
        <v>1</v>
      </c>
      <c r="F91" s="19">
        <f>$F$2</f>
        <v>290</v>
      </c>
      <c r="G91" s="12">
        <f>F91*E91*$F$1</f>
        <v>8.99</v>
      </c>
      <c r="H91" s="12">
        <f>E91*F91</f>
        <v>290</v>
      </c>
      <c r="I91" s="12">
        <f>H91*1.1+G91</f>
        <v>327.99</v>
      </c>
    </row>
    <row r="92" spans="1:9" ht="15">
      <c r="A92" t="s">
        <v>65</v>
      </c>
      <c r="C92" s="5" t="s">
        <v>7</v>
      </c>
      <c r="D92" t="s">
        <v>74</v>
      </c>
      <c r="F92" s="19">
        <f>$F$3</f>
        <v>340</v>
      </c>
      <c r="G92" s="12">
        <f>F92*E92*$F$1</f>
        <v>0</v>
      </c>
      <c r="H92" s="12">
        <f>E92*F92</f>
        <v>0</v>
      </c>
      <c r="I92" s="12">
        <f>H92*1.1+G92</f>
        <v>0</v>
      </c>
    </row>
    <row r="93" spans="1:9" ht="15">
      <c r="A93" t="s">
        <v>65</v>
      </c>
      <c r="C93" s="5" t="s">
        <v>82</v>
      </c>
      <c r="D93">
        <v>116</v>
      </c>
      <c r="E93" s="13">
        <v>1</v>
      </c>
      <c r="F93" s="19">
        <f>$F$9</f>
        <v>1795.5</v>
      </c>
      <c r="G93" s="12">
        <f>F93*E93*$F$1</f>
        <v>55.6605</v>
      </c>
      <c r="H93" s="12">
        <f>E93*F93</f>
        <v>1795.5</v>
      </c>
      <c r="I93" s="12">
        <f>H93*1.1+G93</f>
        <v>2030.7105000000001</v>
      </c>
    </row>
    <row r="94" spans="1:11" ht="15">
      <c r="A94" s="11"/>
      <c r="B94" s="11"/>
      <c r="C94" s="20"/>
      <c r="D94" s="11"/>
      <c r="E94" s="21"/>
      <c r="F94" s="22"/>
      <c r="G94" s="15"/>
      <c r="H94" s="15"/>
      <c r="I94" s="15">
        <f>SUM(I91:I93)</f>
        <v>2358.7005</v>
      </c>
      <c r="J94" s="11"/>
      <c r="K94" s="15">
        <f>J94-I94</f>
        <v>-2358.7005</v>
      </c>
    </row>
    <row r="95" spans="1:9" ht="15">
      <c r="A95" t="s">
        <v>48</v>
      </c>
      <c r="C95" s="5" t="s">
        <v>6</v>
      </c>
      <c r="D95" t="s">
        <v>56</v>
      </c>
      <c r="E95" s="13">
        <v>1</v>
      </c>
      <c r="F95" s="19">
        <f>$F$2</f>
        <v>290</v>
      </c>
      <c r="G95" s="12">
        <f>F95*E95*$F$1</f>
        <v>8.99</v>
      </c>
      <c r="H95" s="12">
        <f>E95*F95</f>
        <v>290</v>
      </c>
      <c r="I95" s="12">
        <f>H95*1.1+G95</f>
        <v>327.99</v>
      </c>
    </row>
    <row r="96" spans="1:9" ht="15">
      <c r="A96" t="s">
        <v>48</v>
      </c>
      <c r="C96" s="5" t="s">
        <v>6</v>
      </c>
      <c r="D96" t="s">
        <v>22</v>
      </c>
      <c r="E96" s="13">
        <v>1</v>
      </c>
      <c r="F96" s="19">
        <f>$F$2</f>
        <v>290</v>
      </c>
      <c r="G96" s="12">
        <f>F96*E96*$F$1</f>
        <v>8.99</v>
      </c>
      <c r="H96" s="12">
        <f>E96*F96</f>
        <v>290</v>
      </c>
      <c r="I96" s="12">
        <f>H96*1.1+G96</f>
        <v>327.99</v>
      </c>
    </row>
    <row r="97" spans="1:9" ht="15">
      <c r="A97" t="s">
        <v>48</v>
      </c>
      <c r="C97" s="5" t="s">
        <v>7</v>
      </c>
      <c r="D97" t="s">
        <v>71</v>
      </c>
      <c r="E97" s="13">
        <v>1</v>
      </c>
      <c r="F97" s="19">
        <f>$F$3</f>
        <v>340</v>
      </c>
      <c r="G97" s="12">
        <f>F97*E97*$F$1</f>
        <v>10.54</v>
      </c>
      <c r="H97" s="12">
        <f>E97*F97</f>
        <v>340</v>
      </c>
      <c r="I97" s="12">
        <f>H97*1.1+G97</f>
        <v>384.5400000000001</v>
      </c>
    </row>
    <row r="98" spans="1:9" ht="15">
      <c r="A98" t="s">
        <v>48</v>
      </c>
      <c r="C98" s="5" t="s">
        <v>7</v>
      </c>
      <c r="D98" t="s">
        <v>77</v>
      </c>
      <c r="E98" s="13">
        <v>1</v>
      </c>
      <c r="F98" s="19">
        <f>$F$3</f>
        <v>340</v>
      </c>
      <c r="G98" s="12">
        <f>F98*E98*$F$1</f>
        <v>10.54</v>
      </c>
      <c r="H98" s="12">
        <f>E98*F98</f>
        <v>340</v>
      </c>
      <c r="I98" s="12">
        <f>H98*1.1+G98</f>
        <v>384.5400000000001</v>
      </c>
    </row>
    <row r="99" spans="1:11" ht="15">
      <c r="A99" s="11"/>
      <c r="B99" s="11"/>
      <c r="C99" s="20"/>
      <c r="D99" s="11"/>
      <c r="E99" s="21"/>
      <c r="F99" s="22"/>
      <c r="G99" s="15"/>
      <c r="H99" s="15"/>
      <c r="I99" s="15">
        <f>SUM(I95:I98)</f>
        <v>1425.06</v>
      </c>
      <c r="J99" s="11">
        <v>1425</v>
      </c>
      <c r="K99" s="15">
        <f>J99-I99</f>
        <v>-0.05999999999994543</v>
      </c>
    </row>
    <row r="100" spans="1:9" ht="15">
      <c r="A100" t="s">
        <v>49</v>
      </c>
      <c r="C100" s="5" t="s">
        <v>6</v>
      </c>
      <c r="D100" t="s">
        <v>56</v>
      </c>
      <c r="E100" s="13">
        <v>1</v>
      </c>
      <c r="F100" s="19">
        <f>$F$2</f>
        <v>290</v>
      </c>
      <c r="G100" s="12">
        <f>F100*E100*$F$1</f>
        <v>8.99</v>
      </c>
      <c r="H100" s="12">
        <f>E100*F100</f>
        <v>290</v>
      </c>
      <c r="I100" s="12">
        <f>H100*1.1+G100</f>
        <v>327.99</v>
      </c>
    </row>
    <row r="101" spans="1:9" ht="15">
      <c r="A101" t="s">
        <v>49</v>
      </c>
      <c r="C101" s="5" t="s">
        <v>81</v>
      </c>
      <c r="D101">
        <v>92</v>
      </c>
      <c r="E101" s="13">
        <v>1</v>
      </c>
      <c r="F101" s="19">
        <f>$F$8</f>
        <v>940.5</v>
      </c>
      <c r="G101" s="12">
        <f>F101*E101*$F$1</f>
        <v>29.1555</v>
      </c>
      <c r="H101" s="12">
        <f>E101*F101</f>
        <v>940.5</v>
      </c>
      <c r="I101" s="12">
        <f>H101*1.1+G101</f>
        <v>1063.7055000000003</v>
      </c>
    </row>
    <row r="102" spans="1:11" ht="15">
      <c r="A102" s="11"/>
      <c r="B102" s="11"/>
      <c r="C102" s="20"/>
      <c r="D102" s="11"/>
      <c r="E102" s="21"/>
      <c r="F102" s="22"/>
      <c r="G102" s="15"/>
      <c r="H102" s="15"/>
      <c r="I102" s="15">
        <f>SUM(I100:I101)</f>
        <v>1391.6955000000003</v>
      </c>
      <c r="J102" s="11"/>
      <c r="K102" s="15">
        <f>J102-I102</f>
        <v>-1391.6955000000003</v>
      </c>
    </row>
    <row r="103" spans="1:9" ht="15">
      <c r="A103" t="s">
        <v>52</v>
      </c>
      <c r="C103" s="5" t="s">
        <v>6</v>
      </c>
      <c r="D103" t="s">
        <v>56</v>
      </c>
      <c r="E103" s="13">
        <v>1</v>
      </c>
      <c r="F103" s="19">
        <f>$F$2</f>
        <v>290</v>
      </c>
      <c r="G103" s="12">
        <f>F103*E103*$F$1</f>
        <v>8.99</v>
      </c>
      <c r="H103" s="12">
        <f>E103*F103</f>
        <v>290</v>
      </c>
      <c r="I103" s="12">
        <f>H103*1.1+G103</f>
        <v>327.99</v>
      </c>
    </row>
    <row r="104" spans="1:9" ht="15">
      <c r="A104" t="s">
        <v>52</v>
      </c>
      <c r="C104" s="5" t="s">
        <v>10</v>
      </c>
      <c r="D104" t="s">
        <v>30</v>
      </c>
      <c r="F104" s="19">
        <f>$F$6</f>
        <v>250</v>
      </c>
      <c r="G104" s="12">
        <f>F104*E104*$F$1</f>
        <v>0</v>
      </c>
      <c r="H104" s="12">
        <f>E104*F104</f>
        <v>0</v>
      </c>
      <c r="I104" s="12">
        <f>H104*1.1+G104</f>
        <v>0</v>
      </c>
    </row>
    <row r="105" spans="1:11" ht="15">
      <c r="A105" s="11"/>
      <c r="B105" s="11"/>
      <c r="C105" s="20"/>
      <c r="D105" s="11"/>
      <c r="E105" s="21"/>
      <c r="F105" s="22"/>
      <c r="G105" s="15"/>
      <c r="H105" s="15"/>
      <c r="I105" s="15">
        <f>SUM(I103:I104)</f>
        <v>327.99</v>
      </c>
      <c r="J105" s="11">
        <v>610</v>
      </c>
      <c r="K105" s="15">
        <f>J105-I105</f>
        <v>282.01</v>
      </c>
    </row>
    <row r="106" spans="1:9" ht="15">
      <c r="A106" t="s">
        <v>16</v>
      </c>
      <c r="C106" s="5" t="s">
        <v>6</v>
      </c>
      <c r="D106" t="s">
        <v>56</v>
      </c>
      <c r="E106" s="13">
        <v>1</v>
      </c>
      <c r="F106" s="19">
        <f>$F$2</f>
        <v>290</v>
      </c>
      <c r="G106" s="12">
        <f aca="true" t="shared" si="0" ref="G106:G111">F106*E106*$F$1</f>
        <v>8.99</v>
      </c>
      <c r="H106" s="12">
        <f aca="true" t="shared" si="1" ref="H106:H111">E106*F106</f>
        <v>290</v>
      </c>
      <c r="I106" s="12">
        <f aca="true" t="shared" si="2" ref="I106:I111">H106*1.1+G106</f>
        <v>327.99</v>
      </c>
    </row>
    <row r="107" spans="1:9" ht="15">
      <c r="A107" t="s">
        <v>16</v>
      </c>
      <c r="C107" s="5" t="s">
        <v>7</v>
      </c>
      <c r="D107" t="s">
        <v>94</v>
      </c>
      <c r="E107" s="13">
        <v>2</v>
      </c>
      <c r="F107" s="19">
        <f>$F$3</f>
        <v>340</v>
      </c>
      <c r="G107" s="12">
        <f t="shared" si="0"/>
        <v>21.08</v>
      </c>
      <c r="H107" s="12">
        <f t="shared" si="1"/>
        <v>680</v>
      </c>
      <c r="I107" s="12">
        <f t="shared" si="2"/>
        <v>769.0800000000002</v>
      </c>
    </row>
    <row r="108" spans="1:9" ht="15">
      <c r="A108" t="s">
        <v>16</v>
      </c>
      <c r="C108" s="5" t="s">
        <v>7</v>
      </c>
      <c r="D108" t="s">
        <v>75</v>
      </c>
      <c r="F108" s="19">
        <f>$F$3</f>
        <v>340</v>
      </c>
      <c r="G108" s="12">
        <f t="shared" si="0"/>
        <v>0</v>
      </c>
      <c r="H108" s="12">
        <f t="shared" si="1"/>
        <v>0</v>
      </c>
      <c r="I108" s="12">
        <f t="shared" si="2"/>
        <v>0</v>
      </c>
    </row>
    <row r="109" spans="1:9" ht="15">
      <c r="A109" t="s">
        <v>16</v>
      </c>
      <c r="C109" s="5" t="s">
        <v>7</v>
      </c>
      <c r="D109" t="s">
        <v>77</v>
      </c>
      <c r="E109" s="13">
        <v>1</v>
      </c>
      <c r="F109" s="19">
        <f>$F$3</f>
        <v>340</v>
      </c>
      <c r="G109" s="12">
        <f t="shared" si="0"/>
        <v>10.54</v>
      </c>
      <c r="H109" s="12">
        <f t="shared" si="1"/>
        <v>340</v>
      </c>
      <c r="I109" s="12">
        <f t="shared" si="2"/>
        <v>384.5400000000001</v>
      </c>
    </row>
    <row r="110" spans="1:9" ht="15">
      <c r="A110" t="s">
        <v>16</v>
      </c>
      <c r="C110" s="5" t="s">
        <v>10</v>
      </c>
      <c r="D110" t="s">
        <v>30</v>
      </c>
      <c r="F110" s="19">
        <f>$F$6</f>
        <v>250</v>
      </c>
      <c r="G110" s="12">
        <f t="shared" si="0"/>
        <v>0</v>
      </c>
      <c r="H110" s="12">
        <f t="shared" si="1"/>
        <v>0</v>
      </c>
      <c r="I110" s="12">
        <f t="shared" si="2"/>
        <v>0</v>
      </c>
    </row>
    <row r="111" spans="1:9" ht="15">
      <c r="A111" t="s">
        <v>16</v>
      </c>
      <c r="C111" s="5" t="s">
        <v>10</v>
      </c>
      <c r="D111" t="s">
        <v>32</v>
      </c>
      <c r="E111" s="13">
        <v>1</v>
      </c>
      <c r="F111" s="19">
        <f>$F$6</f>
        <v>250</v>
      </c>
      <c r="G111" s="12">
        <f t="shared" si="0"/>
        <v>7.75</v>
      </c>
      <c r="H111" s="12">
        <f t="shared" si="1"/>
        <v>250</v>
      </c>
      <c r="I111" s="12">
        <f t="shared" si="2"/>
        <v>282.75</v>
      </c>
    </row>
    <row r="112" spans="1:11" ht="15">
      <c r="A112" s="11"/>
      <c r="B112" s="11"/>
      <c r="C112" s="20"/>
      <c r="D112" s="11"/>
      <c r="E112" s="21"/>
      <c r="F112" s="22"/>
      <c r="G112" s="15"/>
      <c r="H112" s="15"/>
      <c r="I112" s="15">
        <f>SUM(I106:I111)</f>
        <v>1764.3600000000001</v>
      </c>
      <c r="J112" s="11">
        <v>2050</v>
      </c>
      <c r="K112" s="15">
        <f>J112-I112</f>
        <v>285.6399999999999</v>
      </c>
    </row>
    <row r="113" spans="1:9" ht="15">
      <c r="A113" t="s">
        <v>42</v>
      </c>
      <c r="C113" s="5" t="s">
        <v>6</v>
      </c>
      <c r="D113" t="s">
        <v>39</v>
      </c>
      <c r="E113" s="13">
        <v>1</v>
      </c>
      <c r="F113" s="19">
        <f>$F$2</f>
        <v>290</v>
      </c>
      <c r="G113" s="12">
        <f>F113*E113*$F$1</f>
        <v>8.99</v>
      </c>
      <c r="H113" s="12">
        <f>E113*F113</f>
        <v>290</v>
      </c>
      <c r="I113" s="12">
        <f>H113*1.1+G113</f>
        <v>327.99</v>
      </c>
    </row>
    <row r="114" spans="1:9" ht="15">
      <c r="A114" t="s">
        <v>42</v>
      </c>
      <c r="C114" s="5" t="s">
        <v>7</v>
      </c>
      <c r="D114" t="s">
        <v>73</v>
      </c>
      <c r="E114" s="13">
        <v>1</v>
      </c>
      <c r="F114" s="19">
        <f>$F$3</f>
        <v>340</v>
      </c>
      <c r="G114" s="12">
        <f>F114*E114*$F$1</f>
        <v>10.54</v>
      </c>
      <c r="H114" s="12">
        <f>E114*F114</f>
        <v>340</v>
      </c>
      <c r="I114" s="12">
        <f>H114*1.1+G114</f>
        <v>384.5400000000001</v>
      </c>
    </row>
    <row r="115" spans="1:11" ht="15">
      <c r="A115" s="11"/>
      <c r="B115" s="11"/>
      <c r="C115" s="20"/>
      <c r="D115" s="11"/>
      <c r="E115" s="21"/>
      <c r="F115" s="22"/>
      <c r="G115" s="15"/>
      <c r="H115" s="15"/>
      <c r="I115" s="15">
        <f>SUM(I113:I114)</f>
        <v>712.5300000000001</v>
      </c>
      <c r="J115" s="11">
        <v>710</v>
      </c>
      <c r="K115" s="15">
        <f>J115-I115</f>
        <v>-2.5300000000000864</v>
      </c>
    </row>
    <row r="116" spans="1:9" ht="15">
      <c r="A116" t="s">
        <v>46</v>
      </c>
      <c r="C116" s="5" t="s">
        <v>6</v>
      </c>
      <c r="D116" t="s">
        <v>56</v>
      </c>
      <c r="E116" s="13">
        <v>1</v>
      </c>
      <c r="F116" s="19">
        <f>$F$2</f>
        <v>290</v>
      </c>
      <c r="G116" s="12">
        <f>F116*E116*$F$1</f>
        <v>8.99</v>
      </c>
      <c r="H116" s="12">
        <f>E116*F116</f>
        <v>290</v>
      </c>
      <c r="I116" s="12">
        <f>H116*1.1+G116</f>
        <v>327.99</v>
      </c>
    </row>
    <row r="117" spans="1:9" ht="15">
      <c r="A117" t="s">
        <v>46</v>
      </c>
      <c r="C117" s="5" t="s">
        <v>6</v>
      </c>
      <c r="D117" t="s">
        <v>22</v>
      </c>
      <c r="E117" s="13">
        <v>1</v>
      </c>
      <c r="F117" s="19">
        <f>$F$2</f>
        <v>290</v>
      </c>
      <c r="G117" s="12">
        <f>F117*E117*$F$1</f>
        <v>8.99</v>
      </c>
      <c r="H117" s="12">
        <f>E117*F117</f>
        <v>290</v>
      </c>
      <c r="I117" s="12">
        <f>H117*1.1+G117</f>
        <v>327.99</v>
      </c>
    </row>
    <row r="118" spans="1:11" ht="15">
      <c r="A118" s="11"/>
      <c r="B118" s="11"/>
      <c r="C118" s="20"/>
      <c r="D118" s="11"/>
      <c r="E118" s="21"/>
      <c r="F118" s="22"/>
      <c r="G118" s="15"/>
      <c r="H118" s="15"/>
      <c r="I118" s="15">
        <f>SUM(I116:I117)</f>
        <v>655.98</v>
      </c>
      <c r="J118" s="11">
        <v>660</v>
      </c>
      <c r="K118" s="15">
        <f>J118-I118</f>
        <v>4.019999999999982</v>
      </c>
    </row>
    <row r="119" spans="1:9" ht="15">
      <c r="A119" t="s">
        <v>50</v>
      </c>
      <c r="C119" s="5" t="s">
        <v>6</v>
      </c>
      <c r="D119" t="s">
        <v>56</v>
      </c>
      <c r="E119" s="13">
        <v>1</v>
      </c>
      <c r="F119" s="19">
        <f>$F$2</f>
        <v>290</v>
      </c>
      <c r="G119" s="12">
        <f>F119*E119*$F$1</f>
        <v>8.99</v>
      </c>
      <c r="H119" s="12">
        <f>E119*F119</f>
        <v>290</v>
      </c>
      <c r="I119" s="12">
        <f>H119*1.1+G119</f>
        <v>327.99</v>
      </c>
    </row>
    <row r="120" spans="1:9" ht="15">
      <c r="A120" t="s">
        <v>50</v>
      </c>
      <c r="C120" s="5" t="s">
        <v>6</v>
      </c>
      <c r="D120" t="s">
        <v>28</v>
      </c>
      <c r="E120" s="13">
        <v>1</v>
      </c>
      <c r="F120" s="19">
        <f>$F$2</f>
        <v>290</v>
      </c>
      <c r="G120" s="12">
        <f>F120*E120*$F$1</f>
        <v>8.99</v>
      </c>
      <c r="H120" s="12">
        <f>E120*F120</f>
        <v>290</v>
      </c>
      <c r="I120" s="12">
        <f>H120*1.1+G120</f>
        <v>327.99</v>
      </c>
    </row>
    <row r="121" spans="1:9" ht="15">
      <c r="A121" t="s">
        <v>50</v>
      </c>
      <c r="C121" s="5" t="s">
        <v>7</v>
      </c>
      <c r="D121" t="s">
        <v>74</v>
      </c>
      <c r="F121" s="19">
        <f>$F$3</f>
        <v>340</v>
      </c>
      <c r="G121" s="12">
        <f>F121*E121*$F$1</f>
        <v>0</v>
      </c>
      <c r="H121" s="12">
        <f>E121*F121</f>
        <v>0</v>
      </c>
      <c r="I121" s="12">
        <f>H121*1.1+G121</f>
        <v>0</v>
      </c>
    </row>
    <row r="122" spans="1:11" ht="15">
      <c r="A122" s="11"/>
      <c r="B122" s="11"/>
      <c r="C122" s="20"/>
      <c r="D122" s="11"/>
      <c r="E122" s="21"/>
      <c r="F122" s="22"/>
      <c r="G122" s="15"/>
      <c r="H122" s="15"/>
      <c r="I122" s="15">
        <f>SUM(I119:I121)</f>
        <v>655.98</v>
      </c>
      <c r="J122" s="11"/>
      <c r="K122" s="15">
        <f>J122-I122</f>
        <v>-655.98</v>
      </c>
    </row>
    <row r="123" spans="1:9" ht="15">
      <c r="A123" t="s">
        <v>64</v>
      </c>
      <c r="C123" s="5" t="s">
        <v>6</v>
      </c>
      <c r="D123" t="s">
        <v>22</v>
      </c>
      <c r="E123" s="13">
        <v>1</v>
      </c>
      <c r="F123" s="19">
        <f>$F$2</f>
        <v>290</v>
      </c>
      <c r="G123" s="12">
        <f>F123*E123*$F$1</f>
        <v>8.99</v>
      </c>
      <c r="H123" s="12">
        <f>E123*F123</f>
        <v>290</v>
      </c>
      <c r="I123" s="12">
        <f>H123*1.1+G123</f>
        <v>327.99</v>
      </c>
    </row>
    <row r="124" spans="1:9" ht="15">
      <c r="A124" t="s">
        <v>64</v>
      </c>
      <c r="C124" s="5" t="s">
        <v>85</v>
      </c>
      <c r="D124" t="s">
        <v>86</v>
      </c>
      <c r="E124" s="13">
        <v>1</v>
      </c>
      <c r="F124" s="19">
        <v>2327.5</v>
      </c>
      <c r="G124" s="12">
        <f>F124*E124*$F$1</f>
        <v>72.1525</v>
      </c>
      <c r="H124" s="12">
        <f>E124*F124</f>
        <v>2327.5</v>
      </c>
      <c r="I124" s="12">
        <f>H124*1.1+G124</f>
        <v>2632.4025</v>
      </c>
    </row>
    <row r="125" spans="1:11" ht="15">
      <c r="A125" s="11"/>
      <c r="B125" s="11"/>
      <c r="C125" s="20"/>
      <c r="D125" s="11"/>
      <c r="E125" s="21"/>
      <c r="F125" s="22"/>
      <c r="G125" s="15"/>
      <c r="H125" s="15"/>
      <c r="I125" s="15">
        <f>SUM(I123:I124)</f>
        <v>2960.3925</v>
      </c>
      <c r="J125" s="11"/>
      <c r="K125" s="15">
        <f>J125-I125</f>
        <v>-2960.3925</v>
      </c>
    </row>
    <row r="126" spans="1:9" ht="15">
      <c r="A126" t="s">
        <v>41</v>
      </c>
      <c r="C126" s="5" t="s">
        <v>6</v>
      </c>
      <c r="D126" t="s">
        <v>39</v>
      </c>
      <c r="E126" s="13">
        <v>1</v>
      </c>
      <c r="F126" s="19">
        <f>$F$2</f>
        <v>290</v>
      </c>
      <c r="G126" s="12">
        <f>F126*E126*$F$1</f>
        <v>8.99</v>
      </c>
      <c r="H126" s="12">
        <f>E126*F126</f>
        <v>290</v>
      </c>
      <c r="I126" s="12">
        <f>H126*1.1+G126</f>
        <v>327.99</v>
      </c>
    </row>
    <row r="127" spans="1:11" ht="15">
      <c r="A127" s="11"/>
      <c r="B127" s="11"/>
      <c r="C127" s="20"/>
      <c r="D127" s="11"/>
      <c r="E127" s="21"/>
      <c r="F127" s="22"/>
      <c r="G127" s="15"/>
      <c r="H127" s="15"/>
      <c r="I127" s="15">
        <f>SUM(I126)</f>
        <v>327.99</v>
      </c>
      <c r="J127" s="11"/>
      <c r="K127" s="15">
        <f>J127-I127</f>
        <v>-327.99</v>
      </c>
    </row>
    <row r="128" spans="1:9" ht="15">
      <c r="A128" t="s">
        <v>76</v>
      </c>
      <c r="C128" s="5" t="s">
        <v>7</v>
      </c>
      <c r="D128" t="s">
        <v>94</v>
      </c>
      <c r="E128" s="13">
        <v>1</v>
      </c>
      <c r="F128" s="19">
        <f>$F$3</f>
        <v>340</v>
      </c>
      <c r="G128" s="12">
        <f>F128*E128*$F$1</f>
        <v>10.54</v>
      </c>
      <c r="H128" s="12">
        <f>E128*F128</f>
        <v>340</v>
      </c>
      <c r="I128" s="12">
        <f>H128*1.1+G128</f>
        <v>384.5400000000001</v>
      </c>
    </row>
    <row r="129" spans="1:9" ht="15">
      <c r="A129" t="s">
        <v>76</v>
      </c>
      <c r="C129" s="5" t="s">
        <v>7</v>
      </c>
      <c r="D129" t="s">
        <v>77</v>
      </c>
      <c r="F129" s="19">
        <f>$F$3</f>
        <v>340</v>
      </c>
      <c r="G129" s="12">
        <f>F129*E129*$F$1</f>
        <v>0</v>
      </c>
      <c r="H129" s="12">
        <f>E129*F129</f>
        <v>0</v>
      </c>
      <c r="I129" s="12">
        <f>H129*1.1+G129</f>
        <v>0</v>
      </c>
    </row>
    <row r="130" spans="1:11" ht="15">
      <c r="A130" s="11"/>
      <c r="B130" s="11"/>
      <c r="C130" s="20"/>
      <c r="D130" s="11"/>
      <c r="E130" s="21"/>
      <c r="F130" s="22"/>
      <c r="G130" s="15"/>
      <c r="H130" s="15"/>
      <c r="I130" s="15">
        <f>SUM(I128:I129)</f>
        <v>384.5400000000001</v>
      </c>
      <c r="J130" s="11"/>
      <c r="K130" s="15">
        <f>J130-I130</f>
        <v>-384.5400000000001</v>
      </c>
    </row>
    <row r="131" spans="1:9" ht="15">
      <c r="A131" t="s">
        <v>78</v>
      </c>
      <c r="C131" s="5" t="s">
        <v>7</v>
      </c>
      <c r="D131" t="s">
        <v>77</v>
      </c>
      <c r="E131" s="13">
        <v>1</v>
      </c>
      <c r="F131" s="19">
        <f>$F$3</f>
        <v>340</v>
      </c>
      <c r="G131" s="12">
        <f>F131*E131*$F$1</f>
        <v>10.54</v>
      </c>
      <c r="H131" s="12">
        <f>E131*F131</f>
        <v>340</v>
      </c>
      <c r="I131" s="12">
        <f>H131*1.1+G131</f>
        <v>384.5400000000001</v>
      </c>
    </row>
    <row r="132" spans="1:11" ht="15">
      <c r="A132" s="11"/>
      <c r="B132" s="11"/>
      <c r="C132" s="20"/>
      <c r="D132" s="11"/>
      <c r="E132" s="21"/>
      <c r="F132" s="22"/>
      <c r="G132" s="15"/>
      <c r="H132" s="15"/>
      <c r="I132" s="15">
        <f>SUM(I131)</f>
        <v>384.5400000000001</v>
      </c>
      <c r="J132" s="11">
        <v>385</v>
      </c>
      <c r="K132" s="15">
        <f>J132-I132</f>
        <v>0.4599999999999227</v>
      </c>
    </row>
    <row r="133" spans="1:9" ht="15">
      <c r="A133" t="s">
        <v>54</v>
      </c>
      <c r="C133" s="5" t="s">
        <v>6</v>
      </c>
      <c r="D133" t="s">
        <v>56</v>
      </c>
      <c r="E133" s="13">
        <v>1</v>
      </c>
      <c r="F133" s="19">
        <f>$F$2</f>
        <v>290</v>
      </c>
      <c r="G133" s="12">
        <f>F133*E133*$F$1</f>
        <v>8.99</v>
      </c>
      <c r="H133" s="12">
        <f>E133*F133</f>
        <v>290</v>
      </c>
      <c r="I133" s="12">
        <f>H133*1.1+G133</f>
        <v>327.99</v>
      </c>
    </row>
    <row r="134" spans="1:11" ht="15">
      <c r="A134" s="11"/>
      <c r="B134" s="11"/>
      <c r="C134" s="20"/>
      <c r="D134" s="11"/>
      <c r="E134" s="21"/>
      <c r="F134" s="22"/>
      <c r="G134" s="15"/>
      <c r="H134" s="15"/>
      <c r="I134" s="15">
        <f>SUM(I133)</f>
        <v>327.99</v>
      </c>
      <c r="J134" s="11"/>
      <c r="K134" s="15">
        <f>J134-I134</f>
        <v>-327.99</v>
      </c>
    </row>
    <row r="135" spans="1:9" ht="15">
      <c r="A135" s="16" t="s">
        <v>36</v>
      </c>
      <c r="C135" s="5" t="s">
        <v>6</v>
      </c>
      <c r="D135" t="s">
        <v>15</v>
      </c>
      <c r="E135" s="13">
        <v>1</v>
      </c>
      <c r="F135" s="19">
        <f>$F$2</f>
        <v>290</v>
      </c>
      <c r="G135" s="12">
        <f>F135*E135*$F$1</f>
        <v>8.99</v>
      </c>
      <c r="H135" s="12">
        <f>E135*F135</f>
        <v>290</v>
      </c>
      <c r="I135" s="12">
        <f>H135*1.1+G135</f>
        <v>327.99</v>
      </c>
    </row>
    <row r="136" spans="1:9" ht="15">
      <c r="A136" t="s">
        <v>36</v>
      </c>
      <c r="C136" s="5" t="s">
        <v>6</v>
      </c>
      <c r="D136" t="s">
        <v>22</v>
      </c>
      <c r="E136" s="13">
        <v>1</v>
      </c>
      <c r="F136" s="19">
        <f>$F$2</f>
        <v>290</v>
      </c>
      <c r="G136" s="12">
        <f>F136*E136*$F$1</f>
        <v>8.99</v>
      </c>
      <c r="H136" s="12">
        <f>E136*F136</f>
        <v>290</v>
      </c>
      <c r="I136" s="12">
        <f>H136*1.1+G136</f>
        <v>327.99</v>
      </c>
    </row>
    <row r="137" spans="1:9" ht="15">
      <c r="A137" t="s">
        <v>36</v>
      </c>
      <c r="C137" s="5" t="s">
        <v>7</v>
      </c>
      <c r="D137" t="s">
        <v>71</v>
      </c>
      <c r="E137" s="13">
        <v>1</v>
      </c>
      <c r="F137" s="19">
        <f>$F$3</f>
        <v>340</v>
      </c>
      <c r="G137" s="12">
        <f>F137*E137*$F$1</f>
        <v>10.54</v>
      </c>
      <c r="H137" s="12">
        <f>E137*F137</f>
        <v>340</v>
      </c>
      <c r="I137" s="12">
        <f>H137*1.1+G137</f>
        <v>384.5400000000001</v>
      </c>
    </row>
    <row r="138" spans="1:9" ht="15">
      <c r="A138" t="s">
        <v>36</v>
      </c>
      <c r="C138" s="5" t="s">
        <v>10</v>
      </c>
      <c r="D138" t="s">
        <v>31</v>
      </c>
      <c r="E138" s="13">
        <v>1</v>
      </c>
      <c r="F138" s="19">
        <f>$F$6</f>
        <v>250</v>
      </c>
      <c r="G138" s="12">
        <f>F138*E138*$F$1</f>
        <v>7.75</v>
      </c>
      <c r="H138" s="12">
        <f>E138*F138</f>
        <v>250</v>
      </c>
      <c r="I138" s="12">
        <f>H138*1.1+G138</f>
        <v>282.75</v>
      </c>
    </row>
    <row r="139" spans="1:11" ht="15">
      <c r="A139" s="11"/>
      <c r="B139" s="11"/>
      <c r="C139" s="20"/>
      <c r="D139" s="11"/>
      <c r="E139" s="21"/>
      <c r="F139" s="22"/>
      <c r="G139" s="15"/>
      <c r="H139" s="15"/>
      <c r="I139" s="15">
        <f>SUM(I135:I138)</f>
        <v>1323.27</v>
      </c>
      <c r="J139" s="11"/>
      <c r="K139" s="15">
        <f>J139-I139</f>
        <v>-1323.27</v>
      </c>
    </row>
    <row r="140" spans="1:9" ht="15">
      <c r="A140" t="s">
        <v>21</v>
      </c>
      <c r="C140" s="5" t="s">
        <v>6</v>
      </c>
      <c r="D140" t="s">
        <v>22</v>
      </c>
      <c r="E140" s="13">
        <v>2</v>
      </c>
      <c r="F140" s="19">
        <f>$F$2</f>
        <v>290</v>
      </c>
      <c r="G140" s="12">
        <f>F140*E140*$F$1</f>
        <v>17.98</v>
      </c>
      <c r="H140" s="12">
        <f>E140*F140</f>
        <v>580</v>
      </c>
      <c r="I140" s="12">
        <f>H140*1.1+G140</f>
        <v>655.98</v>
      </c>
    </row>
    <row r="141" spans="1:9" ht="15">
      <c r="A141" t="s">
        <v>21</v>
      </c>
      <c r="C141" s="5" t="s">
        <v>6</v>
      </c>
      <c r="D141" t="s">
        <v>28</v>
      </c>
      <c r="E141" s="13">
        <v>1</v>
      </c>
      <c r="F141" s="19">
        <f>$F$2</f>
        <v>290</v>
      </c>
      <c r="G141" s="12">
        <f>F141*E141*$F$1</f>
        <v>8.99</v>
      </c>
      <c r="H141" s="12">
        <f>E141*F141</f>
        <v>290</v>
      </c>
      <c r="I141" s="12">
        <f>H141*1.1+G141</f>
        <v>327.99</v>
      </c>
    </row>
    <row r="142" spans="1:9" ht="15">
      <c r="A142" t="s">
        <v>21</v>
      </c>
      <c r="C142" s="5" t="s">
        <v>87</v>
      </c>
      <c r="D142" t="s">
        <v>88</v>
      </c>
      <c r="E142" s="13">
        <v>1</v>
      </c>
      <c r="F142" s="19">
        <v>598.5</v>
      </c>
      <c r="G142" s="12">
        <f>F142*E142*$F$1</f>
        <v>18.5535</v>
      </c>
      <c r="H142" s="12">
        <f>E142*F142</f>
        <v>598.5</v>
      </c>
      <c r="I142" s="12">
        <f>H142*1.1+G142</f>
        <v>676.9035</v>
      </c>
    </row>
    <row r="143" spans="1:11" ht="15">
      <c r="A143" s="11"/>
      <c r="B143" s="11"/>
      <c r="C143" s="20"/>
      <c r="D143" s="11"/>
      <c r="E143" s="21"/>
      <c r="F143" s="22"/>
      <c r="G143" s="15"/>
      <c r="H143" s="15"/>
      <c r="I143" s="15">
        <f>SUM(I140:I142)</f>
        <v>1660.8735000000001</v>
      </c>
      <c r="J143" s="11"/>
      <c r="K143" s="15">
        <f>J143-I143</f>
        <v>-1660.8735000000001</v>
      </c>
    </row>
    <row r="144" spans="1:9" ht="15">
      <c r="A144" t="s">
        <v>45</v>
      </c>
      <c r="C144" s="5" t="s">
        <v>6</v>
      </c>
      <c r="D144" t="s">
        <v>39</v>
      </c>
      <c r="E144" s="13">
        <v>1</v>
      </c>
      <c r="F144" s="19">
        <f>$F$2</f>
        <v>290</v>
      </c>
      <c r="G144" s="12">
        <f>F144*E144*$F$1</f>
        <v>8.99</v>
      </c>
      <c r="H144" s="12">
        <f>E144*F144</f>
        <v>290</v>
      </c>
      <c r="I144" s="12">
        <f>H144*1.1+G144</f>
        <v>327.99</v>
      </c>
    </row>
    <row r="145" spans="1:9" ht="15">
      <c r="A145" t="s">
        <v>45</v>
      </c>
      <c r="C145" s="5" t="s">
        <v>7</v>
      </c>
      <c r="D145" t="s">
        <v>71</v>
      </c>
      <c r="E145" s="13">
        <v>1</v>
      </c>
      <c r="F145" s="19">
        <f>$F$3</f>
        <v>340</v>
      </c>
      <c r="G145" s="12">
        <f>F145*E145*$F$1</f>
        <v>10.54</v>
      </c>
      <c r="H145" s="12">
        <f>E145*F145</f>
        <v>340</v>
      </c>
      <c r="I145" s="12">
        <f>H145*1.1+G145</f>
        <v>384.5400000000001</v>
      </c>
    </row>
    <row r="146" spans="1:11" ht="15">
      <c r="A146" s="11"/>
      <c r="B146" s="11"/>
      <c r="C146" s="20"/>
      <c r="D146" s="11"/>
      <c r="E146" s="21"/>
      <c r="F146" s="22"/>
      <c r="G146" s="15"/>
      <c r="H146" s="15"/>
      <c r="I146" s="15">
        <f>SUM(I144:I145)</f>
        <v>712.5300000000001</v>
      </c>
      <c r="J146" s="11">
        <v>720</v>
      </c>
      <c r="K146" s="15">
        <f>J146-I146</f>
        <v>7.469999999999914</v>
      </c>
    </row>
    <row r="147" spans="1:9" ht="15">
      <c r="A147" t="s">
        <v>84</v>
      </c>
      <c r="C147" s="5" t="s">
        <v>82</v>
      </c>
      <c r="D147">
        <v>104</v>
      </c>
      <c r="E147" s="13">
        <v>1</v>
      </c>
      <c r="F147" s="19">
        <f>$F$9</f>
        <v>1795.5</v>
      </c>
      <c r="G147" s="12">
        <f>F147*E147*$F$1</f>
        <v>55.6605</v>
      </c>
      <c r="H147" s="12">
        <f>E147*F147</f>
        <v>1795.5</v>
      </c>
      <c r="I147" s="12">
        <f>H147*1.1+G147</f>
        <v>2030.7105000000001</v>
      </c>
    </row>
    <row r="148" spans="1:11" ht="15">
      <c r="A148" s="11"/>
      <c r="B148" s="11"/>
      <c r="C148" s="20"/>
      <c r="D148" s="11"/>
      <c r="E148" s="21"/>
      <c r="F148" s="22"/>
      <c r="G148" s="15"/>
      <c r="H148" s="15"/>
      <c r="I148" s="15">
        <f>SUM(I147)</f>
        <v>2030.7105000000001</v>
      </c>
      <c r="J148" s="11">
        <v>1930</v>
      </c>
      <c r="K148" s="15">
        <f>J148-I148</f>
        <v>-100.71050000000014</v>
      </c>
    </row>
    <row r="149" spans="1:9" ht="15">
      <c r="A149" t="s">
        <v>66</v>
      </c>
      <c r="C149" s="5" t="s">
        <v>6</v>
      </c>
      <c r="D149" t="s">
        <v>22</v>
      </c>
      <c r="E149" s="13">
        <v>1</v>
      </c>
      <c r="F149" s="19">
        <f>$F$2</f>
        <v>290</v>
      </c>
      <c r="G149" s="12">
        <f>F149*E149*$F$1</f>
        <v>8.99</v>
      </c>
      <c r="H149" s="12">
        <f>E149*F149</f>
        <v>290</v>
      </c>
      <c r="I149" s="12">
        <f>H149*1.1+G149</f>
        <v>327.99</v>
      </c>
    </row>
    <row r="150" spans="1:9" ht="15">
      <c r="A150" t="s">
        <v>66</v>
      </c>
      <c r="C150" s="5" t="s">
        <v>7</v>
      </c>
      <c r="D150" t="s">
        <v>71</v>
      </c>
      <c r="E150" s="13">
        <v>1</v>
      </c>
      <c r="F150" s="19">
        <f>$F$3</f>
        <v>340</v>
      </c>
      <c r="G150" s="12">
        <f>F150*E150*$F$1</f>
        <v>10.54</v>
      </c>
      <c r="H150" s="12">
        <f>E150*F150</f>
        <v>340</v>
      </c>
      <c r="I150" s="12">
        <f>H150*1.1+G150</f>
        <v>384.5400000000001</v>
      </c>
    </row>
    <row r="151" spans="1:9" ht="15">
      <c r="A151" t="s">
        <v>66</v>
      </c>
      <c r="C151" s="5" t="s">
        <v>7</v>
      </c>
      <c r="D151" t="s">
        <v>94</v>
      </c>
      <c r="E151" s="13">
        <v>1</v>
      </c>
      <c r="F151" s="19">
        <f>$F$3</f>
        <v>340</v>
      </c>
      <c r="G151" s="12">
        <f>F151*E151*$F$1</f>
        <v>10.54</v>
      </c>
      <c r="H151" s="12">
        <f>E151*F151</f>
        <v>340</v>
      </c>
      <c r="I151" s="12">
        <f>H151*1.1+G151</f>
        <v>384.5400000000001</v>
      </c>
    </row>
    <row r="152" spans="1:9" ht="15">
      <c r="A152" t="s">
        <v>66</v>
      </c>
      <c r="C152" s="5" t="s">
        <v>7</v>
      </c>
      <c r="D152" t="s">
        <v>77</v>
      </c>
      <c r="F152" s="19">
        <f>$F$3</f>
        <v>340</v>
      </c>
      <c r="G152" s="12">
        <f>F152*E152*$F$1</f>
        <v>0</v>
      </c>
      <c r="H152" s="12">
        <f>E152*F152</f>
        <v>0</v>
      </c>
      <c r="I152" s="12">
        <f>H152*1.1+G152</f>
        <v>0</v>
      </c>
    </row>
    <row r="153" spans="1:11" ht="15">
      <c r="A153" s="11"/>
      <c r="B153" s="11"/>
      <c r="C153" s="20"/>
      <c r="D153" s="11"/>
      <c r="E153" s="21"/>
      <c r="F153" s="22"/>
      <c r="G153" s="15"/>
      <c r="H153" s="15"/>
      <c r="I153" s="15">
        <f>SUM(I149:I152)</f>
        <v>1097.0700000000002</v>
      </c>
      <c r="J153" s="11"/>
      <c r="K153" s="15">
        <f>J153-I153</f>
        <v>-1097.0700000000002</v>
      </c>
    </row>
    <row r="154" spans="1:9" ht="15">
      <c r="A154" t="s">
        <v>55</v>
      </c>
      <c r="C154" s="5" t="s">
        <v>6</v>
      </c>
      <c r="D154" t="s">
        <v>56</v>
      </c>
      <c r="E154" s="13">
        <v>1</v>
      </c>
      <c r="F154" s="19">
        <f>$F$2</f>
        <v>290</v>
      </c>
      <c r="G154" s="12">
        <f>F154*E154*$F$1</f>
        <v>8.99</v>
      </c>
      <c r="H154" s="12">
        <f>E154*F154</f>
        <v>290</v>
      </c>
      <c r="I154" s="12">
        <f>H154*1.1+G154</f>
        <v>327.99</v>
      </c>
    </row>
    <row r="155" spans="1:9" ht="15">
      <c r="A155" t="s">
        <v>55</v>
      </c>
      <c r="C155" s="5" t="s">
        <v>7</v>
      </c>
      <c r="D155" t="s">
        <v>71</v>
      </c>
      <c r="E155" s="13">
        <v>1</v>
      </c>
      <c r="F155" s="19">
        <f>$F$3</f>
        <v>340</v>
      </c>
      <c r="G155" s="12">
        <f>F155*E155*$F$1</f>
        <v>10.54</v>
      </c>
      <c r="H155" s="12">
        <f>E155*F155</f>
        <v>340</v>
      </c>
      <c r="I155" s="12">
        <f>H155*1.1+G155</f>
        <v>384.5400000000001</v>
      </c>
    </row>
    <row r="156" spans="1:9" ht="15">
      <c r="A156" t="s">
        <v>55</v>
      </c>
      <c r="C156" s="5" t="s">
        <v>7</v>
      </c>
      <c r="D156" t="s">
        <v>94</v>
      </c>
      <c r="E156" s="13">
        <v>1</v>
      </c>
      <c r="F156" s="19">
        <f>$F$3</f>
        <v>340</v>
      </c>
      <c r="G156" s="12">
        <f>F156*E156*$F$1</f>
        <v>10.54</v>
      </c>
      <c r="H156" s="12">
        <f>E156*F156</f>
        <v>340</v>
      </c>
      <c r="I156" s="12">
        <f>H156*1.1+G156</f>
        <v>384.5400000000001</v>
      </c>
    </row>
    <row r="157" spans="1:11" ht="15">
      <c r="A157" s="11"/>
      <c r="B157" s="11"/>
      <c r="C157" s="20"/>
      <c r="D157" s="11"/>
      <c r="E157" s="21"/>
      <c r="F157" s="22"/>
      <c r="G157" s="15"/>
      <c r="H157" s="15"/>
      <c r="I157" s="15">
        <f>SUM(I154:I156)</f>
        <v>1097.0700000000002</v>
      </c>
      <c r="J157" s="11">
        <v>1100</v>
      </c>
      <c r="K157" s="15">
        <f>J157-I157</f>
        <v>2.9299999999998363</v>
      </c>
    </row>
    <row r="158" spans="1:9" ht="15">
      <c r="A158" t="s">
        <v>62</v>
      </c>
      <c r="C158" s="5" t="s">
        <v>6</v>
      </c>
      <c r="D158" t="s">
        <v>22</v>
      </c>
      <c r="E158" s="13">
        <v>1</v>
      </c>
      <c r="F158" s="19">
        <f>$F$2</f>
        <v>290</v>
      </c>
      <c r="G158" s="12">
        <f>F158*E158*$F$1</f>
        <v>8.99</v>
      </c>
      <c r="H158" s="12">
        <f>E158*F158</f>
        <v>290</v>
      </c>
      <c r="I158" s="12">
        <f>H158*1.1+G158</f>
        <v>327.99</v>
      </c>
    </row>
    <row r="159" spans="1:9" ht="15">
      <c r="A159" t="s">
        <v>62</v>
      </c>
      <c r="C159" s="5" t="s">
        <v>7</v>
      </c>
      <c r="D159" t="s">
        <v>74</v>
      </c>
      <c r="F159" s="19">
        <f>$F$3</f>
        <v>340</v>
      </c>
      <c r="G159" s="12">
        <f>F159*E159*$F$1</f>
        <v>0</v>
      </c>
      <c r="H159" s="12">
        <f>E159*F159</f>
        <v>0</v>
      </c>
      <c r="I159" s="12">
        <f>H159*1.1+G159</f>
        <v>0</v>
      </c>
    </row>
    <row r="160" spans="1:9" ht="15">
      <c r="A160" t="s">
        <v>62</v>
      </c>
      <c r="C160" s="5" t="s">
        <v>7</v>
      </c>
      <c r="D160" t="s">
        <v>77</v>
      </c>
      <c r="E160" s="13">
        <v>1</v>
      </c>
      <c r="F160" s="19">
        <f>$F$3</f>
        <v>340</v>
      </c>
      <c r="G160" s="12">
        <f>F160*E160*$F$1</f>
        <v>10.54</v>
      </c>
      <c r="H160" s="12">
        <f>E160*F160</f>
        <v>340</v>
      </c>
      <c r="I160" s="12">
        <f>H160*1.1+G160</f>
        <v>384.5400000000001</v>
      </c>
    </row>
    <row r="161" spans="1:11" ht="15">
      <c r="A161" s="11"/>
      <c r="B161" s="11"/>
      <c r="C161" s="20"/>
      <c r="D161" s="11"/>
      <c r="E161" s="21"/>
      <c r="F161" s="22"/>
      <c r="G161" s="15"/>
      <c r="H161" s="15"/>
      <c r="I161" s="15">
        <f>SUM(I158:I160)</f>
        <v>712.5300000000001</v>
      </c>
      <c r="J161" s="11"/>
      <c r="K161" s="15">
        <f>J161-I161</f>
        <v>-712.5300000000001</v>
      </c>
    </row>
    <row r="162" spans="1:9" ht="15">
      <c r="A162" t="s">
        <v>27</v>
      </c>
      <c r="C162" s="5" t="s">
        <v>6</v>
      </c>
      <c r="D162" t="s">
        <v>15</v>
      </c>
      <c r="E162" s="13">
        <v>1</v>
      </c>
      <c r="F162" s="19">
        <f>$F$2</f>
        <v>290</v>
      </c>
      <c r="G162" s="12">
        <f aca="true" t="shared" si="3" ref="G162:G169">F162*E162*$F$1</f>
        <v>8.99</v>
      </c>
      <c r="H162" s="12">
        <f aca="true" t="shared" si="4" ref="H162:H169">E162*F162</f>
        <v>290</v>
      </c>
      <c r="I162" s="12">
        <f aca="true" t="shared" si="5" ref="I162:I169">H162*1.1+G162</f>
        <v>327.99</v>
      </c>
    </row>
    <row r="163" spans="1:9" ht="15">
      <c r="A163" t="s">
        <v>27</v>
      </c>
      <c r="C163" s="5" t="s">
        <v>6</v>
      </c>
      <c r="D163" t="s">
        <v>39</v>
      </c>
      <c r="E163" s="13">
        <v>1</v>
      </c>
      <c r="F163" s="19">
        <f>$F$2</f>
        <v>290</v>
      </c>
      <c r="G163" s="12">
        <f t="shared" si="3"/>
        <v>8.99</v>
      </c>
      <c r="H163" s="12">
        <f t="shared" si="4"/>
        <v>290</v>
      </c>
      <c r="I163" s="12">
        <f t="shared" si="5"/>
        <v>327.99</v>
      </c>
    </row>
    <row r="164" spans="1:9" ht="15">
      <c r="A164" t="s">
        <v>27</v>
      </c>
      <c r="C164" s="5" t="s">
        <v>6</v>
      </c>
      <c r="D164" t="s">
        <v>56</v>
      </c>
      <c r="E164" s="13">
        <v>2</v>
      </c>
      <c r="F164" s="19">
        <f>$F$2</f>
        <v>290</v>
      </c>
      <c r="G164" s="12">
        <f t="shared" si="3"/>
        <v>17.98</v>
      </c>
      <c r="H164" s="12">
        <f t="shared" si="4"/>
        <v>580</v>
      </c>
      <c r="I164" s="12">
        <f t="shared" si="5"/>
        <v>655.98</v>
      </c>
    </row>
    <row r="165" spans="1:9" ht="15">
      <c r="A165" t="s">
        <v>27</v>
      </c>
      <c r="C165" s="5" t="s">
        <v>6</v>
      </c>
      <c r="D165" t="s">
        <v>22</v>
      </c>
      <c r="E165" s="13">
        <v>1</v>
      </c>
      <c r="F165" s="19">
        <f>$F$2</f>
        <v>290</v>
      </c>
      <c r="G165" s="12">
        <f t="shared" si="3"/>
        <v>8.99</v>
      </c>
      <c r="H165" s="12">
        <f t="shared" si="4"/>
        <v>290</v>
      </c>
      <c r="I165" s="12">
        <f t="shared" si="5"/>
        <v>327.99</v>
      </c>
    </row>
    <row r="166" spans="1:9" ht="15">
      <c r="A166" t="s">
        <v>27</v>
      </c>
      <c r="C166" s="5" t="s">
        <v>6</v>
      </c>
      <c r="D166" t="s">
        <v>28</v>
      </c>
      <c r="E166" s="13">
        <v>5</v>
      </c>
      <c r="F166" s="19">
        <f>$F$2</f>
        <v>290</v>
      </c>
      <c r="G166" s="12">
        <f t="shared" si="3"/>
        <v>44.95</v>
      </c>
      <c r="H166" s="12">
        <f t="shared" si="4"/>
        <v>1450</v>
      </c>
      <c r="I166" s="12">
        <f t="shared" si="5"/>
        <v>1639.9500000000003</v>
      </c>
    </row>
    <row r="167" spans="1:9" ht="15">
      <c r="A167" t="s">
        <v>27</v>
      </c>
      <c r="C167" s="5" t="s">
        <v>7</v>
      </c>
      <c r="D167" t="s">
        <v>71</v>
      </c>
      <c r="E167" s="13">
        <v>3</v>
      </c>
      <c r="F167" s="19">
        <f>$F$3</f>
        <v>340</v>
      </c>
      <c r="G167" s="12">
        <f t="shared" si="3"/>
        <v>31.62</v>
      </c>
      <c r="H167" s="12">
        <f t="shared" si="4"/>
        <v>1020</v>
      </c>
      <c r="I167" s="12">
        <f t="shared" si="5"/>
        <v>1153.62</v>
      </c>
    </row>
    <row r="168" spans="1:9" ht="15">
      <c r="A168" t="s">
        <v>27</v>
      </c>
      <c r="C168" s="5" t="s">
        <v>7</v>
      </c>
      <c r="D168" t="s">
        <v>73</v>
      </c>
      <c r="E168" s="13">
        <v>1</v>
      </c>
      <c r="F168" s="19">
        <f>$F$3</f>
        <v>340</v>
      </c>
      <c r="G168" s="12">
        <f t="shared" si="3"/>
        <v>10.54</v>
      </c>
      <c r="H168" s="12">
        <f t="shared" si="4"/>
        <v>340</v>
      </c>
      <c r="I168" s="12">
        <f t="shared" si="5"/>
        <v>384.5400000000001</v>
      </c>
    </row>
    <row r="169" spans="1:9" ht="15">
      <c r="A169" t="s">
        <v>27</v>
      </c>
      <c r="C169" s="5" t="s">
        <v>7</v>
      </c>
      <c r="D169" t="s">
        <v>94</v>
      </c>
      <c r="E169" s="13">
        <v>1</v>
      </c>
      <c r="F169" s="19">
        <f>$F$3</f>
        <v>340</v>
      </c>
      <c r="G169" s="12">
        <f t="shared" si="3"/>
        <v>10.54</v>
      </c>
      <c r="H169" s="12">
        <f t="shared" si="4"/>
        <v>340</v>
      </c>
      <c r="I169" s="12">
        <f t="shared" si="5"/>
        <v>384.5400000000001</v>
      </c>
    </row>
    <row r="170" spans="1:11" ht="15">
      <c r="A170" s="11"/>
      <c r="B170" s="11"/>
      <c r="C170" s="20"/>
      <c r="D170" s="11"/>
      <c r="E170" s="21"/>
      <c r="F170" s="22"/>
      <c r="G170" s="15"/>
      <c r="H170" s="15"/>
      <c r="I170" s="15">
        <f>SUM(I162:I169)</f>
        <v>5202.6</v>
      </c>
      <c r="J170" s="11">
        <v>5200</v>
      </c>
      <c r="K170" s="15">
        <f>J170-I170</f>
        <v>-2.600000000000364</v>
      </c>
    </row>
    <row r="171" spans="1:9" ht="15">
      <c r="A171" t="s">
        <v>44</v>
      </c>
      <c r="C171" s="5" t="s">
        <v>6</v>
      </c>
      <c r="D171" t="s">
        <v>39</v>
      </c>
      <c r="E171" s="13">
        <v>1</v>
      </c>
      <c r="F171" s="19">
        <f>$F$2</f>
        <v>290</v>
      </c>
      <c r="G171" s="12">
        <f>F171*E171*$F$1</f>
        <v>8.99</v>
      </c>
      <c r="H171" s="12">
        <f>E171*F171</f>
        <v>290</v>
      </c>
      <c r="I171" s="12">
        <f>H171*1.1+G171</f>
        <v>327.99</v>
      </c>
    </row>
    <row r="172" spans="1:9" ht="15">
      <c r="A172" t="s">
        <v>44</v>
      </c>
      <c r="C172" s="5" t="s">
        <v>7</v>
      </c>
      <c r="D172" t="s">
        <v>71</v>
      </c>
      <c r="E172" s="13">
        <v>2</v>
      </c>
      <c r="F172" s="19">
        <f>$F$3</f>
        <v>340</v>
      </c>
      <c r="G172" s="12">
        <f>F172*E172*$F$1</f>
        <v>21.08</v>
      </c>
      <c r="H172" s="12">
        <f>E172*F172</f>
        <v>680</v>
      </c>
      <c r="I172" s="12">
        <f>H172*1.1+G172</f>
        <v>769.0800000000002</v>
      </c>
    </row>
    <row r="173" spans="1:9" ht="15">
      <c r="A173" t="s">
        <v>44</v>
      </c>
      <c r="C173" s="5" t="s">
        <v>7</v>
      </c>
      <c r="D173" t="s">
        <v>94</v>
      </c>
      <c r="E173" s="13">
        <v>1</v>
      </c>
      <c r="F173" s="19">
        <f>$F$3</f>
        <v>340</v>
      </c>
      <c r="G173" s="12">
        <f>F173*E173*$F$1</f>
        <v>10.54</v>
      </c>
      <c r="H173" s="12">
        <f>E173*F173</f>
        <v>340</v>
      </c>
      <c r="I173" s="12">
        <f>H173*1.1+G173</f>
        <v>384.5400000000001</v>
      </c>
    </row>
    <row r="174" spans="1:9" ht="15">
      <c r="A174" t="s">
        <v>44</v>
      </c>
      <c r="C174" s="5" t="s">
        <v>7</v>
      </c>
      <c r="D174" t="s">
        <v>77</v>
      </c>
      <c r="F174" s="19">
        <f>$F$3</f>
        <v>340</v>
      </c>
      <c r="G174" s="12">
        <f>F174*E174*$F$1</f>
        <v>0</v>
      </c>
      <c r="H174" s="12">
        <f>E174*F174</f>
        <v>0</v>
      </c>
      <c r="I174" s="12">
        <f>H174*1.1+G174</f>
        <v>0</v>
      </c>
    </row>
    <row r="175" spans="1:9" ht="15">
      <c r="A175" t="s">
        <v>44</v>
      </c>
      <c r="C175" s="5" t="s">
        <v>10</v>
      </c>
      <c r="D175" t="s">
        <v>32</v>
      </c>
      <c r="E175" s="13">
        <v>2</v>
      </c>
      <c r="F175" s="19">
        <f>$F$6</f>
        <v>250</v>
      </c>
      <c r="G175" s="12">
        <f>F175*E175*$F$1</f>
        <v>15.5</v>
      </c>
      <c r="H175" s="12">
        <f>E175*F175</f>
        <v>500</v>
      </c>
      <c r="I175" s="12">
        <f>H175*1.1+G175</f>
        <v>565.5</v>
      </c>
    </row>
    <row r="176" spans="1:11" ht="15">
      <c r="A176" s="11"/>
      <c r="B176" s="11"/>
      <c r="C176" s="20"/>
      <c r="D176" s="11"/>
      <c r="E176" s="21"/>
      <c r="F176" s="22"/>
      <c r="G176" s="15"/>
      <c r="H176" s="15"/>
      <c r="I176" s="15">
        <f>SUM(I171:I175)</f>
        <v>2047.1100000000001</v>
      </c>
      <c r="J176" s="11"/>
      <c r="K176" s="15">
        <f>J176-I176</f>
        <v>-2047.1100000000001</v>
      </c>
    </row>
    <row r="177" spans="1:9" ht="15">
      <c r="A177" t="s">
        <v>33</v>
      </c>
      <c r="C177" s="5" t="s">
        <v>6</v>
      </c>
      <c r="D177" t="s">
        <v>15</v>
      </c>
      <c r="E177" s="13">
        <v>1</v>
      </c>
      <c r="F177" s="19">
        <f>$F$2</f>
        <v>290</v>
      </c>
      <c r="G177" s="12">
        <f>F177*E177*$F$1</f>
        <v>8.99</v>
      </c>
      <c r="H177" s="12">
        <f>E177*F177</f>
        <v>290</v>
      </c>
      <c r="I177" s="12">
        <f>H177*1.1+G177</f>
        <v>327.99</v>
      </c>
    </row>
    <row r="178" spans="1:9" ht="15">
      <c r="A178" t="s">
        <v>33</v>
      </c>
      <c r="C178" s="5" t="s">
        <v>7</v>
      </c>
      <c r="D178" t="s">
        <v>94</v>
      </c>
      <c r="E178" s="13">
        <v>1</v>
      </c>
      <c r="F178" s="19">
        <f>$F$3</f>
        <v>340</v>
      </c>
      <c r="G178" s="12">
        <f>F178*E178*$F$1</f>
        <v>10.54</v>
      </c>
      <c r="H178" s="12">
        <f>E178*F178</f>
        <v>340</v>
      </c>
      <c r="I178" s="12">
        <f>H178*1.1+G178</f>
        <v>384.5400000000001</v>
      </c>
    </row>
    <row r="179" spans="1:9" ht="15">
      <c r="A179" t="s">
        <v>33</v>
      </c>
      <c r="C179" s="5" t="s">
        <v>82</v>
      </c>
      <c r="D179">
        <v>86</v>
      </c>
      <c r="E179" s="13">
        <v>1</v>
      </c>
      <c r="F179" s="19">
        <f>$F$9</f>
        <v>1795.5</v>
      </c>
      <c r="G179" s="12">
        <f>F179*E179*$F$1</f>
        <v>55.6605</v>
      </c>
      <c r="H179" s="12">
        <f>E179*F179</f>
        <v>1795.5</v>
      </c>
      <c r="I179" s="12">
        <f>H179*1.1+G179</f>
        <v>2030.7105000000001</v>
      </c>
    </row>
    <row r="180" spans="1:11" ht="15">
      <c r="A180" s="11"/>
      <c r="B180" s="11"/>
      <c r="C180" s="20"/>
      <c r="D180" s="11"/>
      <c r="E180" s="21"/>
      <c r="F180" s="22"/>
      <c r="G180" s="15"/>
      <c r="H180" s="15"/>
      <c r="I180" s="15">
        <f>SUM(I177:I179)</f>
        <v>2743.2405000000003</v>
      </c>
      <c r="J180" s="11">
        <v>2650</v>
      </c>
      <c r="K180" s="15">
        <f>J180-I180</f>
        <v>-93.24050000000034</v>
      </c>
    </row>
    <row r="181" spans="1:9" ht="15">
      <c r="A181" t="s">
        <v>23</v>
      </c>
      <c r="C181" s="5" t="s">
        <v>6</v>
      </c>
      <c r="D181" t="s">
        <v>22</v>
      </c>
      <c r="E181" s="13">
        <v>1</v>
      </c>
      <c r="F181" s="19">
        <f>$F$2</f>
        <v>290</v>
      </c>
      <c r="G181" s="12">
        <f>F181*E181*$F$1</f>
        <v>8.99</v>
      </c>
      <c r="H181" s="12">
        <f>E181*F181</f>
        <v>290</v>
      </c>
      <c r="I181" s="12">
        <f>H181*1.1+G181</f>
        <v>327.99</v>
      </c>
    </row>
    <row r="182" spans="1:9" ht="15">
      <c r="A182" t="s">
        <v>23</v>
      </c>
      <c r="C182" s="5" t="s">
        <v>90</v>
      </c>
      <c r="D182">
        <v>3</v>
      </c>
      <c r="E182" s="13">
        <v>1</v>
      </c>
      <c r="F182" s="19"/>
      <c r="G182" s="12"/>
      <c r="H182" s="12"/>
      <c r="I182" s="12">
        <v>410</v>
      </c>
    </row>
    <row r="183" spans="1:11" ht="15">
      <c r="A183" s="11"/>
      <c r="B183" s="11"/>
      <c r="C183" s="20"/>
      <c r="D183" s="11"/>
      <c r="E183" s="21"/>
      <c r="F183" s="22"/>
      <c r="G183" s="15"/>
      <c r="H183" s="15"/>
      <c r="I183" s="15">
        <f>SUM(I181:I182)</f>
        <v>737.99</v>
      </c>
      <c r="J183" s="11"/>
      <c r="K183" s="15">
        <f>J183-I183</f>
        <v>-737.99</v>
      </c>
    </row>
    <row r="184" spans="1:9" ht="15">
      <c r="A184" t="s">
        <v>47</v>
      </c>
      <c r="C184" s="5" t="s">
        <v>6</v>
      </c>
      <c r="D184" t="s">
        <v>56</v>
      </c>
      <c r="E184" s="13">
        <v>1</v>
      </c>
      <c r="F184" s="19">
        <f>$F$2</f>
        <v>290</v>
      </c>
      <c r="G184" s="12">
        <f>F184*E184*$F$1</f>
        <v>8.99</v>
      </c>
      <c r="H184" s="12">
        <f>E184*F184</f>
        <v>290</v>
      </c>
      <c r="I184" s="12">
        <f>H184*1.1+G184</f>
        <v>327.99</v>
      </c>
    </row>
    <row r="185" spans="1:11" ht="15">
      <c r="A185" s="11"/>
      <c r="B185" s="11"/>
      <c r="C185" s="20"/>
      <c r="D185" s="11"/>
      <c r="E185" s="21"/>
      <c r="F185" s="22"/>
      <c r="G185" s="15"/>
      <c r="H185" s="15"/>
      <c r="I185" s="15">
        <f>SUM(I184)</f>
        <v>327.99</v>
      </c>
      <c r="J185" s="11"/>
      <c r="K185" s="15">
        <f>J185-I185</f>
        <v>-327.99</v>
      </c>
    </row>
    <row r="186" spans="1:9" ht="15">
      <c r="A186" t="s">
        <v>26</v>
      </c>
      <c r="C186" s="5" t="s">
        <v>6</v>
      </c>
      <c r="D186" t="s">
        <v>22</v>
      </c>
      <c r="E186" s="13">
        <v>1</v>
      </c>
      <c r="F186" s="19">
        <f>$F$2</f>
        <v>290</v>
      </c>
      <c r="G186" s="12">
        <f>F186*E186*$F$1</f>
        <v>8.99</v>
      </c>
      <c r="H186" s="12">
        <f>E186*F186</f>
        <v>290</v>
      </c>
      <c r="I186" s="12">
        <f>H186*1.1+G186</f>
        <v>327.99</v>
      </c>
    </row>
    <row r="187" spans="1:9" ht="15">
      <c r="A187" t="s">
        <v>26</v>
      </c>
      <c r="C187" s="5" t="s">
        <v>7</v>
      </c>
      <c r="D187" t="s">
        <v>74</v>
      </c>
      <c r="E187" s="13">
        <v>2</v>
      </c>
      <c r="F187" s="19">
        <f>$F$3</f>
        <v>340</v>
      </c>
      <c r="G187" s="12">
        <f>F187*E187*$F$1</f>
        <v>21.08</v>
      </c>
      <c r="H187" s="12">
        <f>E187*F187</f>
        <v>680</v>
      </c>
      <c r="I187" s="12">
        <f>H187*1.1+G187</f>
        <v>769.0800000000002</v>
      </c>
    </row>
    <row r="188" spans="1:9" ht="15">
      <c r="A188" t="s">
        <v>26</v>
      </c>
      <c r="C188" s="5" t="s">
        <v>81</v>
      </c>
      <c r="D188">
        <v>104</v>
      </c>
      <c r="F188" s="19">
        <f>$F$8</f>
        <v>940.5</v>
      </c>
      <c r="G188" s="12">
        <f>F188*E188*$F$1</f>
        <v>0</v>
      </c>
      <c r="H188" s="12">
        <f>E188*F188</f>
        <v>0</v>
      </c>
      <c r="I188" s="12">
        <f>H188*1.1+G188</f>
        <v>0</v>
      </c>
    </row>
    <row r="189" spans="1:11" ht="15">
      <c r="A189" s="11"/>
      <c r="B189" s="11"/>
      <c r="C189" s="20"/>
      <c r="D189" s="11"/>
      <c r="E189" s="21"/>
      <c r="F189" s="22"/>
      <c r="G189" s="15"/>
      <c r="H189" s="15"/>
      <c r="I189" s="15">
        <f>SUM(I186:I188)</f>
        <v>1097.0700000000002</v>
      </c>
      <c r="J189" s="11"/>
      <c r="K189" s="15">
        <f>J189-I189</f>
        <v>-1097.0700000000002</v>
      </c>
    </row>
    <row r="190" spans="1:9" ht="15">
      <c r="A190" t="s">
        <v>53</v>
      </c>
      <c r="C190" s="5" t="s">
        <v>6</v>
      </c>
      <c r="D190" t="s">
        <v>56</v>
      </c>
      <c r="E190" s="13">
        <v>1</v>
      </c>
      <c r="F190" s="19">
        <f>$F$2</f>
        <v>290</v>
      </c>
      <c r="G190" s="12">
        <f>F190*E190*$F$1</f>
        <v>8.99</v>
      </c>
      <c r="H190" s="12">
        <f>E190*F190</f>
        <v>290</v>
      </c>
      <c r="I190" s="12">
        <f>H190*1.1+G190</f>
        <v>327.99</v>
      </c>
    </row>
    <row r="191" spans="1:9" ht="15">
      <c r="A191" t="s">
        <v>53</v>
      </c>
      <c r="C191" s="5" t="s">
        <v>7</v>
      </c>
      <c r="D191" t="s">
        <v>94</v>
      </c>
      <c r="E191" s="13">
        <v>2</v>
      </c>
      <c r="F191" s="19">
        <f>$F$3</f>
        <v>340</v>
      </c>
      <c r="G191" s="12">
        <f>F191*E191*$F$1</f>
        <v>21.08</v>
      </c>
      <c r="H191" s="12">
        <f>E191*F191</f>
        <v>680</v>
      </c>
      <c r="I191" s="12">
        <f>H191*1.1+G191</f>
        <v>769.0800000000002</v>
      </c>
    </row>
    <row r="192" spans="1:11" ht="15">
      <c r="A192" s="11"/>
      <c r="B192" s="11"/>
      <c r="C192" s="20"/>
      <c r="D192" s="11"/>
      <c r="E192" s="21"/>
      <c r="F192" s="22"/>
      <c r="G192" s="15"/>
      <c r="H192" s="15"/>
      <c r="I192" s="15">
        <f>SUM(I190:I191)</f>
        <v>1097.0700000000002</v>
      </c>
      <c r="J192" s="11"/>
      <c r="K192" s="15">
        <f>J192-I192</f>
        <v>-1097.0700000000002</v>
      </c>
    </row>
    <row r="193" spans="1:9" ht="15">
      <c r="A193" t="s">
        <v>91</v>
      </c>
      <c r="C193" s="5" t="s">
        <v>6</v>
      </c>
      <c r="D193" t="s">
        <v>56</v>
      </c>
      <c r="E193" s="13">
        <v>1</v>
      </c>
      <c r="F193" s="19">
        <f>$F$2</f>
        <v>290</v>
      </c>
      <c r="G193" s="12">
        <f>F193*E193*$F$1</f>
        <v>8.99</v>
      </c>
      <c r="H193" s="12">
        <f>E193*F193</f>
        <v>290</v>
      </c>
      <c r="I193" s="12">
        <f>H193*1.1+G193</f>
        <v>327.99</v>
      </c>
    </row>
    <row r="194" spans="1:11" ht="15">
      <c r="A194" s="11"/>
      <c r="B194" s="11"/>
      <c r="C194" s="20"/>
      <c r="D194" s="11"/>
      <c r="E194" s="21"/>
      <c r="F194" s="22"/>
      <c r="G194" s="15"/>
      <c r="H194" s="15"/>
      <c r="I194" s="15">
        <f>SUM(I193:I193)</f>
        <v>327.99</v>
      </c>
      <c r="J194" s="11"/>
      <c r="K194" s="15">
        <f>J194-I194</f>
        <v>-327.99</v>
      </c>
    </row>
    <row r="195" spans="1:9" ht="15">
      <c r="A195" t="s">
        <v>92</v>
      </c>
      <c r="C195" s="5" t="s">
        <v>7</v>
      </c>
      <c r="D195" t="s">
        <v>70</v>
      </c>
      <c r="F195" s="19">
        <f>$F$3</f>
        <v>340</v>
      </c>
      <c r="G195" s="12">
        <f>F195*E195*$F$1</f>
        <v>0</v>
      </c>
      <c r="H195" s="12">
        <f>E195*F195</f>
        <v>0</v>
      </c>
      <c r="I195" s="12">
        <f>H195*1.1+G195</f>
        <v>0</v>
      </c>
    </row>
    <row r="196" spans="1:9" ht="15">
      <c r="A196" t="s">
        <v>92</v>
      </c>
      <c r="C196" s="5" t="s">
        <v>7</v>
      </c>
      <c r="D196" t="s">
        <v>74</v>
      </c>
      <c r="F196" s="19">
        <f>$F$3</f>
        <v>340</v>
      </c>
      <c r="G196" s="12">
        <f>F196*E196*$F$1</f>
        <v>0</v>
      </c>
      <c r="H196" s="12">
        <f>E196*F196</f>
        <v>0</v>
      </c>
      <c r="I196" s="12">
        <f>H196*1.1+G196</f>
        <v>0</v>
      </c>
    </row>
    <row r="197" spans="1:9" ht="15">
      <c r="A197" t="s">
        <v>92</v>
      </c>
      <c r="C197" s="5" t="s">
        <v>7</v>
      </c>
      <c r="D197" t="s">
        <v>77</v>
      </c>
      <c r="F197" s="19">
        <f>$F$3</f>
        <v>340</v>
      </c>
      <c r="G197" s="12">
        <f>F197*E197*$F$1</f>
        <v>0</v>
      </c>
      <c r="H197" s="12">
        <f>E197*F197</f>
        <v>0</v>
      </c>
      <c r="I197" s="12">
        <f>H197*1.1+G197</f>
        <v>0</v>
      </c>
    </row>
    <row r="198" spans="1:11" ht="15">
      <c r="A198" s="11"/>
      <c r="B198" s="11"/>
      <c r="C198" s="20"/>
      <c r="D198" s="11"/>
      <c r="E198" s="21"/>
      <c r="F198" s="22"/>
      <c r="G198" s="15"/>
      <c r="H198" s="15"/>
      <c r="I198" s="15">
        <f>SUM(I195:I197)</f>
        <v>0</v>
      </c>
      <c r="J198" s="11">
        <v>1540</v>
      </c>
      <c r="K198" s="15">
        <f>J198-I198</f>
        <v>1540</v>
      </c>
    </row>
    <row r="199" spans="1:9" ht="15">
      <c r="A199" t="s">
        <v>93</v>
      </c>
      <c r="C199" s="5" t="s">
        <v>7</v>
      </c>
      <c r="D199" t="s">
        <v>70</v>
      </c>
      <c r="F199" s="19">
        <f>$F$3</f>
        <v>340</v>
      </c>
      <c r="G199" s="12">
        <f>F199*E199*$F$1</f>
        <v>0</v>
      </c>
      <c r="H199" s="12">
        <f>E199*F199</f>
        <v>0</v>
      </c>
      <c r="I199" s="12">
        <f>H199*1.1+G199</f>
        <v>0</v>
      </c>
    </row>
    <row r="200" spans="1:11" ht="15">
      <c r="A200" s="11"/>
      <c r="B200" s="11"/>
      <c r="C200" s="20"/>
      <c r="D200" s="11"/>
      <c r="E200" s="21"/>
      <c r="F200" s="22"/>
      <c r="G200" s="15"/>
      <c r="H200" s="15"/>
      <c r="I200" s="15">
        <f>SUM(I199:I199)</f>
        <v>0</v>
      </c>
      <c r="J200" s="11"/>
      <c r="K200" s="15">
        <f>J200-I200</f>
        <v>0</v>
      </c>
    </row>
    <row r="201" spans="5:11" ht="15">
      <c r="E201" s="24"/>
      <c r="F201" s="13"/>
      <c r="G201" s="12"/>
      <c r="H201" s="12"/>
      <c r="I201" s="12"/>
      <c r="J201" s="12"/>
      <c r="K201" s="12"/>
    </row>
    <row r="202" spans="6:9" ht="15">
      <c r="F202" s="13"/>
      <c r="I202" s="12"/>
    </row>
    <row r="203" ht="15">
      <c r="F203" s="13"/>
    </row>
    <row r="204" ht="15">
      <c r="F204" s="13"/>
    </row>
    <row r="205" ht="15">
      <c r="F205" s="13"/>
    </row>
    <row r="206" ht="15">
      <c r="F206" s="13"/>
    </row>
    <row r="207" ht="15">
      <c r="F207" s="13"/>
    </row>
    <row r="208" ht="15">
      <c r="F208" s="13"/>
    </row>
    <row r="209" ht="15">
      <c r="F209" s="13"/>
    </row>
    <row r="210" ht="15">
      <c r="F210" s="13"/>
    </row>
    <row r="211" ht="15">
      <c r="F211" s="13"/>
    </row>
    <row r="212" ht="15">
      <c r="F212" s="13"/>
    </row>
    <row r="213" ht="15">
      <c r="F213" s="13"/>
    </row>
    <row r="214" ht="15">
      <c r="F214" s="13"/>
    </row>
    <row r="215" ht="15">
      <c r="F215" s="13"/>
    </row>
    <row r="216" ht="15">
      <c r="F216" s="13"/>
    </row>
    <row r="217" ht="15">
      <c r="F217" s="13"/>
    </row>
    <row r="218" ht="15">
      <c r="F218" s="13"/>
    </row>
    <row r="219" ht="15">
      <c r="F219" s="13"/>
    </row>
    <row r="220" ht="15">
      <c r="F220" s="13"/>
    </row>
    <row r="221" ht="15">
      <c r="F221" s="13"/>
    </row>
    <row r="222" ht="15">
      <c r="F222" s="13"/>
    </row>
    <row r="223" ht="15">
      <c r="F223" s="13"/>
    </row>
    <row r="224" ht="15">
      <c r="F224" s="13"/>
    </row>
    <row r="225" ht="15">
      <c r="F225" s="13"/>
    </row>
    <row r="226" ht="15">
      <c r="F226" s="13"/>
    </row>
    <row r="227" ht="15">
      <c r="F227" s="13"/>
    </row>
    <row r="228" ht="15">
      <c r="F228" s="13"/>
    </row>
    <row r="229" ht="15">
      <c r="F229" s="13"/>
    </row>
    <row r="230" ht="15">
      <c r="F230" s="13"/>
    </row>
    <row r="231" ht="15">
      <c r="F231" s="13"/>
    </row>
    <row r="232" ht="15">
      <c r="F232" s="13"/>
    </row>
    <row r="233" ht="15">
      <c r="F233" s="13"/>
    </row>
    <row r="234" ht="15">
      <c r="F234" s="13"/>
    </row>
    <row r="235" ht="15">
      <c r="F235" s="13"/>
    </row>
    <row r="236" ht="15">
      <c r="F236" s="13"/>
    </row>
    <row r="237" ht="15">
      <c r="F237" s="13"/>
    </row>
    <row r="238" ht="15">
      <c r="F238" s="13"/>
    </row>
    <row r="239" ht="15">
      <c r="F239" s="13"/>
    </row>
    <row r="240" ht="15">
      <c r="F240" s="13"/>
    </row>
    <row r="241" ht="15">
      <c r="F241" s="13"/>
    </row>
    <row r="242" ht="15">
      <c r="F242" s="13"/>
    </row>
    <row r="243" ht="15">
      <c r="F243" s="13"/>
    </row>
    <row r="244" ht="15">
      <c r="F244" s="13"/>
    </row>
    <row r="245" ht="15">
      <c r="F245" s="13"/>
    </row>
    <row r="246" ht="15">
      <c r="F246" s="13"/>
    </row>
    <row r="247" ht="15">
      <c r="F247" s="13"/>
    </row>
    <row r="248" ht="15">
      <c r="F248" s="13"/>
    </row>
    <row r="249" ht="15">
      <c r="F249" s="13"/>
    </row>
    <row r="250" ht="15">
      <c r="F250" s="13"/>
    </row>
    <row r="251" ht="15">
      <c r="F251" s="13"/>
    </row>
    <row r="252" ht="15">
      <c r="F252" s="13"/>
    </row>
    <row r="253" ht="15">
      <c r="F253" s="13"/>
    </row>
    <row r="254" ht="15">
      <c r="F254" s="13"/>
    </row>
    <row r="255" ht="15">
      <c r="F255" s="13"/>
    </row>
    <row r="256" ht="15">
      <c r="F256" s="13"/>
    </row>
    <row r="257" ht="15">
      <c r="F257" s="13"/>
    </row>
    <row r="258" ht="15">
      <c r="F258" s="13"/>
    </row>
    <row r="259" ht="15">
      <c r="F259" s="13"/>
    </row>
    <row r="260" ht="15">
      <c r="F260" s="13"/>
    </row>
    <row r="261" ht="15">
      <c r="F261" s="13"/>
    </row>
    <row r="262" ht="15">
      <c r="F262" s="13"/>
    </row>
    <row r="263" ht="15">
      <c r="F263" s="13"/>
    </row>
    <row r="264" ht="15">
      <c r="F264" s="13"/>
    </row>
    <row r="265" ht="15">
      <c r="F265" s="13"/>
    </row>
    <row r="266" ht="15">
      <c r="F266" s="13"/>
    </row>
    <row r="267" ht="15">
      <c r="F267" s="13"/>
    </row>
    <row r="268" ht="15">
      <c r="F268" s="13"/>
    </row>
    <row r="269" ht="15">
      <c r="F269" s="13"/>
    </row>
    <row r="270" ht="15">
      <c r="F270" s="13"/>
    </row>
    <row r="271" ht="15">
      <c r="F271" s="13"/>
    </row>
    <row r="272" ht="15">
      <c r="F272" s="13"/>
    </row>
    <row r="273" ht="15">
      <c r="F273" s="13"/>
    </row>
    <row r="274" ht="15">
      <c r="F274" s="13"/>
    </row>
  </sheetData>
  <sheetProtection/>
  <autoFilter ref="A11:J202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2010-12-14T16:02:52Z</dcterms:modified>
  <cp:category/>
  <cp:version/>
  <cp:contentType/>
  <cp:contentStatus/>
</cp:coreProperties>
</file>